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<sst xmlns="http://schemas.openxmlformats.org/spreadsheetml/2006/main" count="755" uniqueCount="99">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</sst>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66034054</c:v>
                </c:pt>
                <c:pt idx="1">
                  <c:v>49067715</c:v>
                </c:pt>
                <c:pt idx="2">
                  <c:v>32061533</c:v>
                </c:pt>
                <c:pt idx="3">
                  <c:v>22786528</c:v>
                </c:pt>
                <c:pt idx="4">
                  <c:v>21799772</c:v>
                </c:pt>
                <c:pt idx="5">
                  <c:v>20751102</c:v>
                </c:pt>
                <c:pt idx="6">
                  <c:v>18802299</c:v>
                </c:pt>
                <c:pt idx="7">
                  <c:v>16499558</c:v>
                </c:pt>
                <c:pt idx="8">
                  <c:v>12911025</c:v>
                </c:pt>
                <c:pt idx="9">
                  <c:v>10376510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65965814</c:v>
                </c:pt>
                <c:pt idx="1">
                  <c:v>49417811</c:v>
                </c:pt>
                <c:pt idx="2">
                  <c:v>32347734</c:v>
                </c:pt>
                <c:pt idx="3">
                  <c:v>21219689</c:v>
                </c:pt>
                <c:pt idx="4">
                  <c:v>22469750</c:v>
                </c:pt>
                <c:pt idx="5">
                  <c:v>25178770</c:v>
                </c:pt>
                <c:pt idx="6">
                  <c:v>21125241</c:v>
                </c:pt>
                <c:pt idx="7">
                  <c:v>19129081</c:v>
                </c:pt>
                <c:pt idx="8">
                  <c:v>12335580</c:v>
                </c:pt>
                <c:pt idx="9">
                  <c:v>8907630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62625309</c:v>
                </c:pt>
                <c:pt idx="1">
                  <c:v>48687329</c:v>
                </c:pt>
                <c:pt idx="2">
                  <c:v>31272173</c:v>
                </c:pt>
                <c:pt idx="3">
                  <c:v>22441736</c:v>
                </c:pt>
                <c:pt idx="4">
                  <c:v>21684985</c:v>
                </c:pt>
                <c:pt idx="5">
                  <c:v>20628553</c:v>
                </c:pt>
                <c:pt idx="6">
                  <c:v>18705399</c:v>
                </c:pt>
                <c:pt idx="7">
                  <c:v>14714729</c:v>
                </c:pt>
                <c:pt idx="8">
                  <c:v>12845511</c:v>
                </c:pt>
                <c:pt idx="9">
                  <c:v>10351130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61654495</c:v>
                </c:pt>
                <c:pt idx="1">
                  <c:v>49029552</c:v>
                </c:pt>
                <c:pt idx="2">
                  <c:v>31504212</c:v>
                </c:pt>
                <c:pt idx="3">
                  <c:v>20930688</c:v>
                </c:pt>
                <c:pt idx="4">
                  <c:v>22254307</c:v>
                </c:pt>
                <c:pt idx="5">
                  <c:v>25043645</c:v>
                </c:pt>
                <c:pt idx="6">
                  <c:v>21053731</c:v>
                </c:pt>
                <c:pt idx="7">
                  <c:v>17290075</c:v>
                </c:pt>
                <c:pt idx="8">
                  <c:v>12257171</c:v>
                </c:pt>
                <c:pt idx="9">
                  <c:v>8877928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17901129</c:v>
                </c:pt>
                <c:pt idx="1">
                  <c:v>17685811</c:v>
                </c:pt>
                <c:pt idx="2">
                  <c:v>15290051</c:v>
                </c:pt>
                <c:pt idx="3">
                  <c:v>13676099</c:v>
                </c:pt>
                <c:pt idx="4">
                  <c:v>12176240</c:v>
                </c:pt>
                <c:pt idx="5">
                  <c:v>8142483</c:v>
                </c:pt>
                <c:pt idx="6">
                  <c:v>5925197</c:v>
                </c:pt>
                <c:pt idx="7">
                  <c:v>5371155</c:v>
                </c:pt>
                <c:pt idx="8">
                  <c:v>5104528</c:v>
                </c:pt>
                <c:pt idx="9">
                  <c:v>3499642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17477002</c:v>
                </c:pt>
                <c:pt idx="1">
                  <c:v>17806575</c:v>
                </c:pt>
                <c:pt idx="2">
                  <c:v>17152273</c:v>
                </c:pt>
                <c:pt idx="3">
                  <c:v>14515859</c:v>
                </c:pt>
                <c:pt idx="4">
                  <c:v>10615450</c:v>
                </c:pt>
                <c:pt idx="5">
                  <c:v>7768423</c:v>
                </c:pt>
                <c:pt idx="6">
                  <c:v>4920815</c:v>
                </c:pt>
                <c:pt idx="7">
                  <c:v>5378787</c:v>
                </c:pt>
                <c:pt idx="8">
                  <c:v>5811937</c:v>
                </c:pt>
                <c:pt idx="9">
                  <c:v>3473543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10746649</c:v>
                </c:pt>
                <c:pt idx="1">
                  <c:v>6367651</c:v>
                </c:pt>
                <c:pt idx="2">
                  <c:v>4975526</c:v>
                </c:pt>
                <c:pt idx="3">
                  <c:v>3319139</c:v>
                </c:pt>
                <c:pt idx="4">
                  <c:v>3254195</c:v>
                </c:pt>
                <c:pt idx="5">
                  <c:v>3143010</c:v>
                </c:pt>
                <c:pt idx="6">
                  <c:v>3034953</c:v>
                </c:pt>
                <c:pt idx="7">
                  <c:v>2890797</c:v>
                </c:pt>
                <c:pt idx="8">
                  <c:v>2611030</c:v>
                </c:pt>
                <c:pt idx="9">
                  <c:v>2257376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10343842</c:v>
                </c:pt>
                <c:pt idx="1">
                  <c:v>8102593</c:v>
                </c:pt>
                <c:pt idx="2">
                  <c:v>8117324</c:v>
                </c:pt>
                <c:pt idx="3">
                  <c:v>3216559</c:v>
                </c:pt>
                <c:pt idx="4">
                  <c:v>3651166</c:v>
                </c:pt>
                <c:pt idx="5">
                  <c:v>3681370</c:v>
                </c:pt>
                <c:pt idx="6">
                  <c:v>3718200</c:v>
                </c:pt>
                <c:pt idx="7">
                  <c:v>3374015</c:v>
                </c:pt>
                <c:pt idx="8">
                  <c:v>3070858</c:v>
                </c:pt>
                <c:pt idx="9">
                  <c:v>2399283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43840410</c:v>
                </c:pt>
                <c:pt idx="1">
                  <c:v>43713338</c:v>
                </c:pt>
                <c:pt idx="2">
                  <c:v>19875495</c:v>
                </c:pt>
                <c:pt idx="3">
                  <c:v>10970574</c:v>
                </c:pt>
                <c:pt idx="4">
                  <c:v>6946357</c:v>
                </c:pt>
                <c:pt idx="5">
                  <c:v>6799797</c:v>
                </c:pt>
                <c:pt idx="6">
                  <c:v>3887413</c:v>
                </c:pt>
                <c:pt idx="7">
                  <c:v>2662544</c:v>
                </c:pt>
                <c:pt idx="8">
                  <c:v>2181334</c:v>
                </c:pt>
                <c:pt idx="9">
                  <c:v>1976928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44802849</c:v>
                </c:pt>
                <c:pt idx="1">
                  <c:v>42728524</c:v>
                </c:pt>
                <c:pt idx="2">
                  <c:v>20084623</c:v>
                </c:pt>
                <c:pt idx="3">
                  <c:v>13510382</c:v>
                </c:pt>
                <c:pt idx="4">
                  <c:v>7098679</c:v>
                </c:pt>
                <c:pt idx="5">
                  <c:v>6623522</c:v>
                </c:pt>
                <c:pt idx="6">
                  <c:v>4245805</c:v>
                </c:pt>
                <c:pt idx="7">
                  <c:v>2502279</c:v>
                </c:pt>
                <c:pt idx="8">
                  <c:v>1794092</c:v>
                </c:pt>
                <c:pt idx="9">
                  <c:v>2410462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55283</c:v>
                </c:pt>
                <c:pt idx="1">
                  <c:v>34529</c:v>
                </c:pt>
                <c:pt idx="2">
                  <c:v>17318</c:v>
                </c:pt>
                <c:pt idx="3">
                  <c:v>17194</c:v>
                </c:pt>
                <c:pt idx="4">
                  <c:v>11152</c:v>
                </c:pt>
                <c:pt idx="5">
                  <c:v>7549</c:v>
                </c:pt>
                <c:pt idx="6">
                  <c:v>4106</c:v>
                </c:pt>
                <c:pt idx="7">
                  <c:v>3743</c:v>
                </c:pt>
                <c:pt idx="8">
                  <c:v>3714</c:v>
                </c:pt>
                <c:pt idx="9">
                  <c:v>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56651</c:v>
                </c:pt>
                <c:pt idx="1">
                  <c:v>33425</c:v>
                </c:pt>
                <c:pt idx="2">
                  <c:v>16322</c:v>
                </c:pt>
                <c:pt idx="3">
                  <c:v>18151</c:v>
                </c:pt>
                <c:pt idx="4">
                  <c:v>10300</c:v>
                </c:pt>
                <c:pt idx="5">
                  <c:v>6730</c:v>
                </c:pt>
                <c:pt idx="6">
                  <c:v>5325</c:v>
                </c:pt>
                <c:pt idx="7">
                  <c:v>4399</c:v>
                </c:pt>
                <c:pt idx="8">
                  <c:v>3696</c:v>
                </c:pt>
                <c:pt idx="9">
                  <c:v>2191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2004055</c:v>
                </c:pt>
                <c:pt idx="1">
                  <c:v>1784554</c:v>
                </c:pt>
                <c:pt idx="2">
                  <c:v>789160</c:v>
                </c:pt>
                <c:pt idx="3">
                  <c:v>635689</c:v>
                </c:pt>
                <c:pt idx="4">
                  <c:v>468494</c:v>
                </c:pt>
                <c:pt idx="5">
                  <c:v>378903</c:v>
                </c:pt>
                <c:pt idx="6">
                  <c:v>214326</c:v>
                </c:pt>
                <c:pt idx="7">
                  <c:v>165682</c:v>
                </c:pt>
                <c:pt idx="8">
                  <c:v>95167</c:v>
                </c:pt>
                <c:pt idx="9">
                  <c:v>93070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2333926</c:v>
                </c:pt>
                <c:pt idx="1">
                  <c:v>1838447</c:v>
                </c:pt>
                <c:pt idx="2">
                  <c:v>841964</c:v>
                </c:pt>
                <c:pt idx="3">
                  <c:v>682152</c:v>
                </c:pt>
                <c:pt idx="4">
                  <c:v>537415</c:v>
                </c:pt>
                <c:pt idx="5">
                  <c:v>386838</c:v>
                </c:pt>
                <c:pt idx="6">
                  <c:v>166498</c:v>
                </c:pt>
                <c:pt idx="7">
                  <c:v>195188</c:v>
                </c:pt>
                <c:pt idx="8">
                  <c:v>69740</c:v>
                </c:pt>
                <c:pt idx="9">
                  <c:v>90997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41975382</c:v>
                </c:pt>
                <c:pt idx="1">
                  <c:v>23916004</c:v>
                </c:pt>
                <c:pt idx="2">
                  <c:v>6621647</c:v>
                </c:pt>
                <c:pt idx="3">
                  <c:v>4759253</c:v>
                </c:pt>
                <c:pt idx="4">
                  <c:v>2216491</c:v>
                </c:pt>
                <c:pt idx="5">
                  <c:v>1031014</c:v>
                </c:pt>
                <c:pt idx="6">
                  <c:v>753329</c:v>
                </c:pt>
                <c:pt idx="7">
                  <c:v>426511</c:v>
                </c:pt>
                <c:pt idx="8">
                  <c:v>225419</c:v>
                </c:pt>
                <c:pt idx="9">
                  <c:v>97306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36837852</c:v>
                </c:pt>
                <c:pt idx="1">
                  <c:v>24712705</c:v>
                </c:pt>
                <c:pt idx="2">
                  <c:v>8909624</c:v>
                </c:pt>
                <c:pt idx="3">
                  <c:v>3735086</c:v>
                </c:pt>
                <c:pt idx="4">
                  <c:v>4206443</c:v>
                </c:pt>
                <c:pt idx="5">
                  <c:v>1664049</c:v>
                </c:pt>
                <c:pt idx="6">
                  <c:v>3224088</c:v>
                </c:pt>
                <c:pt idx="7">
                  <c:v>659618</c:v>
                </c:pt>
                <c:pt idx="8">
                  <c:v>246005</c:v>
                </c:pt>
                <c:pt idx="9">
                  <c:v>55200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36215467</c:v>
                </c:pt>
                <c:pt idx="1">
                  <c:v>23763425</c:v>
                </c:pt>
                <c:pt idx="2">
                  <c:v>6239641</c:v>
                </c:pt>
                <c:pt idx="3">
                  <c:v>2469476</c:v>
                </c:pt>
                <c:pt idx="4">
                  <c:v>751301</c:v>
                </c:pt>
                <c:pt idx="5">
                  <c:v>678408</c:v>
                </c:pt>
                <c:pt idx="6">
                  <c:v>93914</c:v>
                </c:pt>
                <c:pt idx="7">
                  <c:v>26929</c:v>
                </c:pt>
                <c:pt idx="8">
                  <c:v>23443</c:v>
                </c:pt>
                <c:pt idx="9">
                  <c:v>21798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36524539</c:v>
                </c:pt>
                <c:pt idx="1">
                  <c:v>24542743</c:v>
                </c:pt>
                <c:pt idx="2">
                  <c:v>8557553</c:v>
                </c:pt>
                <c:pt idx="3">
                  <c:v>3245517</c:v>
                </c:pt>
                <c:pt idx="4">
                  <c:v>3224088</c:v>
                </c:pt>
                <c:pt idx="5">
                  <c:v>1052170</c:v>
                </c:pt>
                <c:pt idx="6">
                  <c:v>116839</c:v>
                </c:pt>
                <c:pt idx="7">
                  <c:v>48186</c:v>
                </c:pt>
                <c:pt idx="8">
                  <c:v>22832</c:v>
                </c:pt>
                <c:pt idx="9">
                  <c:v>4406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38587189</c:v>
                </c:pt>
                <c:pt idx="1">
                  <c:v>37737487</c:v>
                </c:pt>
                <c:pt idx="2">
                  <c:v>12722727</c:v>
                </c:pt>
                <c:pt idx="3">
                  <c:v>8527877</c:v>
                </c:pt>
                <c:pt idx="4">
                  <c:v>4649226</c:v>
                </c:pt>
                <c:pt idx="5">
                  <c:v>1949565</c:v>
                </c:pt>
                <c:pt idx="6">
                  <c:v>1822307</c:v>
                </c:pt>
                <c:pt idx="7">
                  <c:v>1765976</c:v>
                </c:pt>
                <c:pt idx="8">
                  <c:v>1173348</c:v>
                </c:pt>
                <c:pt idx="9">
                  <c:v>966545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38661547</c:v>
                </c:pt>
                <c:pt idx="1">
                  <c:v>38765390</c:v>
                </c:pt>
                <c:pt idx="2">
                  <c:v>13104066</c:v>
                </c:pt>
                <c:pt idx="3">
                  <c:v>10891635</c:v>
                </c:pt>
                <c:pt idx="4">
                  <c:v>4751113</c:v>
                </c:pt>
                <c:pt idx="5">
                  <c:v>1551899</c:v>
                </c:pt>
                <c:pt idx="6">
                  <c:v>1689121</c:v>
                </c:pt>
                <c:pt idx="7">
                  <c:v>1875273</c:v>
                </c:pt>
                <c:pt idx="8">
                  <c:v>1592422</c:v>
                </c:pt>
                <c:pt idx="9">
                  <c:v>3508932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7007618</c:v>
                </c:pt>
                <c:pt idx="1">
                  <c:v>6657361</c:v>
                </c:pt>
                <c:pt idx="2">
                  <c:v>4707036</c:v>
                </c:pt>
                <c:pt idx="3">
                  <c:v>4517077</c:v>
                </c:pt>
                <c:pt idx="4">
                  <c:v>2256121</c:v>
                </c:pt>
                <c:pt idx="5">
                  <c:v>2057645</c:v>
                </c:pt>
                <c:pt idx="6">
                  <c:v>874723</c:v>
                </c:pt>
                <c:pt idx="7">
                  <c:v>725626</c:v>
                </c:pt>
                <c:pt idx="8">
                  <c:v>706799</c:v>
                </c:pt>
                <c:pt idx="9">
                  <c:v>672595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6913054</c:v>
                </c:pt>
                <c:pt idx="1">
                  <c:v>6531007</c:v>
                </c:pt>
                <c:pt idx="2">
                  <c:v>4531433</c:v>
                </c:pt>
                <c:pt idx="3">
                  <c:v>3857145</c:v>
                </c:pt>
                <c:pt idx="4">
                  <c:v>2550382</c:v>
                </c:pt>
                <c:pt idx="5">
                  <c:v>2058212</c:v>
                </c:pt>
                <c:pt idx="6">
                  <c:v>883460</c:v>
                </c:pt>
                <c:pt idx="7">
                  <c:v>652941</c:v>
                </c:pt>
                <c:pt idx="8">
                  <c:v>679914</c:v>
                </c:pt>
                <c:pt idx="9">
                  <c:v>687655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3271342</c:v>
                </c:pt>
                <c:pt idx="1">
                  <c:v>3147534</c:v>
                </c:pt>
                <c:pt idx="2">
                  <c:v>1283237.5</c:v>
                </c:pt>
                <c:pt idx="3">
                  <c:v>774778</c:v>
                </c:pt>
                <c:pt idx="4">
                  <c:v>446755.75</c:v>
                </c:pt>
                <c:pt idx="5">
                  <c:v>224603</c:v>
                </c:pt>
                <c:pt idx="6">
                  <c:v>216127</c:v>
                </c:pt>
                <c:pt idx="7">
                  <c:v>158312.5</c:v>
                </c:pt>
                <c:pt idx="8">
                  <c:v>143945</c:v>
                </c:pt>
                <c:pt idx="9">
                  <c:v>111656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3324496</c:v>
                </c:pt>
                <c:pt idx="1">
                  <c:v>2971557</c:v>
                </c:pt>
                <c:pt idx="2">
                  <c:v>1321936.5</c:v>
                </c:pt>
                <c:pt idx="3">
                  <c:v>925957</c:v>
                </c:pt>
                <c:pt idx="4">
                  <c:v>452876.25</c:v>
                </c:pt>
                <c:pt idx="5">
                  <c:v>240006</c:v>
                </c:pt>
                <c:pt idx="6">
                  <c:v>308518</c:v>
                </c:pt>
                <c:pt idx="7">
                  <c:v>152011.5</c:v>
                </c:pt>
                <c:pt idx="8">
                  <c:v>119546</c:v>
                </c:pt>
                <c:pt idx="9">
                  <c:v>123459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2893764</c:v>
                </c:pt>
                <c:pt idx="1">
                  <c:v>1613217</c:v>
                </c:pt>
                <c:pt idx="2">
                  <c:v>468899</c:v>
                </c:pt>
                <c:pt idx="3">
                  <c:v>204177.5</c:v>
                </c:pt>
                <c:pt idx="4">
                  <c:v>190800</c:v>
                </c:pt>
                <c:pt idx="5">
                  <c:v>56132</c:v>
                </c:pt>
                <c:pt idx="6">
                  <c:v>6350</c:v>
                </c:pt>
                <c:pt idx="7">
                  <c:v>2471</c:v>
                </c:pt>
                <c:pt idx="8">
                  <c:v>2130</c:v>
                </c:pt>
                <c:pt idx="9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2726316</c:v>
                </c:pt>
                <c:pt idx="1">
                  <c:v>1685925</c:v>
                </c:pt>
                <c:pt idx="2">
                  <c:v>613940</c:v>
                </c:pt>
                <c:pt idx="3">
                  <c:v>351926</c:v>
                </c:pt>
                <c:pt idx="4">
                  <c:v>280377</c:v>
                </c:pt>
                <c:pt idx="5">
                  <c:v>82197</c:v>
                </c:pt>
                <c:pt idx="6">
                  <c:v>6845</c:v>
                </c:pt>
                <c:pt idx="7">
                  <c:v>2539</c:v>
                </c:pt>
                <c:pt idx="8">
                  <c:v>3812</c:v>
                </c:pt>
                <c:pt idx="9">
                  <c:v>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250535</c:v>
                </c:pt>
                <c:pt idx="1">
                  <c:v>199097</c:v>
                </c:pt>
                <c:pt idx="2">
                  <c:v>130657.5</c:v>
                </c:pt>
                <c:pt idx="3">
                  <c:v>108672</c:v>
                </c:pt>
                <c:pt idx="4">
                  <c:v>92896</c:v>
                </c:pt>
                <c:pt idx="5">
                  <c:v>87226</c:v>
                </c:pt>
                <c:pt idx="6">
                  <c:v>48801.25</c:v>
                </c:pt>
                <c:pt idx="7">
                  <c:v>47968</c:v>
                </c:pt>
                <c:pt idx="8">
                  <c:v>23890.5</c:v>
                </c:pt>
                <c:pt idx="9">
                  <c:v>23795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252866</c:v>
                </c:pt>
                <c:pt idx="1">
                  <c:v>207516</c:v>
                </c:pt>
                <c:pt idx="2">
                  <c:v>122987</c:v>
                </c:pt>
                <c:pt idx="3">
                  <c:v>110906</c:v>
                </c:pt>
                <c:pt idx="4">
                  <c:v>100591</c:v>
                </c:pt>
                <c:pt idx="5">
                  <c:v>89166</c:v>
                </c:pt>
                <c:pt idx="6">
                  <c:v>46940.75</c:v>
                </c:pt>
                <c:pt idx="7">
                  <c:v>45077</c:v>
                </c:pt>
                <c:pt idx="8">
                  <c:v>28375.5</c:v>
                </c:pt>
                <c:pt idx="9">
                  <c:v>17854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BAHIA DE CADIZ</c:v>
                </c:pt>
                <c:pt idx="8">
                  <c:v>CARTAGENA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1549453</c:v>
                </c:pt>
                <c:pt idx="1">
                  <c:v>948392.5</c:v>
                </c:pt>
                <c:pt idx="2">
                  <c:v>397135.25</c:v>
                </c:pt>
                <c:pt idx="3">
                  <c:v>253403</c:v>
                </c:pt>
                <c:pt idx="4">
                  <c:v>140374</c:v>
                </c:pt>
                <c:pt idx="5">
                  <c:v>132545.5</c:v>
                </c:pt>
                <c:pt idx="6">
                  <c:v>55343</c:v>
                </c:pt>
                <c:pt idx="7">
                  <c:v>44494.5</c:v>
                </c:pt>
                <c:pt idx="8">
                  <c:v>44206</c:v>
                </c:pt>
                <c:pt idx="9">
                  <c:v>43122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BAHIA DE CADIZ</c:v>
                </c:pt>
                <c:pt idx="8">
                  <c:v>CARTAGENA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1527665</c:v>
                </c:pt>
                <c:pt idx="1">
                  <c:v>846950.5</c:v>
                </c:pt>
                <c:pt idx="2">
                  <c:v>405079</c:v>
                </c:pt>
                <c:pt idx="3">
                  <c:v>226986</c:v>
                </c:pt>
                <c:pt idx="4">
                  <c:v>114479</c:v>
                </c:pt>
                <c:pt idx="5">
                  <c:v>126893.5</c:v>
                </c:pt>
                <c:pt idx="6">
                  <c:v>58884</c:v>
                </c:pt>
                <c:pt idx="7">
                  <c:v>43587.5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1658125</c:v>
                </c:pt>
                <c:pt idx="1">
                  <c:v>1079060</c:v>
                </c:pt>
                <c:pt idx="2">
                  <c:v>445936.5</c:v>
                </c:pt>
                <c:pt idx="3">
                  <c:v>305879</c:v>
                </c:pt>
                <c:pt idx="4">
                  <c:v>253770</c:v>
                </c:pt>
                <c:pt idx="5">
                  <c:v>222473</c:v>
                </c:pt>
                <c:pt idx="6">
                  <c:v>151962.5</c:v>
                </c:pt>
                <c:pt idx="7">
                  <c:v>142435</c:v>
                </c:pt>
                <c:pt idx="8">
                  <c:v>110298</c:v>
                </c:pt>
                <c:pt idx="9">
                  <c:v>103124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1638571</c:v>
                </c:pt>
                <c:pt idx="1">
                  <c:v>970010.5</c:v>
                </c:pt>
                <c:pt idx="2">
                  <c:v>452019.75</c:v>
                </c:pt>
                <c:pt idx="3">
                  <c:v>312017</c:v>
                </c:pt>
                <c:pt idx="4">
                  <c:v>245241</c:v>
                </c:pt>
                <c:pt idx="5">
                  <c:v>236194</c:v>
                </c:pt>
                <c:pt idx="6">
                  <c:v>145166.5</c:v>
                </c:pt>
                <c:pt idx="7">
                  <c:v>119182</c:v>
                </c:pt>
                <c:pt idx="8">
                  <c:v>121004</c:v>
                </c:pt>
                <c:pt idx="9">
                  <c:v>116569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4882813</c:v>
                </c:pt>
                <c:pt idx="1">
                  <c:v>4122060</c:v>
                </c:pt>
                <c:pt idx="2">
                  <c:v>3789960</c:v>
                </c:pt>
                <c:pt idx="3">
                  <c:v>2876179</c:v>
                </c:pt>
                <c:pt idx="4">
                  <c:v>1493940</c:v>
                </c:pt>
                <c:pt idx="5">
                  <c:v>1472011</c:v>
                </c:pt>
                <c:pt idx="6">
                  <c:v>628980</c:v>
                </c:pt>
                <c:pt idx="7">
                  <c:v>597170</c:v>
                </c:pt>
                <c:pt idx="8">
                  <c:v>576523</c:v>
                </c:pt>
                <c:pt idx="9">
                  <c:v>470769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4349904</c:v>
                </c:pt>
                <c:pt idx="1">
                  <c:v>3787317</c:v>
                </c:pt>
                <c:pt idx="2">
                  <c:v>3329079</c:v>
                </c:pt>
                <c:pt idx="3">
                  <c:v>2728890</c:v>
                </c:pt>
                <c:pt idx="4">
                  <c:v>1281381</c:v>
                </c:pt>
                <c:pt idx="5">
                  <c:v>1467669</c:v>
                </c:pt>
                <c:pt idx="6">
                  <c:v>650506</c:v>
                </c:pt>
                <c:pt idx="7">
                  <c:v>623790</c:v>
                </c:pt>
                <c:pt idx="8">
                  <c:v>589214</c:v>
                </c:pt>
                <c:pt idx="9">
                  <c:v>658701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1984510</c:v>
                </c:pt>
                <c:pt idx="1">
                  <c:v>1182792</c:v>
                </c:pt>
                <c:pt idx="2">
                  <c:v>468169</c:v>
                </c:pt>
                <c:pt idx="3">
                  <c:v>416961</c:v>
                </c:pt>
                <c:pt idx="4">
                  <c:v>312673</c:v>
                </c:pt>
                <c:pt idx="5">
                  <c:v>257159</c:v>
                </c:pt>
                <c:pt idx="6">
                  <c:v>255973</c:v>
                </c:pt>
                <c:pt idx="7">
                  <c:v>132574</c:v>
                </c:pt>
                <c:pt idx="8">
                  <c:v>112261</c:v>
                </c:pt>
                <c:pt idx="9">
                  <c:v>96746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1846364</c:v>
                </c:pt>
                <c:pt idx="1">
                  <c:v>968122</c:v>
                </c:pt>
                <c:pt idx="2">
                  <c:v>498442</c:v>
                </c:pt>
                <c:pt idx="3">
                  <c:v>479004</c:v>
                </c:pt>
                <c:pt idx="4">
                  <c:v>370573</c:v>
                </c:pt>
                <c:pt idx="5">
                  <c:v>459934</c:v>
                </c:pt>
                <c:pt idx="6">
                  <c:v>228289</c:v>
                </c:pt>
                <c:pt idx="7">
                  <c:v>171518</c:v>
                </c:pt>
                <c:pt idx="8">
                  <c:v>117922</c:v>
                </c:pt>
                <c:pt idx="9">
                  <c:v>56562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952097</c:v>
                </c:pt>
                <c:pt idx="1">
                  <c:v>795675</c:v>
                </c:pt>
                <c:pt idx="2">
                  <c:v>344535</c:v>
                </c:pt>
                <c:pt idx="3">
                  <c:v>325261</c:v>
                </c:pt>
                <c:pt idx="4">
                  <c:v>295389</c:v>
                </c:pt>
                <c:pt idx="5">
                  <c:v>222948</c:v>
                </c:pt>
                <c:pt idx="6">
                  <c:v>120893</c:v>
                </c:pt>
                <c:pt idx="7">
                  <c:v>118759</c:v>
                </c:pt>
                <c:pt idx="8">
                  <c:v>71315</c:v>
                </c:pt>
                <c:pt idx="9">
                  <c:v>63447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904398</c:v>
                </c:pt>
                <c:pt idx="1">
                  <c:v>610055</c:v>
                </c:pt>
                <c:pt idx="2">
                  <c:v>243329</c:v>
                </c:pt>
                <c:pt idx="3">
                  <c:v>302883</c:v>
                </c:pt>
                <c:pt idx="4">
                  <c:v>299754</c:v>
                </c:pt>
                <c:pt idx="5">
                  <c:v>227782</c:v>
                </c:pt>
                <c:pt idx="6">
                  <c:v>119567</c:v>
                </c:pt>
                <c:pt idx="7">
                  <c:v>131099</c:v>
                </c:pt>
                <c:pt idx="8">
                  <c:v>65712</c:v>
                </c:pt>
                <c:pt idx="9">
                  <c:v>57471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23245</c:v>
                </c:pt>
                <c:pt idx="1">
                  <c:v>19327</c:v>
                </c:pt>
                <c:pt idx="2">
                  <c:v>8963</c:v>
                </c:pt>
                <c:pt idx="3">
                  <c:v>8811</c:v>
                </c:pt>
                <c:pt idx="4">
                  <c:v>8096</c:v>
                </c:pt>
                <c:pt idx="5">
                  <c:v>5890</c:v>
                </c:pt>
                <c:pt idx="6">
                  <c:v>5255</c:v>
                </c:pt>
                <c:pt idx="7">
                  <c:v>2129</c:v>
                </c:pt>
                <c:pt idx="8">
                  <c:v>1867</c:v>
                </c:pt>
                <c:pt idx="9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23216</c:v>
                </c:pt>
                <c:pt idx="1">
                  <c:v>19299</c:v>
                </c:pt>
                <c:pt idx="2">
                  <c:v>9512</c:v>
                </c:pt>
                <c:pt idx="3">
                  <c:v>9903</c:v>
                </c:pt>
                <c:pt idx="4">
                  <c:v>8616</c:v>
                </c:pt>
                <c:pt idx="5">
                  <c:v>5915</c:v>
                </c:pt>
                <c:pt idx="6">
                  <c:v>5236</c:v>
                </c:pt>
                <c:pt idx="7">
                  <c:v>2100</c:v>
                </c:pt>
                <c:pt idx="8">
                  <c:v>2181</c:v>
                </c:pt>
                <c:pt idx="9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265467525</c:v>
                </c:pt>
                <c:pt idx="1">
                  <c:v>197376473</c:v>
                </c:pt>
                <c:pt idx="2">
                  <c:v>154657771</c:v>
                </c:pt>
                <c:pt idx="3">
                  <c:v>147328315</c:v>
                </c:pt>
                <c:pt idx="4">
                  <c:v>134273407</c:v>
                </c:pt>
                <c:pt idx="5">
                  <c:v>102069271</c:v>
                </c:pt>
                <c:pt idx="6">
                  <c:v>45536131</c:v>
                </c:pt>
                <c:pt idx="7">
                  <c:v>29952730</c:v>
                </c:pt>
                <c:pt idx="8">
                  <c:v>27873758</c:v>
                </c:pt>
                <c:pt idx="9">
                  <c:v>26084433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253668307</c:v>
                </c:pt>
                <c:pt idx="1">
                  <c:v>196992467</c:v>
                </c:pt>
                <c:pt idx="2">
                  <c:v>156077056</c:v>
                </c:pt>
                <c:pt idx="3">
                  <c:v>167642278</c:v>
                </c:pt>
                <c:pt idx="4">
                  <c:v>143103295</c:v>
                </c:pt>
                <c:pt idx="5">
                  <c:v>111658274</c:v>
                </c:pt>
                <c:pt idx="6">
                  <c:v>52011701</c:v>
                </c:pt>
                <c:pt idx="7">
                  <c:v>30036404</c:v>
                </c:pt>
                <c:pt idx="8">
                  <c:v>31807004</c:v>
                </c:pt>
                <c:pt idx="9">
                  <c:v>25192773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616</c:v>
                </c:pt>
                <c:pt idx="1">
                  <c:v>518</c:v>
                </c:pt>
                <c:pt idx="2">
                  <c:v>299</c:v>
                </c:pt>
                <c:pt idx="3">
                  <c:v>251</c:v>
                </c:pt>
                <c:pt idx="4">
                  <c:v>209</c:v>
                </c:pt>
                <c:pt idx="5">
                  <c:v>161</c:v>
                </c:pt>
                <c:pt idx="6">
                  <c:v>132</c:v>
                </c:pt>
                <c:pt idx="7">
                  <c:v>80</c:v>
                </c:pt>
                <c:pt idx="8">
                  <c:v>77</c:v>
                </c:pt>
                <c:pt idx="9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570</c:v>
                </c:pt>
                <c:pt idx="1">
                  <c:v>477</c:v>
                </c:pt>
                <c:pt idx="2">
                  <c:v>281</c:v>
                </c:pt>
                <c:pt idx="3">
                  <c:v>258</c:v>
                </c:pt>
                <c:pt idx="4">
                  <c:v>189</c:v>
                </c:pt>
                <c:pt idx="5">
                  <c:v>197</c:v>
                </c:pt>
                <c:pt idx="6">
                  <c:v>147</c:v>
                </c:pt>
                <c:pt idx="7">
                  <c:v>76</c:v>
                </c:pt>
                <c:pt idx="8">
                  <c:v>50</c:v>
                </c:pt>
                <c:pt idx="9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5" sqref="C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41582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13070542</v>
      </c>
      <c r="E8" s="87">
        <v>12847927</v>
      </c>
      <c r="F8" s="87">
        <v>114266990</v>
      </c>
      <c r="G8" s="87">
        <v>114483225</v>
      </c>
      <c r="H8" s="87">
        <v>216235</v>
      </c>
      <c r="I8" s="88">
        <f>((G8*100/F8)-100)</f>
        <v>0.18923662905621086</v>
      </c>
    </row>
    <row r="9" spans="1:9" x14ac:dyDescent="0.25">
      <c r="A9" s="89"/>
      <c r="B9" s="90"/>
      <c r="C9" s="86" t="s">
        <v>15</v>
      </c>
      <c r="D9" s="87">
        <v>7558046</v>
      </c>
      <c r="E9" s="87">
        <v>7351845</v>
      </c>
      <c r="F9" s="87">
        <v>65579380</v>
      </c>
      <c r="G9" s="87">
        <v>57528494</v>
      </c>
      <c r="H9" s="87">
        <v>-8050886</v>
      </c>
      <c r="I9" s="88">
        <f t="shared" ref="I9:I19" si="0">((G9*100/F9)-100)</f>
        <v>-12.276550952448773</v>
      </c>
    </row>
    <row r="10" spans="1:9" x14ac:dyDescent="0.25">
      <c r="A10" s="89"/>
      <c r="B10" s="85" t="s">
        <v>16</v>
      </c>
      <c r="C10" s="86" t="s">
        <v>17</v>
      </c>
      <c r="D10" s="87">
        <v>4593005</v>
      </c>
      <c r="E10" s="87">
        <v>4854469</v>
      </c>
      <c r="F10" s="87">
        <v>43503371</v>
      </c>
      <c r="G10" s="87">
        <v>44765740</v>
      </c>
      <c r="H10" s="87">
        <v>1262369</v>
      </c>
      <c r="I10" s="88">
        <f t="shared" si="0"/>
        <v>2.9017728304319235</v>
      </c>
    </row>
    <row r="11" spans="1:9" x14ac:dyDescent="0.25">
      <c r="A11" s="89"/>
      <c r="B11" s="89"/>
      <c r="C11" s="86" t="s">
        <v>18</v>
      </c>
      <c r="D11" s="87">
        <v>12480273</v>
      </c>
      <c r="E11" s="87">
        <v>12518360</v>
      </c>
      <c r="F11" s="87">
        <v>121156265</v>
      </c>
      <c r="G11" s="87">
        <v>114542775</v>
      </c>
      <c r="H11" s="87">
        <v>-6613490</v>
      </c>
      <c r="I11" s="88">
        <f t="shared" si="0"/>
        <v>-5.458644668519625</v>
      </c>
    </row>
    <row r="12" spans="1:9" x14ac:dyDescent="0.25">
      <c r="A12" s="90"/>
      <c r="B12" s="90"/>
      <c r="C12" s="86" t="s">
        <v>2</v>
      </c>
      <c r="D12" s="87">
        <v>17073278</v>
      </c>
      <c r="E12" s="87">
        <v>17372829</v>
      </c>
      <c r="F12" s="87">
        <v>164659636</v>
      </c>
      <c r="G12" s="87">
        <v>159308515</v>
      </c>
      <c r="H12" s="87">
        <v>-5351121</v>
      </c>
      <c r="I12" s="88">
        <f t="shared" si="0"/>
        <v>-3.24980737841544</v>
      </c>
    </row>
    <row r="13" spans="1:9" x14ac:dyDescent="0.25">
      <c r="A13" s="91"/>
      <c r="B13" s="91"/>
      <c r="C13" s="92" t="s">
        <v>2</v>
      </c>
      <c r="D13" s="93">
        <v>37701866</v>
      </c>
      <c r="E13" s="93">
        <v>37572601</v>
      </c>
      <c r="F13" s="93">
        <v>344506006</v>
      </c>
      <c r="G13" s="93">
        <v>331320234</v>
      </c>
      <c r="H13" s="93">
        <v>-13185772</v>
      </c>
      <c r="I13" s="94">
        <f t="shared" si="0"/>
        <v>-3.8274432870119597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18661</v>
      </c>
      <c r="E14" s="87">
        <v>20718</v>
      </c>
      <c r="F14" s="87">
        <v>175828</v>
      </c>
      <c r="G14" s="87">
        <v>171005</v>
      </c>
      <c r="H14" s="87">
        <v>-4823</v>
      </c>
      <c r="I14" s="88">
        <f t="shared" si="0"/>
        <v>-2.7430215892804313</v>
      </c>
    </row>
    <row r="15" spans="1:9" x14ac:dyDescent="0.25">
      <c r="A15" s="89"/>
      <c r="B15" s="85" t="s">
        <v>7</v>
      </c>
      <c r="C15" s="86" t="s">
        <v>8</v>
      </c>
      <c r="D15" s="87">
        <v>685596</v>
      </c>
      <c r="E15" s="87">
        <v>636793</v>
      </c>
      <c r="F15" s="87">
        <v>6263417</v>
      </c>
      <c r="G15" s="87">
        <v>5672955</v>
      </c>
      <c r="H15" s="87">
        <v>-590462</v>
      </c>
      <c r="I15" s="88">
        <f t="shared" si="0"/>
        <v>-9.4271545388084519</v>
      </c>
    </row>
    <row r="16" spans="1:9" x14ac:dyDescent="0.25">
      <c r="A16" s="89"/>
      <c r="B16" s="90"/>
      <c r="C16" s="86" t="s">
        <v>9</v>
      </c>
      <c r="D16" s="87">
        <v>212358</v>
      </c>
      <c r="E16" s="87">
        <v>179974</v>
      </c>
      <c r="F16" s="87">
        <v>1572108</v>
      </c>
      <c r="G16" s="87">
        <v>1510611</v>
      </c>
      <c r="H16" s="87">
        <v>-61497</v>
      </c>
      <c r="I16" s="88">
        <f t="shared" si="0"/>
        <v>-3.9117541542947407</v>
      </c>
    </row>
    <row r="17" spans="1:9" x14ac:dyDescent="0.25">
      <c r="A17" s="90"/>
      <c r="B17" s="95" t="s">
        <v>10</v>
      </c>
      <c r="C17" s="86" t="s">
        <v>11</v>
      </c>
      <c r="D17" s="87">
        <v>344086</v>
      </c>
      <c r="E17" s="87">
        <v>104191</v>
      </c>
      <c r="F17" s="87">
        <v>2525446</v>
      </c>
      <c r="G17" s="87">
        <v>1931174</v>
      </c>
      <c r="H17" s="87">
        <v>-594272</v>
      </c>
      <c r="I17" s="88">
        <f t="shared" si="0"/>
        <v>-23.531368320684749</v>
      </c>
    </row>
    <row r="18" spans="1:9" x14ac:dyDescent="0.25">
      <c r="A18" s="96"/>
      <c r="B18" s="96"/>
      <c r="C18" s="92" t="s">
        <v>2</v>
      </c>
      <c r="D18" s="93">
        <v>1260701</v>
      </c>
      <c r="E18" s="93">
        <v>941676</v>
      </c>
      <c r="F18" s="93">
        <v>10536799</v>
      </c>
      <c r="G18" s="93">
        <v>9285745</v>
      </c>
      <c r="H18" s="93">
        <v>-1251054</v>
      </c>
      <c r="I18" s="94">
        <f t="shared" si="0"/>
        <v>-11.873188432274361</v>
      </c>
    </row>
    <row r="19" spans="1:9" x14ac:dyDescent="0.25">
      <c r="A19" s="97"/>
      <c r="B19" s="97"/>
      <c r="C19" s="98" t="s">
        <v>1</v>
      </c>
      <c r="D19" s="99">
        <f>+D13+D18</f>
        <v>38962567</v>
      </c>
      <c r="E19" s="99">
        <f t="shared" ref="E19:G19" si="1">+E13+E18</f>
        <v>38514277</v>
      </c>
      <c r="F19" s="99">
        <f t="shared" si="1"/>
        <v>355042805</v>
      </c>
      <c r="G19" s="99">
        <f t="shared" si="1"/>
        <v>340605979</v>
      </c>
      <c r="H19" s="99">
        <f t="shared" ref="H19" si="2">G19-F19</f>
        <v>-14436826</v>
      </c>
      <c r="I19" s="100">
        <f t="shared" si="0"/>
        <v>-4.066221254645626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8657135</v>
      </c>
      <c r="E21" s="87">
        <v>9243532</v>
      </c>
      <c r="F21" s="87">
        <v>85140334</v>
      </c>
      <c r="G21" s="87">
        <v>82226419</v>
      </c>
      <c r="H21" s="87">
        <v>-2913915</v>
      </c>
      <c r="I21" s="88">
        <f t="shared" ref="I21:I34" si="3">((G21*100/F21)-100)</f>
        <v>-3.4224848119576308</v>
      </c>
    </row>
    <row r="22" spans="1:9" x14ac:dyDescent="0.25">
      <c r="A22" s="89"/>
      <c r="B22" s="90"/>
      <c r="C22" s="86" t="s">
        <v>22</v>
      </c>
      <c r="D22" s="87">
        <v>7811869</v>
      </c>
      <c r="E22" s="87">
        <v>7612112</v>
      </c>
      <c r="F22" s="87">
        <v>77396524</v>
      </c>
      <c r="G22" s="87">
        <v>70315651</v>
      </c>
      <c r="H22" s="87">
        <v>-7080873</v>
      </c>
      <c r="I22" s="88">
        <f t="shared" si="3"/>
        <v>-9.1488255984209275</v>
      </c>
    </row>
    <row r="23" spans="1:9" x14ac:dyDescent="0.25">
      <c r="A23" s="89"/>
      <c r="B23" s="95" t="s">
        <v>23</v>
      </c>
      <c r="C23" s="86" t="s">
        <v>24</v>
      </c>
      <c r="D23" s="87">
        <v>3398956</v>
      </c>
      <c r="E23" s="87">
        <v>3598381</v>
      </c>
      <c r="F23" s="87">
        <v>32803870</v>
      </c>
      <c r="G23" s="87">
        <v>33758488</v>
      </c>
      <c r="H23" s="87">
        <v>954618</v>
      </c>
      <c r="I23" s="88">
        <f t="shared" si="3"/>
        <v>2.9100773780654521</v>
      </c>
    </row>
    <row r="24" spans="1:9" x14ac:dyDescent="0.25">
      <c r="A24" s="89"/>
      <c r="B24" s="85" t="s">
        <v>25</v>
      </c>
      <c r="C24" s="86" t="s">
        <v>26</v>
      </c>
      <c r="D24" s="87">
        <v>1152556.75</v>
      </c>
      <c r="E24" s="87">
        <v>1154382.5</v>
      </c>
      <c r="F24" s="87">
        <v>10504890.5</v>
      </c>
      <c r="G24" s="87">
        <v>10318061.75</v>
      </c>
      <c r="H24" s="87">
        <v>-186828.75</v>
      </c>
      <c r="I24" s="88">
        <f t="shared" si="3"/>
        <v>-1.7784930742495533</v>
      </c>
    </row>
    <row r="25" spans="1:9" x14ac:dyDescent="0.25">
      <c r="A25" s="89"/>
      <c r="B25" s="89"/>
      <c r="C25" s="86" t="s">
        <v>21</v>
      </c>
      <c r="D25" s="87">
        <v>604285.5</v>
      </c>
      <c r="E25" s="87">
        <v>587640.75</v>
      </c>
      <c r="F25" s="87">
        <v>5758320.5</v>
      </c>
      <c r="G25" s="87">
        <v>5441678.75</v>
      </c>
      <c r="H25" s="87">
        <v>-316641.75</v>
      </c>
      <c r="I25" s="88">
        <f t="shared" si="3"/>
        <v>-5.4988559598237003</v>
      </c>
    </row>
    <row r="26" spans="1:9" x14ac:dyDescent="0.25">
      <c r="A26" s="89"/>
      <c r="B26" s="89"/>
      <c r="C26" s="86" t="s">
        <v>27</v>
      </c>
      <c r="D26" s="87">
        <v>118548.75</v>
      </c>
      <c r="E26" s="87">
        <v>126087.25</v>
      </c>
      <c r="F26" s="87">
        <v>1146024.5</v>
      </c>
      <c r="G26" s="87">
        <v>1119017.25</v>
      </c>
      <c r="H26" s="87">
        <v>-27007.25</v>
      </c>
      <c r="I26" s="88">
        <f t="shared" si="3"/>
        <v>-2.3566031965285248</v>
      </c>
    </row>
    <row r="27" spans="1:9" x14ac:dyDescent="0.25">
      <c r="A27" s="89"/>
      <c r="B27" s="89"/>
      <c r="C27" s="86" t="s">
        <v>28</v>
      </c>
      <c r="D27" s="87">
        <v>429722.5</v>
      </c>
      <c r="E27" s="87">
        <v>440654.5</v>
      </c>
      <c r="F27" s="87">
        <v>3600203.5</v>
      </c>
      <c r="G27" s="87">
        <v>3757354.75</v>
      </c>
      <c r="H27" s="87">
        <v>157151.25</v>
      </c>
      <c r="I27" s="88">
        <f t="shared" si="3"/>
        <v>4.3650657525331553</v>
      </c>
    </row>
    <row r="28" spans="1:9" x14ac:dyDescent="0.25">
      <c r="A28" s="89"/>
      <c r="B28" s="90"/>
      <c r="C28" s="86" t="s">
        <v>29</v>
      </c>
      <c r="D28" s="87">
        <v>548271.25</v>
      </c>
      <c r="E28" s="87">
        <v>566741.75</v>
      </c>
      <c r="F28" s="87">
        <v>4746570</v>
      </c>
      <c r="G28" s="87">
        <v>4876383</v>
      </c>
      <c r="H28" s="87">
        <v>129813</v>
      </c>
      <c r="I28" s="88">
        <f t="shared" si="3"/>
        <v>2.7348801344971179</v>
      </c>
    </row>
    <row r="29" spans="1:9" x14ac:dyDescent="0.25">
      <c r="A29" s="89"/>
      <c r="B29" s="85" t="s">
        <v>30</v>
      </c>
      <c r="C29" s="86" t="s">
        <v>31</v>
      </c>
      <c r="D29" s="87">
        <v>2904292</v>
      </c>
      <c r="E29" s="87">
        <v>3052068</v>
      </c>
      <c r="F29" s="87">
        <v>20886285</v>
      </c>
      <c r="G29" s="87">
        <v>22403605</v>
      </c>
      <c r="H29" s="87">
        <v>1517320</v>
      </c>
      <c r="I29" s="88">
        <f t="shared" si="3"/>
        <v>7.2646715296664723</v>
      </c>
    </row>
    <row r="30" spans="1:9" x14ac:dyDescent="0.25">
      <c r="A30" s="89"/>
      <c r="B30" s="90"/>
      <c r="C30" s="86" t="s">
        <v>32</v>
      </c>
      <c r="D30" s="87">
        <v>892236</v>
      </c>
      <c r="E30" s="87">
        <v>827194</v>
      </c>
      <c r="F30" s="87">
        <v>5377089</v>
      </c>
      <c r="G30" s="87">
        <v>5361749</v>
      </c>
      <c r="H30" s="87">
        <v>-15340</v>
      </c>
      <c r="I30" s="88">
        <f t="shared" si="3"/>
        <v>-0.28528447269516732</v>
      </c>
    </row>
    <row r="31" spans="1:9" x14ac:dyDescent="0.25">
      <c r="A31" s="89"/>
      <c r="B31" s="95" t="s">
        <v>33</v>
      </c>
      <c r="C31" s="86" t="s">
        <v>34</v>
      </c>
      <c r="D31" s="87">
        <v>415241</v>
      </c>
      <c r="E31" s="87">
        <v>451104</v>
      </c>
      <c r="F31" s="87">
        <v>3136818</v>
      </c>
      <c r="G31" s="87">
        <v>3502814</v>
      </c>
      <c r="H31" s="87">
        <v>365996</v>
      </c>
      <c r="I31" s="88">
        <f t="shared" si="3"/>
        <v>11.667747379669464</v>
      </c>
    </row>
    <row r="32" spans="1:9" x14ac:dyDescent="0.25">
      <c r="A32" s="89"/>
      <c r="B32" s="85" t="s">
        <v>35</v>
      </c>
      <c r="C32" s="86" t="s">
        <v>36</v>
      </c>
      <c r="D32" s="87">
        <v>12509</v>
      </c>
      <c r="E32" s="87">
        <v>12474</v>
      </c>
      <c r="F32" s="87">
        <v>103323</v>
      </c>
      <c r="G32" s="87">
        <v>100225</v>
      </c>
      <c r="H32" s="87">
        <v>-3098</v>
      </c>
      <c r="I32" s="88">
        <f t="shared" si="3"/>
        <v>-2.9983643525642947</v>
      </c>
    </row>
    <row r="33" spans="1:9" x14ac:dyDescent="0.25">
      <c r="A33" s="89"/>
      <c r="B33" s="89"/>
      <c r="C33" s="86" t="s">
        <v>37</v>
      </c>
      <c r="D33" s="87">
        <v>167084470</v>
      </c>
      <c r="E33" s="87">
        <v>160198932</v>
      </c>
      <c r="F33" s="87">
        <v>1408636040</v>
      </c>
      <c r="G33" s="87">
        <v>1360064537</v>
      </c>
      <c r="H33" s="87">
        <v>-48571503</v>
      </c>
      <c r="I33" s="88">
        <f t="shared" si="3"/>
        <v>-3.4481229800140625</v>
      </c>
    </row>
    <row r="34" spans="1:9" x14ac:dyDescent="0.25">
      <c r="A34" s="102"/>
      <c r="B34" s="103"/>
      <c r="C34" s="86" t="s">
        <v>38</v>
      </c>
      <c r="D34" s="87">
        <v>433</v>
      </c>
      <c r="E34" s="87">
        <v>378</v>
      </c>
      <c r="F34" s="87">
        <v>2507</v>
      </c>
      <c r="G34" s="87">
        <v>2589</v>
      </c>
      <c r="H34" s="87">
        <v>82</v>
      </c>
      <c r="I34" s="88">
        <f t="shared" si="3"/>
        <v>3.2708416433984837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1302697</v>
      </c>
      <c r="C7" s="37">
        <v>1037975</v>
      </c>
      <c r="D7" s="37">
        <v>9729802</v>
      </c>
      <c r="E7" s="37">
        <v>9135947</v>
      </c>
      <c r="F7" s="10">
        <f>((E7*100)/D7)-100</f>
        <v>-6.1034643870450793</v>
      </c>
      <c r="G7" s="1"/>
      <c r="H7" s="1"/>
      <c r="I7" s="1"/>
    </row>
    <row r="8" spans="1:12" x14ac:dyDescent="0.25">
      <c r="A8" s="11" t="s">
        <v>45</v>
      </c>
      <c r="B8" s="38">
        <v>189041</v>
      </c>
      <c r="C8" s="38">
        <v>176030</v>
      </c>
      <c r="D8" s="38">
        <v>1715347</v>
      </c>
      <c r="E8" s="38">
        <v>1782472</v>
      </c>
      <c r="F8" s="13">
        <f t="shared" ref="F8:F35" si="0">((E8*100)/D8)-100</f>
        <v>3.913202401613205</v>
      </c>
      <c r="G8" s="1"/>
      <c r="H8" s="1"/>
      <c r="I8" s="1"/>
    </row>
    <row r="9" spans="1:12" x14ac:dyDescent="0.25">
      <c r="A9" s="8" t="s">
        <v>46</v>
      </c>
      <c r="B9" s="37">
        <v>373858</v>
      </c>
      <c r="C9" s="37">
        <v>386342</v>
      </c>
      <c r="D9" s="37">
        <v>4253419</v>
      </c>
      <c r="E9" s="37">
        <v>3572136</v>
      </c>
      <c r="F9" s="10">
        <f t="shared" si="0"/>
        <v>-16.01730278629968</v>
      </c>
      <c r="G9" s="1"/>
      <c r="H9" s="1"/>
      <c r="I9" s="1"/>
    </row>
    <row r="10" spans="1:12" x14ac:dyDescent="0.25">
      <c r="A10" s="11" t="s">
        <v>47</v>
      </c>
      <c r="B10" s="38">
        <v>449172</v>
      </c>
      <c r="C10" s="38">
        <v>500519</v>
      </c>
      <c r="D10" s="38">
        <v>3800102</v>
      </c>
      <c r="E10" s="38">
        <v>3674464</v>
      </c>
      <c r="F10" s="13">
        <f t="shared" si="0"/>
        <v>-3.3061744132131139</v>
      </c>
      <c r="G10" s="1"/>
      <c r="H10" s="1"/>
      <c r="I10" s="1"/>
    </row>
    <row r="11" spans="1:12" x14ac:dyDescent="0.25">
      <c r="A11" s="8" t="s">
        <v>48</v>
      </c>
      <c r="B11" s="37">
        <v>6795542</v>
      </c>
      <c r="C11" s="37">
        <v>7774751</v>
      </c>
      <c r="D11" s="37">
        <v>65965814</v>
      </c>
      <c r="E11" s="37">
        <v>66034054</v>
      </c>
      <c r="F11" s="10">
        <f t="shared" si="0"/>
        <v>0.10344752207559793</v>
      </c>
      <c r="G11" s="1"/>
      <c r="H11" s="1"/>
      <c r="I11" s="1"/>
    </row>
    <row r="12" spans="1:12" x14ac:dyDescent="0.25">
      <c r="A12" s="11" t="s">
        <v>49</v>
      </c>
      <c r="B12" s="38">
        <v>356902</v>
      </c>
      <c r="C12" s="38">
        <v>316462</v>
      </c>
      <c r="D12" s="38">
        <v>2894448</v>
      </c>
      <c r="E12" s="38">
        <v>2836037</v>
      </c>
      <c r="F12" s="13">
        <f t="shared" si="0"/>
        <v>-2.0180359087466826</v>
      </c>
      <c r="G12" s="1"/>
      <c r="H12" s="1"/>
      <c r="I12" s="1"/>
    </row>
    <row r="13" spans="1:12" x14ac:dyDescent="0.25">
      <c r="A13" s="8" t="s">
        <v>50</v>
      </c>
      <c r="B13" s="37">
        <v>1057948</v>
      </c>
      <c r="C13" s="37">
        <v>976439</v>
      </c>
      <c r="D13" s="37">
        <v>9329368</v>
      </c>
      <c r="E13" s="37">
        <v>9123311</v>
      </c>
      <c r="F13" s="10">
        <f t="shared" si="0"/>
        <v>-2.2086919499798938</v>
      </c>
      <c r="G13" s="1"/>
      <c r="H13" s="1"/>
      <c r="I13" s="1"/>
    </row>
    <row r="14" spans="1:12" x14ac:dyDescent="0.25">
      <c r="A14" s="11" t="s">
        <v>51</v>
      </c>
      <c r="B14" s="38">
        <v>3608491</v>
      </c>
      <c r="C14" s="38">
        <v>3738472</v>
      </c>
      <c r="D14" s="38">
        <v>32347734</v>
      </c>
      <c r="E14" s="38">
        <v>32061533</v>
      </c>
      <c r="F14" s="13">
        <f t="shared" si="0"/>
        <v>-0.88476367463637473</v>
      </c>
      <c r="G14" s="1"/>
      <c r="H14" s="1"/>
      <c r="I14" s="1"/>
    </row>
    <row r="15" spans="1:12" x14ac:dyDescent="0.25">
      <c r="A15" s="8" t="s">
        <v>52</v>
      </c>
      <c r="B15" s="37">
        <v>2808727</v>
      </c>
      <c r="C15" s="37">
        <v>2270807</v>
      </c>
      <c r="D15" s="37">
        <v>21219689</v>
      </c>
      <c r="E15" s="37">
        <v>22786528</v>
      </c>
      <c r="F15" s="10">
        <f t="shared" si="0"/>
        <v>7.3838923840966686</v>
      </c>
      <c r="G15" s="1"/>
      <c r="H15" s="1"/>
      <c r="I15" s="1"/>
    </row>
    <row r="16" spans="1:12" x14ac:dyDescent="0.25">
      <c r="A16" s="11" t="s">
        <v>53</v>
      </c>
      <c r="B16" s="38">
        <v>2409534</v>
      </c>
      <c r="C16" s="38">
        <v>2547428</v>
      </c>
      <c r="D16" s="38">
        <v>22469750</v>
      </c>
      <c r="E16" s="38">
        <v>21799772</v>
      </c>
      <c r="F16" s="13">
        <f t="shared" si="0"/>
        <v>-2.9816887148277118</v>
      </c>
      <c r="G16" s="1"/>
      <c r="H16" s="1"/>
      <c r="I16" s="1"/>
    </row>
    <row r="17" spans="1:9" x14ac:dyDescent="0.25">
      <c r="A17" s="8" t="s">
        <v>54</v>
      </c>
      <c r="B17" s="37">
        <v>1074305</v>
      </c>
      <c r="C17" s="37">
        <v>1190373</v>
      </c>
      <c r="D17" s="37">
        <v>8907630</v>
      </c>
      <c r="E17" s="37">
        <v>10376510</v>
      </c>
      <c r="F17" s="10">
        <f t="shared" si="0"/>
        <v>16.490132616644388</v>
      </c>
      <c r="G17" s="1"/>
      <c r="H17" s="1"/>
      <c r="I17" s="1"/>
    </row>
    <row r="18" spans="1:9" x14ac:dyDescent="0.25">
      <c r="A18" s="11" t="s">
        <v>55</v>
      </c>
      <c r="B18" s="38">
        <v>209995</v>
      </c>
      <c r="C18" s="38">
        <v>165612</v>
      </c>
      <c r="D18" s="38">
        <v>2109111</v>
      </c>
      <c r="E18" s="38">
        <v>1848434</v>
      </c>
      <c r="F18" s="13">
        <f t="shared" si="0"/>
        <v>-12.359567609291304</v>
      </c>
      <c r="G18" s="1"/>
      <c r="H18" s="1"/>
      <c r="I18" s="1"/>
    </row>
    <row r="19" spans="1:9" x14ac:dyDescent="0.25">
      <c r="A19" s="8" t="s">
        <v>56</v>
      </c>
      <c r="B19" s="37">
        <v>1080957</v>
      </c>
      <c r="C19" s="37">
        <v>1180599</v>
      </c>
      <c r="D19" s="37">
        <v>10413088</v>
      </c>
      <c r="E19" s="37">
        <v>9134397</v>
      </c>
      <c r="F19" s="10">
        <f t="shared" si="0"/>
        <v>-12.279652299106658</v>
      </c>
      <c r="G19" s="1"/>
      <c r="H19" s="1"/>
      <c r="I19" s="1"/>
    </row>
    <row r="20" spans="1:9" x14ac:dyDescent="0.25">
      <c r="A20" s="11" t="s">
        <v>57</v>
      </c>
      <c r="B20" s="38">
        <v>1463806</v>
      </c>
      <c r="C20" s="38">
        <v>1565920</v>
      </c>
      <c r="D20" s="38">
        <v>12335580</v>
      </c>
      <c r="E20" s="38">
        <v>12911025</v>
      </c>
      <c r="F20" s="13">
        <f t="shared" si="0"/>
        <v>4.6649204982659853</v>
      </c>
      <c r="G20" s="1"/>
      <c r="H20" s="1"/>
      <c r="I20" s="1"/>
    </row>
    <row r="21" spans="1:9" x14ac:dyDescent="0.25">
      <c r="A21" s="8" t="s">
        <v>58</v>
      </c>
      <c r="B21" s="37">
        <v>2440912</v>
      </c>
      <c r="C21" s="37">
        <v>2244030</v>
      </c>
      <c r="D21" s="37">
        <v>21125241</v>
      </c>
      <c r="E21" s="37">
        <v>18802299</v>
      </c>
      <c r="F21" s="10">
        <f t="shared" si="0"/>
        <v>-10.996049701870859</v>
      </c>
      <c r="G21" s="1"/>
      <c r="H21" s="1"/>
      <c r="I21" s="1"/>
    </row>
    <row r="22" spans="1:9" x14ac:dyDescent="0.25">
      <c r="A22" s="11" t="s">
        <v>59</v>
      </c>
      <c r="B22" s="38">
        <v>2106644</v>
      </c>
      <c r="C22" s="38">
        <v>1768895</v>
      </c>
      <c r="D22" s="38">
        <v>19129081</v>
      </c>
      <c r="E22" s="38">
        <v>16499558</v>
      </c>
      <c r="F22" s="13">
        <f t="shared" si="0"/>
        <v>-13.746206626444831</v>
      </c>
      <c r="G22" s="1"/>
      <c r="H22" s="1"/>
      <c r="I22" s="1"/>
    </row>
    <row r="23" spans="1:9" x14ac:dyDescent="0.25">
      <c r="A23" s="8" t="s">
        <v>60</v>
      </c>
      <c r="B23" s="37">
        <v>196832</v>
      </c>
      <c r="C23" s="37">
        <v>362853</v>
      </c>
      <c r="D23" s="37">
        <v>4582808</v>
      </c>
      <c r="E23" s="37">
        <v>2080315</v>
      </c>
      <c r="F23" s="10">
        <f t="shared" si="0"/>
        <v>-54.606106125327528</v>
      </c>
      <c r="G23" s="1"/>
      <c r="H23" s="1"/>
      <c r="I23" s="1"/>
    </row>
    <row r="24" spans="1:9" x14ac:dyDescent="0.25">
      <c r="A24" s="11" t="s">
        <v>61</v>
      </c>
      <c r="B24" s="38">
        <v>146590</v>
      </c>
      <c r="C24" s="38">
        <v>129269</v>
      </c>
      <c r="D24" s="38">
        <v>1394829</v>
      </c>
      <c r="E24" s="38">
        <v>1369766</v>
      </c>
      <c r="F24" s="13">
        <f t="shared" si="0"/>
        <v>-1.7968510835378453</v>
      </c>
      <c r="G24" s="1"/>
      <c r="H24" s="1"/>
      <c r="I24" s="1"/>
    </row>
    <row r="25" spans="1:9" x14ac:dyDescent="0.25">
      <c r="A25" s="8" t="s">
        <v>62</v>
      </c>
      <c r="B25" s="37">
        <v>79353</v>
      </c>
      <c r="C25" s="37">
        <v>82398</v>
      </c>
      <c r="D25" s="37">
        <v>727921</v>
      </c>
      <c r="E25" s="37">
        <v>736460</v>
      </c>
      <c r="F25" s="10">
        <f t="shared" si="0"/>
        <v>1.1730668575298751</v>
      </c>
      <c r="G25" s="1"/>
      <c r="H25" s="1"/>
      <c r="I25" s="1"/>
    </row>
    <row r="26" spans="1:9" x14ac:dyDescent="0.25">
      <c r="A26" s="11" t="s">
        <v>63</v>
      </c>
      <c r="B26" s="38">
        <v>162286</v>
      </c>
      <c r="C26" s="38">
        <v>198393</v>
      </c>
      <c r="D26" s="38">
        <v>1530469</v>
      </c>
      <c r="E26" s="38">
        <v>1512494</v>
      </c>
      <c r="F26" s="13">
        <f t="shared" si="0"/>
        <v>-1.1744765820150604</v>
      </c>
      <c r="G26" s="1"/>
      <c r="H26" s="1"/>
      <c r="I26" s="1"/>
    </row>
    <row r="27" spans="1:9" x14ac:dyDescent="0.25">
      <c r="A27" s="8" t="s">
        <v>64</v>
      </c>
      <c r="B27" s="37">
        <v>254089</v>
      </c>
      <c r="C27" s="37">
        <v>257171</v>
      </c>
      <c r="D27" s="37">
        <v>2419220</v>
      </c>
      <c r="E27" s="37">
        <v>2042383</v>
      </c>
      <c r="F27" s="10">
        <f t="shared" si="0"/>
        <v>-15.576797480179565</v>
      </c>
      <c r="G27" s="1"/>
      <c r="H27" s="1"/>
      <c r="I27" s="1"/>
    </row>
    <row r="28" spans="1:9" x14ac:dyDescent="0.25">
      <c r="A28" s="11" t="s">
        <v>65</v>
      </c>
      <c r="B28" s="38">
        <v>1327219</v>
      </c>
      <c r="C28" s="38">
        <v>989200</v>
      </c>
      <c r="D28" s="38">
        <v>11210990</v>
      </c>
      <c r="E28" s="38">
        <v>9976979</v>
      </c>
      <c r="F28" s="13">
        <f t="shared" si="0"/>
        <v>-11.007154586704658</v>
      </c>
      <c r="G28" s="1"/>
      <c r="H28" s="1"/>
      <c r="I28" s="1"/>
    </row>
    <row r="29" spans="1:9" x14ac:dyDescent="0.25">
      <c r="A29" s="8" t="s">
        <v>66</v>
      </c>
      <c r="B29" s="37">
        <v>408304</v>
      </c>
      <c r="C29" s="37">
        <v>471550</v>
      </c>
      <c r="D29" s="37">
        <v>3684400</v>
      </c>
      <c r="E29" s="37">
        <v>3539571</v>
      </c>
      <c r="F29" s="10">
        <f t="shared" si="0"/>
        <v>-3.9308706980783796</v>
      </c>
      <c r="G29" s="1"/>
      <c r="H29" s="1"/>
      <c r="I29" s="1"/>
    </row>
    <row r="30" spans="1:9" x14ac:dyDescent="0.25">
      <c r="A30" s="11" t="s">
        <v>67</v>
      </c>
      <c r="B30" s="38">
        <v>406393</v>
      </c>
      <c r="C30" s="38">
        <v>374322</v>
      </c>
      <c r="D30" s="38">
        <v>3364482</v>
      </c>
      <c r="E30" s="38">
        <v>3263175</v>
      </c>
      <c r="F30" s="13">
        <f t="shared" si="0"/>
        <v>-3.0110727297693956</v>
      </c>
      <c r="G30" s="1"/>
      <c r="H30" s="1"/>
      <c r="I30" s="1"/>
    </row>
    <row r="31" spans="1:9" x14ac:dyDescent="0.25">
      <c r="A31" s="8" t="s">
        <v>68</v>
      </c>
      <c r="B31" s="37">
        <v>2784456</v>
      </c>
      <c r="C31" s="37">
        <v>2246815</v>
      </c>
      <c r="D31" s="37">
        <v>25178770</v>
      </c>
      <c r="E31" s="37">
        <v>20751102</v>
      </c>
      <c r="F31" s="10">
        <f t="shared" si="0"/>
        <v>-17.584925713209984</v>
      </c>
      <c r="G31" s="1"/>
      <c r="H31" s="1"/>
      <c r="I31" s="1"/>
    </row>
    <row r="32" spans="1:9" x14ac:dyDescent="0.25">
      <c r="A32" s="11" t="s">
        <v>69</v>
      </c>
      <c r="B32" s="38">
        <v>5054796</v>
      </c>
      <c r="C32" s="38">
        <v>5144781</v>
      </c>
      <c r="D32" s="38">
        <v>49417811</v>
      </c>
      <c r="E32" s="38">
        <v>49067715</v>
      </c>
      <c r="F32" s="13">
        <f t="shared" si="0"/>
        <v>-0.70844093033582567</v>
      </c>
      <c r="G32" s="1"/>
      <c r="H32" s="1"/>
      <c r="I32" s="1"/>
    </row>
    <row r="33" spans="1:9" x14ac:dyDescent="0.25">
      <c r="A33" s="8" t="s">
        <v>70</v>
      </c>
      <c r="B33" s="37">
        <v>336254</v>
      </c>
      <c r="C33" s="37">
        <v>347644</v>
      </c>
      <c r="D33" s="37">
        <v>3048314</v>
      </c>
      <c r="E33" s="37">
        <v>3167219</v>
      </c>
      <c r="F33" s="10">
        <f t="shared" si="0"/>
        <v>3.9006808353732652</v>
      </c>
      <c r="G33" s="1"/>
      <c r="H33" s="1"/>
      <c r="I33" s="1"/>
    </row>
    <row r="34" spans="1:9" x14ac:dyDescent="0.25">
      <c r="A34" s="11" t="s">
        <v>71</v>
      </c>
      <c r="B34" s="38">
        <v>77464</v>
      </c>
      <c r="C34" s="38">
        <v>69227</v>
      </c>
      <c r="D34" s="38">
        <v>737587</v>
      </c>
      <c r="E34" s="38">
        <v>720323</v>
      </c>
      <c r="F34" s="13">
        <f t="shared" si="0"/>
        <v>-2.3406052438559755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38962567</v>
      </c>
      <c r="C35" s="15">
        <f t="shared" ref="C35:E35" si="1">SUM(C7:C34)</f>
        <v>38514277</v>
      </c>
      <c r="D35" s="15">
        <f t="shared" si="1"/>
        <v>355042805</v>
      </c>
      <c r="E35" s="15">
        <f t="shared" si="1"/>
        <v>340605979</v>
      </c>
      <c r="F35" s="16">
        <f t="shared" si="0"/>
        <v>-4.066221254645626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9135947</v>
      </c>
      <c r="C38" s="41">
        <f>D7</f>
        <v>9729802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66034054</v>
      </c>
      <c r="G38" s="42">
        <f>LOOKUP(E38,$A$38:$A$65,$C$38:$C$65)</f>
        <v>65965814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1782472</v>
      </c>
      <c r="C39" s="41">
        <f t="shared" ref="C39:C65" si="5">D8</f>
        <v>1715347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49067715</v>
      </c>
      <c r="G39" s="42">
        <f t="shared" ref="G39:G65" si="8">LOOKUP(E39,$A$38:$A$65,$C$38:$C$65)</f>
        <v>49417811</v>
      </c>
    </row>
    <row r="40" spans="1:9" x14ac:dyDescent="0.25">
      <c r="A40" s="42" t="str">
        <f t="shared" si="3"/>
        <v>ALMERIA</v>
      </c>
      <c r="B40" s="41">
        <f t="shared" si="4"/>
        <v>3572136</v>
      </c>
      <c r="C40" s="41">
        <f t="shared" si="5"/>
        <v>4253419</v>
      </c>
      <c r="D40" s="41">
        <f t="shared" si="6"/>
        <v>16</v>
      </c>
      <c r="E40" s="42" t="str">
        <f t="shared" si="2"/>
        <v>BARCELONA</v>
      </c>
      <c r="F40" s="42">
        <f t="shared" si="7"/>
        <v>32061533</v>
      </c>
      <c r="G40" s="42">
        <f t="shared" si="8"/>
        <v>32347734</v>
      </c>
    </row>
    <row r="41" spans="1:9" x14ac:dyDescent="0.25">
      <c r="A41" s="42" t="str">
        <f t="shared" si="3"/>
        <v>AVILES</v>
      </c>
      <c r="B41" s="41">
        <f t="shared" si="4"/>
        <v>3674464</v>
      </c>
      <c r="C41" s="41">
        <f t="shared" si="5"/>
        <v>3800102</v>
      </c>
      <c r="D41" s="41">
        <f t="shared" si="6"/>
        <v>15</v>
      </c>
      <c r="E41" s="42" t="str">
        <f t="shared" si="2"/>
        <v>BILBAO</v>
      </c>
      <c r="F41" s="42">
        <f t="shared" si="7"/>
        <v>22786528</v>
      </c>
      <c r="G41" s="42">
        <f t="shared" si="8"/>
        <v>21219689</v>
      </c>
    </row>
    <row r="42" spans="1:9" x14ac:dyDescent="0.25">
      <c r="A42" s="42" t="str">
        <f t="shared" si="3"/>
        <v>BAHIA DE ALGECIRAS</v>
      </c>
      <c r="B42" s="41">
        <f t="shared" si="4"/>
        <v>66034054</v>
      </c>
      <c r="C42" s="41">
        <f t="shared" si="5"/>
        <v>65965814</v>
      </c>
      <c r="D42" s="41">
        <f t="shared" si="6"/>
        <v>1</v>
      </c>
      <c r="E42" s="42" t="str">
        <f t="shared" si="2"/>
        <v>CARTAGENA</v>
      </c>
      <c r="F42" s="42">
        <f t="shared" si="7"/>
        <v>21799772</v>
      </c>
      <c r="G42" s="42">
        <f t="shared" si="8"/>
        <v>22469750</v>
      </c>
    </row>
    <row r="43" spans="1:9" x14ac:dyDescent="0.25">
      <c r="A43" s="42" t="str">
        <f t="shared" si="3"/>
        <v>BAHIA DE CADIZ</v>
      </c>
      <c r="B43" s="41">
        <f t="shared" si="4"/>
        <v>2836037</v>
      </c>
      <c r="C43" s="41">
        <f t="shared" si="5"/>
        <v>2894448</v>
      </c>
      <c r="D43" s="41">
        <f t="shared" si="6"/>
        <v>20</v>
      </c>
      <c r="E43" s="42" t="str">
        <f t="shared" si="2"/>
        <v>TARRAGONA</v>
      </c>
      <c r="F43" s="42">
        <f t="shared" si="7"/>
        <v>20751102</v>
      </c>
      <c r="G43" s="42">
        <f t="shared" si="8"/>
        <v>25178770</v>
      </c>
    </row>
    <row r="44" spans="1:9" x14ac:dyDescent="0.25">
      <c r="A44" s="42" t="str">
        <f t="shared" si="3"/>
        <v>BALEARES</v>
      </c>
      <c r="B44" s="41">
        <f t="shared" si="4"/>
        <v>9123311</v>
      </c>
      <c r="C44" s="41">
        <f t="shared" si="5"/>
        <v>9329368</v>
      </c>
      <c r="D44" s="41">
        <f t="shared" si="6"/>
        <v>14</v>
      </c>
      <c r="E44" s="42" t="str">
        <f t="shared" si="2"/>
        <v>HUELVA</v>
      </c>
      <c r="F44" s="42">
        <f t="shared" si="7"/>
        <v>18802299</v>
      </c>
      <c r="G44" s="42">
        <f t="shared" si="8"/>
        <v>21125241</v>
      </c>
    </row>
    <row r="45" spans="1:9" x14ac:dyDescent="0.25">
      <c r="A45" s="42" t="str">
        <f t="shared" si="3"/>
        <v>BARCELONA</v>
      </c>
      <c r="B45" s="41">
        <f t="shared" si="4"/>
        <v>32061533</v>
      </c>
      <c r="C45" s="41">
        <f t="shared" si="5"/>
        <v>32347734</v>
      </c>
      <c r="D45" s="41">
        <f t="shared" si="6"/>
        <v>3</v>
      </c>
      <c r="E45" s="42" t="str">
        <f t="shared" si="2"/>
        <v>LAS PALMAS</v>
      </c>
      <c r="F45" s="42">
        <f t="shared" si="7"/>
        <v>16499558</v>
      </c>
      <c r="G45" s="42">
        <f t="shared" si="8"/>
        <v>19129081</v>
      </c>
    </row>
    <row r="46" spans="1:9" x14ac:dyDescent="0.25">
      <c r="A46" s="42" t="str">
        <f t="shared" si="3"/>
        <v>BILBAO</v>
      </c>
      <c r="B46" s="41">
        <f t="shared" si="4"/>
        <v>22786528</v>
      </c>
      <c r="C46" s="41">
        <f t="shared" si="5"/>
        <v>21219689</v>
      </c>
      <c r="D46" s="41">
        <f t="shared" si="6"/>
        <v>4</v>
      </c>
      <c r="E46" s="42" t="str">
        <f t="shared" si="2"/>
        <v>GIJON</v>
      </c>
      <c r="F46" s="42">
        <f t="shared" si="7"/>
        <v>12911025</v>
      </c>
      <c r="G46" s="42">
        <f t="shared" si="8"/>
        <v>12335580</v>
      </c>
    </row>
    <row r="47" spans="1:9" x14ac:dyDescent="0.25">
      <c r="A47" s="42" t="str">
        <f t="shared" si="3"/>
        <v>CARTAGENA</v>
      </c>
      <c r="B47" s="41">
        <f t="shared" si="4"/>
        <v>21799772</v>
      </c>
      <c r="C47" s="41">
        <f t="shared" si="5"/>
        <v>22469750</v>
      </c>
      <c r="D47" s="41">
        <f t="shared" si="6"/>
        <v>5</v>
      </c>
      <c r="E47" s="42" t="str">
        <f t="shared" si="2"/>
        <v>CASTELLON</v>
      </c>
      <c r="F47" s="42">
        <f t="shared" si="7"/>
        <v>10376510</v>
      </c>
      <c r="G47" s="42">
        <f t="shared" si="8"/>
        <v>8907630</v>
      </c>
    </row>
    <row r="48" spans="1:9" x14ac:dyDescent="0.25">
      <c r="A48" s="42" t="str">
        <f t="shared" si="3"/>
        <v>CASTELLON</v>
      </c>
      <c r="B48" s="41">
        <f t="shared" si="4"/>
        <v>10376510</v>
      </c>
      <c r="C48" s="41">
        <f t="shared" si="5"/>
        <v>8907630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9976979</v>
      </c>
      <c r="G48" s="42">
        <f t="shared" si="8"/>
        <v>11210990</v>
      </c>
    </row>
    <row r="49" spans="1:7" x14ac:dyDescent="0.25">
      <c r="A49" s="42" t="str">
        <f t="shared" si="3"/>
        <v>CEUTA</v>
      </c>
      <c r="B49" s="41">
        <f t="shared" si="4"/>
        <v>1848434</v>
      </c>
      <c r="C49" s="41">
        <f t="shared" si="5"/>
        <v>2109111</v>
      </c>
      <c r="D49" s="41">
        <f t="shared" si="6"/>
        <v>23</v>
      </c>
      <c r="E49" s="42" t="str">
        <f t="shared" si="2"/>
        <v>A CORUÑA</v>
      </c>
      <c r="F49" s="42">
        <f t="shared" si="7"/>
        <v>9135947</v>
      </c>
      <c r="G49" s="42">
        <f t="shared" si="8"/>
        <v>9729802</v>
      </c>
    </row>
    <row r="50" spans="1:7" x14ac:dyDescent="0.25">
      <c r="A50" s="42" t="str">
        <f t="shared" si="3"/>
        <v>FERROL-SAN CIBRAO</v>
      </c>
      <c r="B50" s="41">
        <f t="shared" si="4"/>
        <v>9134397</v>
      </c>
      <c r="C50" s="41">
        <f t="shared" si="5"/>
        <v>10413088</v>
      </c>
      <c r="D50" s="41">
        <f t="shared" si="6"/>
        <v>13</v>
      </c>
      <c r="E50" s="42" t="str">
        <f t="shared" si="2"/>
        <v>FERROL-SAN CIBRAO</v>
      </c>
      <c r="F50" s="42">
        <f t="shared" si="7"/>
        <v>9134397</v>
      </c>
      <c r="G50" s="42">
        <f t="shared" si="8"/>
        <v>10413088</v>
      </c>
    </row>
    <row r="51" spans="1:7" x14ac:dyDescent="0.25">
      <c r="A51" s="42" t="str">
        <f t="shared" si="3"/>
        <v>GIJON</v>
      </c>
      <c r="B51" s="41">
        <f t="shared" si="4"/>
        <v>12911025</v>
      </c>
      <c r="C51" s="41">
        <f t="shared" si="5"/>
        <v>12335580</v>
      </c>
      <c r="D51" s="41">
        <f t="shared" si="6"/>
        <v>9</v>
      </c>
      <c r="E51" s="42" t="str">
        <f t="shared" si="2"/>
        <v>BALEARES</v>
      </c>
      <c r="F51" s="42">
        <f t="shared" si="7"/>
        <v>9123311</v>
      </c>
      <c r="G51" s="42">
        <f t="shared" si="8"/>
        <v>9329368</v>
      </c>
    </row>
    <row r="52" spans="1:7" x14ac:dyDescent="0.25">
      <c r="A52" s="42" t="str">
        <f t="shared" si="3"/>
        <v>HUELVA</v>
      </c>
      <c r="B52" s="41">
        <f t="shared" si="4"/>
        <v>18802299</v>
      </c>
      <c r="C52" s="41">
        <f t="shared" si="5"/>
        <v>21125241</v>
      </c>
      <c r="D52" s="41">
        <f t="shared" si="6"/>
        <v>7</v>
      </c>
      <c r="E52" s="42" t="str">
        <f t="shared" si="2"/>
        <v>AVILES</v>
      </c>
      <c r="F52" s="42">
        <f t="shared" si="7"/>
        <v>3674464</v>
      </c>
      <c r="G52" s="42">
        <f t="shared" si="8"/>
        <v>3800102</v>
      </c>
    </row>
    <row r="53" spans="1:7" x14ac:dyDescent="0.25">
      <c r="A53" s="42" t="str">
        <f t="shared" si="3"/>
        <v>LAS PALMAS</v>
      </c>
      <c r="B53" s="41">
        <f t="shared" si="4"/>
        <v>16499558</v>
      </c>
      <c r="C53" s="41">
        <f t="shared" si="5"/>
        <v>19129081</v>
      </c>
      <c r="D53" s="41">
        <f t="shared" si="6"/>
        <v>8</v>
      </c>
      <c r="E53" s="42" t="str">
        <f t="shared" si="2"/>
        <v>ALMERIA</v>
      </c>
      <c r="F53" s="42">
        <f t="shared" si="7"/>
        <v>3572136</v>
      </c>
      <c r="G53" s="42">
        <f t="shared" si="8"/>
        <v>4253419</v>
      </c>
    </row>
    <row r="54" spans="1:7" x14ac:dyDescent="0.25">
      <c r="A54" s="42" t="str">
        <f t="shared" si="3"/>
        <v>MALAGA</v>
      </c>
      <c r="B54" s="41">
        <f t="shared" si="4"/>
        <v>2080315</v>
      </c>
      <c r="C54" s="41">
        <f t="shared" si="5"/>
        <v>4582808</v>
      </c>
      <c r="D54" s="41">
        <f t="shared" si="6"/>
        <v>21</v>
      </c>
      <c r="E54" s="42" t="str">
        <f t="shared" si="2"/>
        <v>SANTANDER</v>
      </c>
      <c r="F54" s="42">
        <f t="shared" si="7"/>
        <v>3539571</v>
      </c>
      <c r="G54" s="42">
        <f t="shared" si="8"/>
        <v>3684400</v>
      </c>
    </row>
    <row r="55" spans="1:7" x14ac:dyDescent="0.25">
      <c r="A55" s="42" t="str">
        <f t="shared" si="3"/>
        <v>MARIN Y RIA DE PONTEVEDRA</v>
      </c>
      <c r="B55" s="41">
        <f t="shared" si="4"/>
        <v>1369766</v>
      </c>
      <c r="C55" s="41">
        <f t="shared" si="5"/>
        <v>1394829</v>
      </c>
      <c r="D55" s="41">
        <f t="shared" si="6"/>
        <v>26</v>
      </c>
      <c r="E55" s="42" t="str">
        <f t="shared" si="2"/>
        <v>SEVILLA</v>
      </c>
      <c r="F55" s="42">
        <f t="shared" si="7"/>
        <v>3263175</v>
      </c>
      <c r="G55" s="42">
        <f t="shared" si="8"/>
        <v>3364482</v>
      </c>
    </row>
    <row r="56" spans="1:7" x14ac:dyDescent="0.25">
      <c r="A56" s="42" t="str">
        <f t="shared" si="3"/>
        <v>MELILLA</v>
      </c>
      <c r="B56" s="41">
        <f t="shared" si="4"/>
        <v>736460</v>
      </c>
      <c r="C56" s="41">
        <f t="shared" si="5"/>
        <v>727921</v>
      </c>
      <c r="D56" s="41">
        <f t="shared" si="6"/>
        <v>27</v>
      </c>
      <c r="E56" s="42" t="str">
        <f t="shared" si="2"/>
        <v>VIGO</v>
      </c>
      <c r="F56" s="42">
        <f t="shared" si="7"/>
        <v>3167219</v>
      </c>
      <c r="G56" s="42">
        <f t="shared" si="8"/>
        <v>3048314</v>
      </c>
    </row>
    <row r="57" spans="1:7" x14ac:dyDescent="0.25">
      <c r="A57" s="42" t="str">
        <f t="shared" si="3"/>
        <v>MOTRIL</v>
      </c>
      <c r="B57" s="41">
        <f t="shared" si="4"/>
        <v>1512494</v>
      </c>
      <c r="C57" s="41">
        <f t="shared" si="5"/>
        <v>1530469</v>
      </c>
      <c r="D57" s="41">
        <f t="shared" si="6"/>
        <v>25</v>
      </c>
      <c r="E57" s="42" t="str">
        <f t="shared" si="2"/>
        <v>BAHIA DE CADIZ</v>
      </c>
      <c r="F57" s="42">
        <f t="shared" si="7"/>
        <v>2836037</v>
      </c>
      <c r="G57" s="42">
        <f t="shared" si="8"/>
        <v>2894448</v>
      </c>
    </row>
    <row r="58" spans="1:7" x14ac:dyDescent="0.25">
      <c r="A58" s="42" t="str">
        <f t="shared" si="3"/>
        <v>PASAIA</v>
      </c>
      <c r="B58" s="41">
        <f t="shared" si="4"/>
        <v>2042383</v>
      </c>
      <c r="C58" s="41">
        <f t="shared" si="5"/>
        <v>2419220</v>
      </c>
      <c r="D58" s="41">
        <f t="shared" si="6"/>
        <v>22</v>
      </c>
      <c r="E58" s="42" t="str">
        <f t="shared" si="2"/>
        <v>MALAGA</v>
      </c>
      <c r="F58" s="42">
        <f t="shared" si="7"/>
        <v>2080315</v>
      </c>
      <c r="G58" s="42">
        <f t="shared" si="8"/>
        <v>4582808</v>
      </c>
    </row>
    <row r="59" spans="1:7" x14ac:dyDescent="0.25">
      <c r="A59" s="42" t="str">
        <f t="shared" si="3"/>
        <v>SANTA CRUZ DE TENERIFE</v>
      </c>
      <c r="B59" s="41">
        <f t="shared" si="4"/>
        <v>9976979</v>
      </c>
      <c r="C59" s="41">
        <f t="shared" si="5"/>
        <v>11210990</v>
      </c>
      <c r="D59" s="41">
        <f t="shared" si="6"/>
        <v>11</v>
      </c>
      <c r="E59" s="42" t="str">
        <f t="shared" si="2"/>
        <v>PASAIA</v>
      </c>
      <c r="F59" s="42">
        <f t="shared" si="7"/>
        <v>2042383</v>
      </c>
      <c r="G59" s="42">
        <f t="shared" si="8"/>
        <v>2419220</v>
      </c>
    </row>
    <row r="60" spans="1:7" x14ac:dyDescent="0.25">
      <c r="A60" s="42" t="str">
        <f t="shared" si="3"/>
        <v>SANTANDER</v>
      </c>
      <c r="B60" s="41">
        <f t="shared" si="4"/>
        <v>3539571</v>
      </c>
      <c r="C60" s="41">
        <f t="shared" si="5"/>
        <v>3684400</v>
      </c>
      <c r="D60" s="41">
        <f t="shared" si="6"/>
        <v>17</v>
      </c>
      <c r="E60" s="42" t="str">
        <f t="shared" si="2"/>
        <v>CEUTA</v>
      </c>
      <c r="F60" s="42">
        <f t="shared" si="7"/>
        <v>1848434</v>
      </c>
      <c r="G60" s="42">
        <f t="shared" si="8"/>
        <v>2109111</v>
      </c>
    </row>
    <row r="61" spans="1:7" x14ac:dyDescent="0.25">
      <c r="A61" s="42" t="str">
        <f t="shared" si="3"/>
        <v>SEVILLA</v>
      </c>
      <c r="B61" s="41">
        <f t="shared" si="4"/>
        <v>3263175</v>
      </c>
      <c r="C61" s="41">
        <f t="shared" si="5"/>
        <v>3364482</v>
      </c>
      <c r="D61" s="41">
        <f t="shared" si="6"/>
        <v>18</v>
      </c>
      <c r="E61" s="42" t="str">
        <f t="shared" si="2"/>
        <v>ALICANTE</v>
      </c>
      <c r="F61" s="42">
        <f t="shared" si="7"/>
        <v>1782472</v>
      </c>
      <c r="G61" s="42">
        <f t="shared" si="8"/>
        <v>1715347</v>
      </c>
    </row>
    <row r="62" spans="1:7" x14ac:dyDescent="0.25">
      <c r="A62" s="42" t="str">
        <f t="shared" si="3"/>
        <v>TARRAGONA</v>
      </c>
      <c r="B62" s="41">
        <f t="shared" si="4"/>
        <v>20751102</v>
      </c>
      <c r="C62" s="41">
        <f t="shared" si="5"/>
        <v>25178770</v>
      </c>
      <c r="D62" s="41">
        <f t="shared" si="6"/>
        <v>6</v>
      </c>
      <c r="E62" s="42" t="str">
        <f t="shared" si="2"/>
        <v>MOTRIL</v>
      </c>
      <c r="F62" s="42">
        <f t="shared" si="7"/>
        <v>1512494</v>
      </c>
      <c r="G62" s="42">
        <f t="shared" si="8"/>
        <v>1530469</v>
      </c>
    </row>
    <row r="63" spans="1:7" x14ac:dyDescent="0.25">
      <c r="A63" s="42" t="str">
        <f t="shared" si="3"/>
        <v>VALENCIA</v>
      </c>
      <c r="B63" s="41">
        <f t="shared" si="4"/>
        <v>49067715</v>
      </c>
      <c r="C63" s="41">
        <f t="shared" si="5"/>
        <v>49417811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1369766</v>
      </c>
      <c r="G63" s="42">
        <f t="shared" si="8"/>
        <v>1394829</v>
      </c>
    </row>
    <row r="64" spans="1:7" x14ac:dyDescent="0.25">
      <c r="A64" s="42" t="str">
        <f t="shared" si="3"/>
        <v>VIGO</v>
      </c>
      <c r="B64" s="41">
        <f t="shared" si="4"/>
        <v>3167219</v>
      </c>
      <c r="C64" s="41">
        <f t="shared" si="5"/>
        <v>3048314</v>
      </c>
      <c r="D64" s="41">
        <f t="shared" si="6"/>
        <v>19</v>
      </c>
      <c r="E64" s="42" t="str">
        <f t="shared" si="2"/>
        <v>MELILLA</v>
      </c>
      <c r="F64" s="42">
        <f t="shared" si="7"/>
        <v>736460</v>
      </c>
      <c r="G64" s="42">
        <f t="shared" si="8"/>
        <v>727921</v>
      </c>
    </row>
    <row r="65" spans="1:7" x14ac:dyDescent="0.25">
      <c r="A65" s="42" t="str">
        <f t="shared" si="3"/>
        <v>VILAGARCIA</v>
      </c>
      <c r="B65" s="41">
        <f t="shared" si="4"/>
        <v>720323</v>
      </c>
      <c r="C65" s="41">
        <f t="shared" si="5"/>
        <v>737587</v>
      </c>
      <c r="D65" s="41">
        <f t="shared" si="6"/>
        <v>28</v>
      </c>
      <c r="E65" s="42" t="str">
        <f t="shared" si="2"/>
        <v>VILAGARCIA</v>
      </c>
      <c r="F65" s="42">
        <f t="shared" si="7"/>
        <v>720323</v>
      </c>
      <c r="G65" s="42">
        <f t="shared" si="8"/>
        <v>737587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1280265</v>
      </c>
      <c r="C7" s="37">
        <v>1014864</v>
      </c>
      <c r="D7" s="37">
        <v>9514389</v>
      </c>
      <c r="E7" s="37">
        <v>8924294</v>
      </c>
      <c r="F7" s="10">
        <f>((E7*100)/D7)-100</f>
        <v>-6.2021323702446836</v>
      </c>
      <c r="G7" s="1"/>
      <c r="H7" s="1"/>
      <c r="I7" s="1"/>
    </row>
    <row r="8" spans="1:12" x14ac:dyDescent="0.25">
      <c r="A8" s="11" t="s">
        <v>45</v>
      </c>
      <c r="B8" s="38">
        <v>188286</v>
      </c>
      <c r="C8" s="38">
        <v>175865</v>
      </c>
      <c r="D8" s="38">
        <v>1701786</v>
      </c>
      <c r="E8" s="38">
        <v>1773923</v>
      </c>
      <c r="F8" s="13">
        <f t="shared" ref="F8:F35" si="0">((E8*100)/D8)-100</f>
        <v>4.2388996031228316</v>
      </c>
      <c r="G8" s="1"/>
      <c r="H8" s="1"/>
      <c r="I8" s="1"/>
    </row>
    <row r="9" spans="1:12" x14ac:dyDescent="0.25">
      <c r="A9" s="8" t="s">
        <v>46</v>
      </c>
      <c r="B9" s="37">
        <v>367581</v>
      </c>
      <c r="C9" s="37">
        <v>378657</v>
      </c>
      <c r="D9" s="37">
        <v>4190396</v>
      </c>
      <c r="E9" s="37">
        <v>3522577</v>
      </c>
      <c r="F9" s="10">
        <f t="shared" si="0"/>
        <v>-15.936894746940382</v>
      </c>
      <c r="G9" s="1"/>
      <c r="H9" s="1"/>
      <c r="I9" s="1"/>
    </row>
    <row r="10" spans="1:12" x14ac:dyDescent="0.25">
      <c r="A10" s="11" t="s">
        <v>47</v>
      </c>
      <c r="B10" s="38">
        <v>445222</v>
      </c>
      <c r="C10" s="38">
        <v>498286</v>
      </c>
      <c r="D10" s="38">
        <v>3760208</v>
      </c>
      <c r="E10" s="38">
        <v>3642854</v>
      </c>
      <c r="F10" s="13">
        <f t="shared" si="0"/>
        <v>-3.1209443732899871</v>
      </c>
      <c r="G10" s="1"/>
      <c r="H10" s="1"/>
      <c r="I10" s="1"/>
    </row>
    <row r="11" spans="1:12" x14ac:dyDescent="0.25">
      <c r="A11" s="8" t="s">
        <v>48</v>
      </c>
      <c r="B11" s="37">
        <v>6387777</v>
      </c>
      <c r="C11" s="37">
        <v>7442727</v>
      </c>
      <c r="D11" s="37">
        <v>61654495</v>
      </c>
      <c r="E11" s="37">
        <v>62625309</v>
      </c>
      <c r="F11" s="10">
        <f t="shared" si="0"/>
        <v>1.5746037657108332</v>
      </c>
      <c r="G11" s="1"/>
      <c r="H11" s="1"/>
      <c r="I11" s="1"/>
    </row>
    <row r="12" spans="1:12" x14ac:dyDescent="0.25">
      <c r="A12" s="11" t="s">
        <v>49</v>
      </c>
      <c r="B12" s="38">
        <v>341249</v>
      </c>
      <c r="C12" s="38">
        <v>300684</v>
      </c>
      <c r="D12" s="38">
        <v>2784723</v>
      </c>
      <c r="E12" s="38">
        <v>2747991</v>
      </c>
      <c r="F12" s="13">
        <f t="shared" si="0"/>
        <v>-1.3190539956756879</v>
      </c>
      <c r="G12" s="1"/>
      <c r="H12" s="1"/>
      <c r="I12" s="1"/>
    </row>
    <row r="13" spans="1:12" x14ac:dyDescent="0.25">
      <c r="A13" s="8" t="s">
        <v>50</v>
      </c>
      <c r="B13" s="37">
        <v>1023837</v>
      </c>
      <c r="C13" s="37">
        <v>947489</v>
      </c>
      <c r="D13" s="37">
        <v>9160554</v>
      </c>
      <c r="E13" s="37">
        <v>8906697</v>
      </c>
      <c r="F13" s="10">
        <f t="shared" si="0"/>
        <v>-2.7711970258567362</v>
      </c>
      <c r="G13" s="1"/>
      <c r="H13" s="1"/>
      <c r="I13" s="1"/>
    </row>
    <row r="14" spans="1:12" x14ac:dyDescent="0.25">
      <c r="A14" s="11" t="s">
        <v>51</v>
      </c>
      <c r="B14" s="38">
        <v>3504260</v>
      </c>
      <c r="C14" s="38">
        <v>3610849</v>
      </c>
      <c r="D14" s="38">
        <v>31504212</v>
      </c>
      <c r="E14" s="38">
        <v>31272173</v>
      </c>
      <c r="F14" s="13">
        <f t="shared" si="0"/>
        <v>-0.73653326101285188</v>
      </c>
      <c r="G14" s="1"/>
      <c r="H14" s="1"/>
      <c r="I14" s="1"/>
    </row>
    <row r="15" spans="1:12" x14ac:dyDescent="0.25">
      <c r="A15" s="8" t="s">
        <v>52</v>
      </c>
      <c r="B15" s="37">
        <v>2666153</v>
      </c>
      <c r="C15" s="37">
        <v>2260392</v>
      </c>
      <c r="D15" s="37">
        <v>20930688</v>
      </c>
      <c r="E15" s="37">
        <v>22441736</v>
      </c>
      <c r="F15" s="10">
        <f t="shared" si="0"/>
        <v>7.2192944637080245</v>
      </c>
      <c r="G15" s="1"/>
      <c r="H15" s="1"/>
      <c r="I15" s="1"/>
    </row>
    <row r="16" spans="1:12" x14ac:dyDescent="0.25">
      <c r="A16" s="11" t="s">
        <v>53</v>
      </c>
      <c r="B16" s="38">
        <v>2355305</v>
      </c>
      <c r="C16" s="38">
        <v>2541970</v>
      </c>
      <c r="D16" s="38">
        <v>22254307</v>
      </c>
      <c r="E16" s="38">
        <v>21684985</v>
      </c>
      <c r="F16" s="13">
        <f t="shared" si="0"/>
        <v>-2.5582553525481586</v>
      </c>
      <c r="G16" s="1"/>
      <c r="H16" s="1"/>
      <c r="I16" s="1"/>
    </row>
    <row r="17" spans="1:9" x14ac:dyDescent="0.25">
      <c r="A17" s="8" t="s">
        <v>54</v>
      </c>
      <c r="B17" s="37">
        <v>1070598</v>
      </c>
      <c r="C17" s="37">
        <v>1187042</v>
      </c>
      <c r="D17" s="37">
        <v>8877928</v>
      </c>
      <c r="E17" s="37">
        <v>10351130</v>
      </c>
      <c r="F17" s="10">
        <f t="shared" si="0"/>
        <v>16.593984542339157</v>
      </c>
      <c r="G17" s="1"/>
      <c r="H17" s="1"/>
      <c r="I17" s="1"/>
    </row>
    <row r="18" spans="1:9" x14ac:dyDescent="0.25">
      <c r="A18" s="11" t="s">
        <v>55</v>
      </c>
      <c r="B18" s="38">
        <v>150933</v>
      </c>
      <c r="C18" s="38">
        <v>118009</v>
      </c>
      <c r="D18" s="38">
        <v>1571668</v>
      </c>
      <c r="E18" s="38">
        <v>1379915</v>
      </c>
      <c r="F18" s="13">
        <f t="shared" si="0"/>
        <v>-12.200604707864514</v>
      </c>
      <c r="G18" s="1"/>
      <c r="H18" s="1"/>
      <c r="I18" s="1"/>
    </row>
    <row r="19" spans="1:9" x14ac:dyDescent="0.25">
      <c r="A19" s="8" t="s">
        <v>56</v>
      </c>
      <c r="B19" s="37">
        <v>1079616</v>
      </c>
      <c r="C19" s="37">
        <v>1179384</v>
      </c>
      <c r="D19" s="37">
        <v>10401891</v>
      </c>
      <c r="E19" s="37">
        <v>9123902</v>
      </c>
      <c r="F19" s="10">
        <f t="shared" si="0"/>
        <v>-12.286121821503414</v>
      </c>
      <c r="G19" s="1"/>
      <c r="H19" s="1"/>
      <c r="I19" s="1"/>
    </row>
    <row r="20" spans="1:9" x14ac:dyDescent="0.25">
      <c r="A20" s="11" t="s">
        <v>57</v>
      </c>
      <c r="B20" s="38">
        <v>1456631</v>
      </c>
      <c r="C20" s="38">
        <v>1558614</v>
      </c>
      <c r="D20" s="38">
        <v>12257171</v>
      </c>
      <c r="E20" s="38">
        <v>12845511</v>
      </c>
      <c r="F20" s="13">
        <f t="shared" si="0"/>
        <v>4.7999656690764994</v>
      </c>
      <c r="G20" s="1"/>
      <c r="H20" s="1"/>
      <c r="I20" s="1"/>
    </row>
    <row r="21" spans="1:9" x14ac:dyDescent="0.25">
      <c r="A21" s="8" t="s">
        <v>58</v>
      </c>
      <c r="B21" s="37">
        <v>2425334</v>
      </c>
      <c r="C21" s="37">
        <v>2232906</v>
      </c>
      <c r="D21" s="37">
        <v>21053731</v>
      </c>
      <c r="E21" s="37">
        <v>18705399</v>
      </c>
      <c r="F21" s="10">
        <f t="shared" si="0"/>
        <v>-11.15399451052167</v>
      </c>
      <c r="G21" s="1"/>
      <c r="H21" s="1"/>
      <c r="I21" s="1"/>
    </row>
    <row r="22" spans="1:9" x14ac:dyDescent="0.25">
      <c r="A22" s="11" t="s">
        <v>59</v>
      </c>
      <c r="B22" s="38">
        <v>1911113</v>
      </c>
      <c r="C22" s="38">
        <v>1597696</v>
      </c>
      <c r="D22" s="38">
        <v>17290075</v>
      </c>
      <c r="E22" s="38">
        <v>14714729</v>
      </c>
      <c r="F22" s="13">
        <f t="shared" si="0"/>
        <v>-14.894938281065876</v>
      </c>
      <c r="G22" s="1"/>
      <c r="H22" s="1"/>
      <c r="I22" s="1"/>
    </row>
    <row r="23" spans="1:9" x14ac:dyDescent="0.25">
      <c r="A23" s="8" t="s">
        <v>60</v>
      </c>
      <c r="B23" s="37">
        <v>189148</v>
      </c>
      <c r="C23" s="37">
        <v>353850</v>
      </c>
      <c r="D23" s="37">
        <v>4518543</v>
      </c>
      <c r="E23" s="37">
        <v>2029084</v>
      </c>
      <c r="F23" s="10">
        <f t="shared" si="0"/>
        <v>-55.094285923582007</v>
      </c>
      <c r="G23" s="1"/>
      <c r="H23" s="1"/>
      <c r="I23" s="1"/>
    </row>
    <row r="24" spans="1:9" x14ac:dyDescent="0.25">
      <c r="A24" s="11" t="s">
        <v>61</v>
      </c>
      <c r="B24" s="38">
        <v>142992</v>
      </c>
      <c r="C24" s="38">
        <v>128315</v>
      </c>
      <c r="D24" s="38">
        <v>1370558</v>
      </c>
      <c r="E24" s="38">
        <v>1349471</v>
      </c>
      <c r="F24" s="13">
        <f t="shared" si="0"/>
        <v>-1.538570421682266</v>
      </c>
      <c r="G24" s="1"/>
      <c r="H24" s="1"/>
      <c r="I24" s="1"/>
    </row>
    <row r="25" spans="1:9" x14ac:dyDescent="0.25">
      <c r="A25" s="8" t="s">
        <v>62</v>
      </c>
      <c r="B25" s="37">
        <v>72167</v>
      </c>
      <c r="C25" s="37">
        <v>78250</v>
      </c>
      <c r="D25" s="37">
        <v>705937</v>
      </c>
      <c r="E25" s="37">
        <v>721368</v>
      </c>
      <c r="F25" s="10">
        <f t="shared" si="0"/>
        <v>2.1858891090848118</v>
      </c>
      <c r="G25" s="1"/>
      <c r="H25" s="1"/>
      <c r="I25" s="1"/>
    </row>
    <row r="26" spans="1:9" x14ac:dyDescent="0.25">
      <c r="A26" s="11" t="s">
        <v>63</v>
      </c>
      <c r="B26" s="38">
        <v>158970</v>
      </c>
      <c r="C26" s="38">
        <v>195332</v>
      </c>
      <c r="D26" s="38">
        <v>1506418</v>
      </c>
      <c r="E26" s="38">
        <v>1485095</v>
      </c>
      <c r="F26" s="13">
        <f t="shared" si="0"/>
        <v>-1.4154769791651489</v>
      </c>
      <c r="G26" s="1"/>
      <c r="H26" s="1"/>
      <c r="I26" s="1"/>
    </row>
    <row r="27" spans="1:9" x14ac:dyDescent="0.25">
      <c r="A27" s="8" t="s">
        <v>64</v>
      </c>
      <c r="B27" s="37">
        <v>249951</v>
      </c>
      <c r="C27" s="37">
        <v>253271</v>
      </c>
      <c r="D27" s="37">
        <v>2380526</v>
      </c>
      <c r="E27" s="37">
        <v>2004475</v>
      </c>
      <c r="F27" s="10">
        <f t="shared" si="0"/>
        <v>-15.796970921552628</v>
      </c>
      <c r="G27" s="1"/>
      <c r="H27" s="1"/>
      <c r="I27" s="1"/>
    </row>
    <row r="28" spans="1:9" x14ac:dyDescent="0.25">
      <c r="A28" s="11" t="s">
        <v>65</v>
      </c>
      <c r="B28" s="38">
        <v>1265749</v>
      </c>
      <c r="C28" s="38">
        <v>938245</v>
      </c>
      <c r="D28" s="38">
        <v>10523513</v>
      </c>
      <c r="E28" s="38">
        <v>9337184</v>
      </c>
      <c r="F28" s="13">
        <f t="shared" si="0"/>
        <v>-11.273127139197712</v>
      </c>
      <c r="G28" s="1"/>
      <c r="H28" s="1"/>
      <c r="I28" s="1"/>
    </row>
    <row r="29" spans="1:9" x14ac:dyDescent="0.25">
      <c r="A29" s="8" t="s">
        <v>66</v>
      </c>
      <c r="B29" s="37">
        <v>402690</v>
      </c>
      <c r="C29" s="37">
        <v>467586</v>
      </c>
      <c r="D29" s="37">
        <v>3639814</v>
      </c>
      <c r="E29" s="37">
        <v>3505045</v>
      </c>
      <c r="F29" s="10">
        <f t="shared" si="0"/>
        <v>-3.7026342554866858</v>
      </c>
      <c r="G29" s="1"/>
      <c r="H29" s="1"/>
      <c r="I29" s="1"/>
    </row>
    <row r="30" spans="1:9" x14ac:dyDescent="0.25">
      <c r="A30" s="11" t="s">
        <v>67</v>
      </c>
      <c r="B30" s="38">
        <v>404324</v>
      </c>
      <c r="C30" s="38">
        <v>372422</v>
      </c>
      <c r="D30" s="38">
        <v>3348783</v>
      </c>
      <c r="E30" s="38">
        <v>3245951</v>
      </c>
      <c r="F30" s="13">
        <f t="shared" si="0"/>
        <v>-3.0707274851789492</v>
      </c>
      <c r="G30" s="1"/>
      <c r="H30" s="1"/>
      <c r="I30" s="1"/>
    </row>
    <row r="31" spans="1:9" x14ac:dyDescent="0.25">
      <c r="A31" s="8" t="s">
        <v>68</v>
      </c>
      <c r="B31" s="37">
        <v>2772291</v>
      </c>
      <c r="C31" s="37">
        <v>2242090</v>
      </c>
      <c r="D31" s="37">
        <v>25043645</v>
      </c>
      <c r="E31" s="37">
        <v>20628553</v>
      </c>
      <c r="F31" s="10">
        <f t="shared" si="0"/>
        <v>-17.629590261321781</v>
      </c>
      <c r="G31" s="1"/>
      <c r="H31" s="1"/>
      <c r="I31" s="1"/>
    </row>
    <row r="32" spans="1:9" x14ac:dyDescent="0.25">
      <c r="A32" s="11" t="s">
        <v>69</v>
      </c>
      <c r="B32" s="38">
        <v>5004436</v>
      </c>
      <c r="C32" s="38">
        <v>5106292</v>
      </c>
      <c r="D32" s="38">
        <v>49029552</v>
      </c>
      <c r="E32" s="38">
        <v>48687329</v>
      </c>
      <c r="F32" s="13">
        <f t="shared" si="0"/>
        <v>-0.69799332451579232</v>
      </c>
      <c r="G32" s="1"/>
      <c r="H32" s="1"/>
      <c r="I32" s="1"/>
    </row>
    <row r="33" spans="1:9" x14ac:dyDescent="0.25">
      <c r="A33" s="8" t="s">
        <v>70</v>
      </c>
      <c r="B33" s="37">
        <v>307894</v>
      </c>
      <c r="C33" s="37">
        <v>322594</v>
      </c>
      <c r="D33" s="37">
        <v>2796425</v>
      </c>
      <c r="E33" s="37">
        <v>2946134</v>
      </c>
      <c r="F33" s="10">
        <f t="shared" si="0"/>
        <v>5.353585381335094</v>
      </c>
      <c r="G33" s="1"/>
      <c r="H33" s="1"/>
      <c r="I33" s="1"/>
    </row>
    <row r="34" spans="1:9" x14ac:dyDescent="0.25">
      <c r="A34" s="11" t="s">
        <v>71</v>
      </c>
      <c r="B34" s="38">
        <v>77094</v>
      </c>
      <c r="C34" s="38">
        <v>68920</v>
      </c>
      <c r="D34" s="38">
        <v>734070</v>
      </c>
      <c r="E34" s="38">
        <v>717420</v>
      </c>
      <c r="F34" s="13">
        <f t="shared" si="0"/>
        <v>-2.2681760595038583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37701866</v>
      </c>
      <c r="C35" s="15">
        <f t="shared" ref="C35:E35" si="1">SUM(C7:C34)</f>
        <v>37572601</v>
      </c>
      <c r="D35" s="15">
        <f t="shared" si="1"/>
        <v>344506006</v>
      </c>
      <c r="E35" s="15">
        <f t="shared" si="1"/>
        <v>331320234</v>
      </c>
      <c r="F35" s="16">
        <f t="shared" si="0"/>
        <v>-3.8274432870119597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8924294</v>
      </c>
      <c r="C38" s="41">
        <f>D7</f>
        <v>9514389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62625309</v>
      </c>
      <c r="G38" s="42">
        <f>LOOKUP(E38,$A$38:$A$65,$C$38:$C$65)</f>
        <v>61654495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1773923</v>
      </c>
      <c r="C39" s="41">
        <f t="shared" ref="C39:C65" si="5">D8</f>
        <v>1701786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48687329</v>
      </c>
      <c r="G39" s="42">
        <f t="shared" ref="G39:G65" si="8">LOOKUP(E39,$A$38:$A$65,$C$38:$C$65)</f>
        <v>49029552</v>
      </c>
    </row>
    <row r="40" spans="1:9" x14ac:dyDescent="0.25">
      <c r="A40" s="42" t="str">
        <f t="shared" si="3"/>
        <v>ALMERIA</v>
      </c>
      <c r="B40" s="41">
        <f t="shared" si="4"/>
        <v>3522577</v>
      </c>
      <c r="C40" s="41">
        <f t="shared" si="5"/>
        <v>4190396</v>
      </c>
      <c r="D40" s="41">
        <f t="shared" si="6"/>
        <v>16</v>
      </c>
      <c r="E40" s="42" t="str">
        <f t="shared" si="2"/>
        <v>BARCELONA</v>
      </c>
      <c r="F40" s="42">
        <f t="shared" si="7"/>
        <v>31272173</v>
      </c>
      <c r="G40" s="42">
        <f t="shared" si="8"/>
        <v>31504212</v>
      </c>
    </row>
    <row r="41" spans="1:9" x14ac:dyDescent="0.25">
      <c r="A41" s="42" t="str">
        <f t="shared" si="3"/>
        <v>AVILES</v>
      </c>
      <c r="B41" s="41">
        <f t="shared" si="4"/>
        <v>3642854</v>
      </c>
      <c r="C41" s="41">
        <f t="shared" si="5"/>
        <v>3760208</v>
      </c>
      <c r="D41" s="41">
        <f t="shared" si="6"/>
        <v>15</v>
      </c>
      <c r="E41" s="42" t="str">
        <f t="shared" si="2"/>
        <v>BILBAO</v>
      </c>
      <c r="F41" s="42">
        <f t="shared" si="7"/>
        <v>22441736</v>
      </c>
      <c r="G41" s="42">
        <f t="shared" si="8"/>
        <v>20930688</v>
      </c>
    </row>
    <row r="42" spans="1:9" x14ac:dyDescent="0.25">
      <c r="A42" s="42" t="str">
        <f t="shared" si="3"/>
        <v>BAHIA DE ALGECIRAS</v>
      </c>
      <c r="B42" s="41">
        <f t="shared" si="4"/>
        <v>62625309</v>
      </c>
      <c r="C42" s="41">
        <f t="shared" si="5"/>
        <v>61654495</v>
      </c>
      <c r="D42" s="41">
        <f t="shared" si="6"/>
        <v>1</v>
      </c>
      <c r="E42" s="42" t="str">
        <f t="shared" si="2"/>
        <v>CARTAGENA</v>
      </c>
      <c r="F42" s="42">
        <f t="shared" si="7"/>
        <v>21684985</v>
      </c>
      <c r="G42" s="42">
        <f t="shared" si="8"/>
        <v>22254307</v>
      </c>
    </row>
    <row r="43" spans="1:9" x14ac:dyDescent="0.25">
      <c r="A43" s="42" t="str">
        <f t="shared" si="3"/>
        <v>BAHIA DE CADIZ</v>
      </c>
      <c r="B43" s="41">
        <f t="shared" si="4"/>
        <v>2747991</v>
      </c>
      <c r="C43" s="41">
        <f t="shared" si="5"/>
        <v>2784723</v>
      </c>
      <c r="D43" s="41">
        <f t="shared" si="6"/>
        <v>20</v>
      </c>
      <c r="E43" s="42" t="str">
        <f t="shared" si="2"/>
        <v>TARRAGONA</v>
      </c>
      <c r="F43" s="42">
        <f t="shared" si="7"/>
        <v>20628553</v>
      </c>
      <c r="G43" s="42">
        <f t="shared" si="8"/>
        <v>25043645</v>
      </c>
    </row>
    <row r="44" spans="1:9" x14ac:dyDescent="0.25">
      <c r="A44" s="42" t="str">
        <f t="shared" si="3"/>
        <v>BALEARES</v>
      </c>
      <c r="B44" s="41">
        <f t="shared" si="4"/>
        <v>8906697</v>
      </c>
      <c r="C44" s="41">
        <f t="shared" si="5"/>
        <v>9160554</v>
      </c>
      <c r="D44" s="41">
        <f t="shared" si="6"/>
        <v>14</v>
      </c>
      <c r="E44" s="42" t="str">
        <f t="shared" si="2"/>
        <v>HUELVA</v>
      </c>
      <c r="F44" s="42">
        <f t="shared" si="7"/>
        <v>18705399</v>
      </c>
      <c r="G44" s="42">
        <f t="shared" si="8"/>
        <v>21053731</v>
      </c>
    </row>
    <row r="45" spans="1:9" x14ac:dyDescent="0.25">
      <c r="A45" s="42" t="str">
        <f t="shared" si="3"/>
        <v>BARCELONA</v>
      </c>
      <c r="B45" s="41">
        <f t="shared" si="4"/>
        <v>31272173</v>
      </c>
      <c r="C45" s="41">
        <f t="shared" si="5"/>
        <v>31504212</v>
      </c>
      <c r="D45" s="41">
        <f t="shared" si="6"/>
        <v>3</v>
      </c>
      <c r="E45" s="42" t="str">
        <f t="shared" si="2"/>
        <v>LAS PALMAS</v>
      </c>
      <c r="F45" s="42">
        <f t="shared" si="7"/>
        <v>14714729</v>
      </c>
      <c r="G45" s="42">
        <f t="shared" si="8"/>
        <v>17290075</v>
      </c>
    </row>
    <row r="46" spans="1:9" x14ac:dyDescent="0.25">
      <c r="A46" s="42" t="str">
        <f t="shared" si="3"/>
        <v>BILBAO</v>
      </c>
      <c r="B46" s="41">
        <f t="shared" si="4"/>
        <v>22441736</v>
      </c>
      <c r="C46" s="41">
        <f t="shared" si="5"/>
        <v>20930688</v>
      </c>
      <c r="D46" s="41">
        <f t="shared" si="6"/>
        <v>4</v>
      </c>
      <c r="E46" s="42" t="str">
        <f t="shared" si="2"/>
        <v>GIJON</v>
      </c>
      <c r="F46" s="42">
        <f t="shared" si="7"/>
        <v>12845511</v>
      </c>
      <c r="G46" s="42">
        <f t="shared" si="8"/>
        <v>12257171</v>
      </c>
    </row>
    <row r="47" spans="1:9" x14ac:dyDescent="0.25">
      <c r="A47" s="42" t="str">
        <f t="shared" si="3"/>
        <v>CARTAGENA</v>
      </c>
      <c r="B47" s="41">
        <f t="shared" si="4"/>
        <v>21684985</v>
      </c>
      <c r="C47" s="41">
        <f t="shared" si="5"/>
        <v>22254307</v>
      </c>
      <c r="D47" s="41">
        <f t="shared" si="6"/>
        <v>5</v>
      </c>
      <c r="E47" s="42" t="str">
        <f t="shared" si="2"/>
        <v>CASTELLON</v>
      </c>
      <c r="F47" s="42">
        <f t="shared" si="7"/>
        <v>10351130</v>
      </c>
      <c r="G47" s="42">
        <f t="shared" si="8"/>
        <v>8877928</v>
      </c>
    </row>
    <row r="48" spans="1:9" x14ac:dyDescent="0.25">
      <c r="A48" s="42" t="str">
        <f t="shared" si="3"/>
        <v>CASTELLON</v>
      </c>
      <c r="B48" s="41">
        <f t="shared" si="4"/>
        <v>10351130</v>
      </c>
      <c r="C48" s="41">
        <f t="shared" si="5"/>
        <v>8877928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9337184</v>
      </c>
      <c r="G48" s="42">
        <f t="shared" si="8"/>
        <v>10523513</v>
      </c>
    </row>
    <row r="49" spans="1:7" x14ac:dyDescent="0.25">
      <c r="A49" s="42" t="str">
        <f t="shared" si="3"/>
        <v>CEUTA</v>
      </c>
      <c r="B49" s="41">
        <f t="shared" si="4"/>
        <v>1379915</v>
      </c>
      <c r="C49" s="41">
        <f t="shared" si="5"/>
        <v>1571668</v>
      </c>
      <c r="D49" s="41">
        <f t="shared" si="6"/>
        <v>25</v>
      </c>
      <c r="E49" s="42" t="str">
        <f t="shared" si="2"/>
        <v>FERROL-SAN CIBRAO</v>
      </c>
      <c r="F49" s="42">
        <f t="shared" si="7"/>
        <v>9123902</v>
      </c>
      <c r="G49" s="42">
        <f t="shared" si="8"/>
        <v>10401891</v>
      </c>
    </row>
    <row r="50" spans="1:7" x14ac:dyDescent="0.25">
      <c r="A50" s="42" t="str">
        <f t="shared" si="3"/>
        <v>FERROL-SAN CIBRAO</v>
      </c>
      <c r="B50" s="41">
        <f t="shared" si="4"/>
        <v>9123902</v>
      </c>
      <c r="C50" s="41">
        <f t="shared" si="5"/>
        <v>10401891</v>
      </c>
      <c r="D50" s="41">
        <f t="shared" si="6"/>
        <v>12</v>
      </c>
      <c r="E50" s="42" t="str">
        <f t="shared" si="2"/>
        <v>A CORUÑA</v>
      </c>
      <c r="F50" s="42">
        <f t="shared" si="7"/>
        <v>8924294</v>
      </c>
      <c r="G50" s="42">
        <f t="shared" si="8"/>
        <v>9514389</v>
      </c>
    </row>
    <row r="51" spans="1:7" x14ac:dyDescent="0.25">
      <c r="A51" s="42" t="str">
        <f t="shared" si="3"/>
        <v>GIJON</v>
      </c>
      <c r="B51" s="41">
        <f t="shared" si="4"/>
        <v>12845511</v>
      </c>
      <c r="C51" s="41">
        <f t="shared" si="5"/>
        <v>12257171</v>
      </c>
      <c r="D51" s="41">
        <f t="shared" si="6"/>
        <v>9</v>
      </c>
      <c r="E51" s="42" t="str">
        <f t="shared" si="2"/>
        <v>BALEARES</v>
      </c>
      <c r="F51" s="42">
        <f t="shared" si="7"/>
        <v>8906697</v>
      </c>
      <c r="G51" s="42">
        <f t="shared" si="8"/>
        <v>9160554</v>
      </c>
    </row>
    <row r="52" spans="1:7" x14ac:dyDescent="0.25">
      <c r="A52" s="42" t="str">
        <f t="shared" si="3"/>
        <v>HUELVA</v>
      </c>
      <c r="B52" s="41">
        <f t="shared" si="4"/>
        <v>18705399</v>
      </c>
      <c r="C52" s="41">
        <f t="shared" si="5"/>
        <v>21053731</v>
      </c>
      <c r="D52" s="41">
        <f t="shared" si="6"/>
        <v>7</v>
      </c>
      <c r="E52" s="42" t="str">
        <f t="shared" si="2"/>
        <v>AVILES</v>
      </c>
      <c r="F52" s="42">
        <f t="shared" si="7"/>
        <v>3642854</v>
      </c>
      <c r="G52" s="42">
        <f t="shared" si="8"/>
        <v>3760208</v>
      </c>
    </row>
    <row r="53" spans="1:7" x14ac:dyDescent="0.25">
      <c r="A53" s="42" t="str">
        <f t="shared" si="3"/>
        <v>LAS PALMAS</v>
      </c>
      <c r="B53" s="41">
        <f t="shared" si="4"/>
        <v>14714729</v>
      </c>
      <c r="C53" s="41">
        <f t="shared" si="5"/>
        <v>17290075</v>
      </c>
      <c r="D53" s="41">
        <f t="shared" si="6"/>
        <v>8</v>
      </c>
      <c r="E53" s="42" t="str">
        <f t="shared" si="2"/>
        <v>ALMERIA</v>
      </c>
      <c r="F53" s="42">
        <f t="shared" si="7"/>
        <v>3522577</v>
      </c>
      <c r="G53" s="42">
        <f t="shared" si="8"/>
        <v>4190396</v>
      </c>
    </row>
    <row r="54" spans="1:7" x14ac:dyDescent="0.25">
      <c r="A54" s="42" t="str">
        <f t="shared" si="3"/>
        <v>MALAGA</v>
      </c>
      <c r="B54" s="41">
        <f t="shared" si="4"/>
        <v>2029084</v>
      </c>
      <c r="C54" s="41">
        <f t="shared" si="5"/>
        <v>4518543</v>
      </c>
      <c r="D54" s="41">
        <f t="shared" si="6"/>
        <v>21</v>
      </c>
      <c r="E54" s="42" t="str">
        <f t="shared" si="2"/>
        <v>SANTANDER</v>
      </c>
      <c r="F54" s="42">
        <f t="shared" si="7"/>
        <v>3505045</v>
      </c>
      <c r="G54" s="42">
        <f t="shared" si="8"/>
        <v>3639814</v>
      </c>
    </row>
    <row r="55" spans="1:7" x14ac:dyDescent="0.25">
      <c r="A55" s="42" t="str">
        <f t="shared" si="3"/>
        <v>MARIN Y RIA DE PONTEVEDRA</v>
      </c>
      <c r="B55" s="41">
        <f t="shared" si="4"/>
        <v>1349471</v>
      </c>
      <c r="C55" s="41">
        <f t="shared" si="5"/>
        <v>1370558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3245951</v>
      </c>
      <c r="G55" s="42">
        <f t="shared" si="8"/>
        <v>3348783</v>
      </c>
    </row>
    <row r="56" spans="1:7" x14ac:dyDescent="0.25">
      <c r="A56" s="42" t="str">
        <f t="shared" si="3"/>
        <v>MELILLA</v>
      </c>
      <c r="B56" s="41">
        <f t="shared" si="4"/>
        <v>721368</v>
      </c>
      <c r="C56" s="41">
        <f t="shared" si="5"/>
        <v>705937</v>
      </c>
      <c r="D56" s="41">
        <f t="shared" si="6"/>
        <v>27</v>
      </c>
      <c r="E56" s="42" t="str">
        <f t="shared" si="2"/>
        <v>VIGO</v>
      </c>
      <c r="F56" s="42">
        <f t="shared" si="9"/>
        <v>2946134</v>
      </c>
      <c r="G56" s="42">
        <f t="shared" si="8"/>
        <v>2796425</v>
      </c>
    </row>
    <row r="57" spans="1:7" x14ac:dyDescent="0.25">
      <c r="A57" s="42" t="str">
        <f t="shared" si="3"/>
        <v>MOTRIL</v>
      </c>
      <c r="B57" s="41">
        <f t="shared" si="4"/>
        <v>1485095</v>
      </c>
      <c r="C57" s="41">
        <f t="shared" si="5"/>
        <v>1506418</v>
      </c>
      <c r="D57" s="41">
        <f t="shared" si="6"/>
        <v>24</v>
      </c>
      <c r="E57" s="42" t="str">
        <f t="shared" si="2"/>
        <v>BAHIA DE CADIZ</v>
      </c>
      <c r="F57" s="42">
        <f t="shared" si="9"/>
        <v>2747991</v>
      </c>
      <c r="G57" s="42">
        <f t="shared" si="8"/>
        <v>2784723</v>
      </c>
    </row>
    <row r="58" spans="1:7" x14ac:dyDescent="0.25">
      <c r="A58" s="42" t="str">
        <f t="shared" si="3"/>
        <v>PASAIA</v>
      </c>
      <c r="B58" s="41">
        <f t="shared" si="4"/>
        <v>2004475</v>
      </c>
      <c r="C58" s="41">
        <f t="shared" si="5"/>
        <v>2380526</v>
      </c>
      <c r="D58" s="41">
        <f t="shared" si="6"/>
        <v>22</v>
      </c>
      <c r="E58" s="42" t="str">
        <f t="shared" si="2"/>
        <v>MALAGA</v>
      </c>
      <c r="F58" s="42">
        <f t="shared" si="9"/>
        <v>2029084</v>
      </c>
      <c r="G58" s="42">
        <f t="shared" si="8"/>
        <v>4518543</v>
      </c>
    </row>
    <row r="59" spans="1:7" x14ac:dyDescent="0.25">
      <c r="A59" s="42" t="str">
        <f t="shared" si="3"/>
        <v>SANTA CRUZ DE TENERIFE</v>
      </c>
      <c r="B59" s="41">
        <f t="shared" si="4"/>
        <v>9337184</v>
      </c>
      <c r="C59" s="41">
        <f t="shared" si="5"/>
        <v>10523513</v>
      </c>
      <c r="D59" s="41">
        <f t="shared" si="6"/>
        <v>11</v>
      </c>
      <c r="E59" s="42" t="str">
        <f t="shared" si="2"/>
        <v>PASAIA</v>
      </c>
      <c r="F59" s="42">
        <f t="shared" si="9"/>
        <v>2004475</v>
      </c>
      <c r="G59" s="42">
        <f t="shared" si="8"/>
        <v>2380526</v>
      </c>
    </row>
    <row r="60" spans="1:7" x14ac:dyDescent="0.25">
      <c r="A60" s="42" t="str">
        <f t="shared" si="3"/>
        <v>SANTANDER</v>
      </c>
      <c r="B60" s="41">
        <f t="shared" si="4"/>
        <v>3505045</v>
      </c>
      <c r="C60" s="41">
        <f t="shared" si="5"/>
        <v>3639814</v>
      </c>
      <c r="D60" s="41">
        <f t="shared" si="6"/>
        <v>17</v>
      </c>
      <c r="E60" s="42" t="str">
        <f t="shared" si="2"/>
        <v>ALICANTE</v>
      </c>
      <c r="F60" s="42">
        <f t="shared" si="9"/>
        <v>1773923</v>
      </c>
      <c r="G60" s="42">
        <f t="shared" si="8"/>
        <v>1701786</v>
      </c>
    </row>
    <row r="61" spans="1:7" x14ac:dyDescent="0.25">
      <c r="A61" s="42" t="str">
        <f t="shared" si="3"/>
        <v>SEVILLA</v>
      </c>
      <c r="B61" s="41">
        <f t="shared" si="4"/>
        <v>3245951</v>
      </c>
      <c r="C61" s="41">
        <f t="shared" si="5"/>
        <v>3348783</v>
      </c>
      <c r="D61" s="41">
        <f t="shared" si="6"/>
        <v>18</v>
      </c>
      <c r="E61" s="42" t="str">
        <f t="shared" si="2"/>
        <v>MOTRIL</v>
      </c>
      <c r="F61" s="42">
        <f t="shared" si="9"/>
        <v>1485095</v>
      </c>
      <c r="G61" s="42">
        <f t="shared" si="8"/>
        <v>1506418</v>
      </c>
    </row>
    <row r="62" spans="1:7" x14ac:dyDescent="0.25">
      <c r="A62" s="42" t="str">
        <f t="shared" si="3"/>
        <v>TARRAGONA</v>
      </c>
      <c r="B62" s="41">
        <f t="shared" si="4"/>
        <v>20628553</v>
      </c>
      <c r="C62" s="41">
        <f t="shared" si="5"/>
        <v>25043645</v>
      </c>
      <c r="D62" s="41">
        <f t="shared" si="6"/>
        <v>6</v>
      </c>
      <c r="E62" s="42" t="str">
        <f t="shared" si="2"/>
        <v>CEUTA</v>
      </c>
      <c r="F62" s="42">
        <f t="shared" si="9"/>
        <v>1379915</v>
      </c>
      <c r="G62" s="42">
        <f t="shared" si="8"/>
        <v>1571668</v>
      </c>
    </row>
    <row r="63" spans="1:7" x14ac:dyDescent="0.25">
      <c r="A63" s="42" t="str">
        <f t="shared" si="3"/>
        <v>VALENCIA</v>
      </c>
      <c r="B63" s="41">
        <f t="shared" si="4"/>
        <v>48687329</v>
      </c>
      <c r="C63" s="41">
        <f t="shared" si="5"/>
        <v>49029552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1349471</v>
      </c>
      <c r="G63" s="42">
        <f t="shared" si="8"/>
        <v>1370558</v>
      </c>
    </row>
    <row r="64" spans="1:7" x14ac:dyDescent="0.25">
      <c r="A64" s="42" t="str">
        <f t="shared" si="3"/>
        <v>VIGO</v>
      </c>
      <c r="B64" s="41">
        <f t="shared" si="4"/>
        <v>2946134</v>
      </c>
      <c r="C64" s="41">
        <f t="shared" si="5"/>
        <v>2796425</v>
      </c>
      <c r="D64" s="41">
        <f t="shared" si="6"/>
        <v>19</v>
      </c>
      <c r="E64" s="42" t="str">
        <f t="shared" si="2"/>
        <v>MELILLA</v>
      </c>
      <c r="F64" s="42">
        <f t="shared" si="9"/>
        <v>721368</v>
      </c>
      <c r="G64" s="42">
        <f t="shared" si="8"/>
        <v>705937</v>
      </c>
    </row>
    <row r="65" spans="1:7" x14ac:dyDescent="0.25">
      <c r="A65" s="42" t="str">
        <f t="shared" si="3"/>
        <v>VILAGARCIA</v>
      </c>
      <c r="B65" s="41">
        <f t="shared" si="4"/>
        <v>717420</v>
      </c>
      <c r="C65" s="41">
        <f t="shared" si="5"/>
        <v>734070</v>
      </c>
      <c r="D65" s="41">
        <f t="shared" si="6"/>
        <v>28</v>
      </c>
      <c r="E65" s="42" t="str">
        <f t="shared" si="2"/>
        <v>VILAGARCIA</v>
      </c>
      <c r="F65" s="42">
        <f t="shared" si="9"/>
        <v>717420</v>
      </c>
      <c r="G65" s="42">
        <f t="shared" si="8"/>
        <v>734070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716440</v>
      </c>
      <c r="C7" s="37">
        <v>512940</v>
      </c>
      <c r="D7" s="37">
        <v>5378787</v>
      </c>
      <c r="E7" s="37">
        <v>5371155</v>
      </c>
      <c r="F7" s="10">
        <f>((E7*100)/D7)-100</f>
        <v>-0.14189072740749964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3179</v>
      </c>
      <c r="D8" s="38">
        <v>43880</v>
      </c>
      <c r="E8" s="38">
        <v>45164</v>
      </c>
      <c r="F8" s="13">
        <f t="shared" ref="F8:F35" si="0">((E8*100)/D8)-100</f>
        <v>2.926162260711024</v>
      </c>
      <c r="G8" s="1"/>
      <c r="H8" s="1"/>
      <c r="I8" s="1"/>
    </row>
    <row r="9" spans="1:12" x14ac:dyDescent="0.25">
      <c r="A9" s="8" t="s">
        <v>46</v>
      </c>
      <c r="B9" s="37">
        <v>2094</v>
      </c>
      <c r="C9" s="37">
        <v>1510</v>
      </c>
      <c r="D9" s="37">
        <v>10245</v>
      </c>
      <c r="E9" s="37">
        <v>8048</v>
      </c>
      <c r="F9" s="10">
        <f t="shared" si="0"/>
        <v>-21.444607125427041</v>
      </c>
      <c r="G9" s="1"/>
      <c r="H9" s="1"/>
      <c r="I9" s="1"/>
    </row>
    <row r="10" spans="1:12" x14ac:dyDescent="0.25">
      <c r="A10" s="11" t="s">
        <v>47</v>
      </c>
      <c r="B10" s="38">
        <v>42555</v>
      </c>
      <c r="C10" s="38">
        <v>46132</v>
      </c>
      <c r="D10" s="38">
        <v>471026</v>
      </c>
      <c r="E10" s="38">
        <v>471496</v>
      </c>
      <c r="F10" s="13">
        <f t="shared" si="0"/>
        <v>9.9782177629265334E-2</v>
      </c>
      <c r="G10" s="1"/>
      <c r="H10" s="1"/>
      <c r="I10" s="1"/>
    </row>
    <row r="11" spans="1:12" x14ac:dyDescent="0.25">
      <c r="A11" s="8" t="s">
        <v>48</v>
      </c>
      <c r="B11" s="37">
        <v>1845856</v>
      </c>
      <c r="C11" s="37">
        <v>2199932</v>
      </c>
      <c r="D11" s="37">
        <v>17477002</v>
      </c>
      <c r="E11" s="37">
        <v>17901129</v>
      </c>
      <c r="F11" s="10">
        <f t="shared" si="0"/>
        <v>2.4267720516367746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20765</v>
      </c>
      <c r="D12" s="38">
        <v>48837</v>
      </c>
      <c r="E12" s="38">
        <v>69924</v>
      </c>
      <c r="F12" s="13">
        <f t="shared" si="0"/>
        <v>43.178327907119609</v>
      </c>
      <c r="G12" s="1"/>
      <c r="H12" s="1"/>
      <c r="I12" s="1"/>
    </row>
    <row r="13" spans="1:12" x14ac:dyDescent="0.25">
      <c r="A13" s="8" t="s">
        <v>50</v>
      </c>
      <c r="B13" s="37">
        <v>201793</v>
      </c>
      <c r="C13" s="37">
        <v>158849</v>
      </c>
      <c r="D13" s="37">
        <v>1302611</v>
      </c>
      <c r="E13" s="37">
        <v>1155088</v>
      </c>
      <c r="F13" s="10">
        <f t="shared" si="0"/>
        <v>-11.325176894713778</v>
      </c>
      <c r="G13" s="1"/>
      <c r="H13" s="1"/>
      <c r="I13" s="1"/>
    </row>
    <row r="14" spans="1:12" x14ac:dyDescent="0.25">
      <c r="A14" s="11" t="s">
        <v>51</v>
      </c>
      <c r="B14" s="38">
        <v>870126</v>
      </c>
      <c r="C14" s="38">
        <v>979421</v>
      </c>
      <c r="D14" s="38">
        <v>7768423</v>
      </c>
      <c r="E14" s="38">
        <v>8142483</v>
      </c>
      <c r="F14" s="13">
        <f t="shared" si="0"/>
        <v>4.8151342943091606</v>
      </c>
      <c r="G14" s="1"/>
      <c r="H14" s="1"/>
      <c r="I14" s="1"/>
    </row>
    <row r="15" spans="1:12" x14ac:dyDescent="0.25">
      <c r="A15" s="8" t="s">
        <v>52</v>
      </c>
      <c r="B15" s="37">
        <v>1577969</v>
      </c>
      <c r="C15" s="37">
        <v>1174520</v>
      </c>
      <c r="D15" s="37">
        <v>10615450</v>
      </c>
      <c r="E15" s="37">
        <v>12176240</v>
      </c>
      <c r="F15" s="10">
        <f t="shared" si="0"/>
        <v>14.703003640919604</v>
      </c>
      <c r="G15" s="1"/>
      <c r="H15" s="1"/>
      <c r="I15" s="1"/>
    </row>
    <row r="16" spans="1:12" x14ac:dyDescent="0.25">
      <c r="A16" s="11" t="s">
        <v>53</v>
      </c>
      <c r="B16" s="38">
        <v>1930824</v>
      </c>
      <c r="C16" s="38">
        <v>2132214</v>
      </c>
      <c r="D16" s="38">
        <v>17806575</v>
      </c>
      <c r="E16" s="38">
        <v>17685811</v>
      </c>
      <c r="F16" s="13">
        <f t="shared" si="0"/>
        <v>-0.6781989237121735</v>
      </c>
      <c r="G16" s="1"/>
      <c r="H16" s="1"/>
      <c r="I16" s="1"/>
    </row>
    <row r="17" spans="1:9" x14ac:dyDescent="0.25">
      <c r="A17" s="8" t="s">
        <v>54</v>
      </c>
      <c r="B17" s="37">
        <v>652838</v>
      </c>
      <c r="C17" s="37">
        <v>723740</v>
      </c>
      <c r="D17" s="37">
        <v>4920815</v>
      </c>
      <c r="E17" s="37">
        <v>5925197</v>
      </c>
      <c r="F17" s="10">
        <f t="shared" si="0"/>
        <v>20.410887220917672</v>
      </c>
      <c r="G17" s="1"/>
      <c r="H17" s="1"/>
      <c r="I17" s="1"/>
    </row>
    <row r="18" spans="1:9" x14ac:dyDescent="0.25">
      <c r="A18" s="11" t="s">
        <v>55</v>
      </c>
      <c r="B18" s="38">
        <v>55132</v>
      </c>
      <c r="C18" s="38">
        <v>22677</v>
      </c>
      <c r="D18" s="38">
        <v>751220</v>
      </c>
      <c r="E18" s="38">
        <v>599672</v>
      </c>
      <c r="F18" s="13">
        <f t="shared" si="0"/>
        <v>-20.17358430286734</v>
      </c>
      <c r="G18" s="1"/>
      <c r="H18" s="1"/>
      <c r="I18" s="1"/>
    </row>
    <row r="19" spans="1:9" x14ac:dyDescent="0.25">
      <c r="A19" s="8" t="s">
        <v>56</v>
      </c>
      <c r="B19" s="37">
        <v>108041</v>
      </c>
      <c r="C19" s="37">
        <v>204863</v>
      </c>
      <c r="D19" s="37">
        <v>1650120</v>
      </c>
      <c r="E19" s="37">
        <v>2043811</v>
      </c>
      <c r="F19" s="10">
        <f t="shared" si="0"/>
        <v>23.858325455118418</v>
      </c>
      <c r="G19" s="1"/>
      <c r="H19" s="1"/>
      <c r="I19" s="1"/>
    </row>
    <row r="20" spans="1:9" x14ac:dyDescent="0.25">
      <c r="A20" s="11" t="s">
        <v>57</v>
      </c>
      <c r="B20" s="38">
        <v>39841</v>
      </c>
      <c r="C20" s="38">
        <v>39586</v>
      </c>
      <c r="D20" s="38">
        <v>661598</v>
      </c>
      <c r="E20" s="38">
        <v>573117</v>
      </c>
      <c r="F20" s="13">
        <f t="shared" si="0"/>
        <v>-13.373831238909432</v>
      </c>
      <c r="G20" s="1"/>
      <c r="H20" s="1"/>
      <c r="I20" s="1"/>
    </row>
    <row r="21" spans="1:9" x14ac:dyDescent="0.25">
      <c r="A21" s="8" t="s">
        <v>58</v>
      </c>
      <c r="B21" s="37">
        <v>1885505</v>
      </c>
      <c r="C21" s="37">
        <v>1770530</v>
      </c>
      <c r="D21" s="37">
        <v>17152273</v>
      </c>
      <c r="E21" s="37">
        <v>15290051</v>
      </c>
      <c r="F21" s="10">
        <f t="shared" si="0"/>
        <v>-10.856998369837044</v>
      </c>
      <c r="G21" s="1"/>
      <c r="H21" s="1"/>
      <c r="I21" s="1"/>
    </row>
    <row r="22" spans="1:9" x14ac:dyDescent="0.25">
      <c r="A22" s="11" t="s">
        <v>59</v>
      </c>
      <c r="B22" s="38">
        <v>395181</v>
      </c>
      <c r="C22" s="38">
        <v>436606</v>
      </c>
      <c r="D22" s="38">
        <v>3473543</v>
      </c>
      <c r="E22" s="38">
        <v>3499642</v>
      </c>
      <c r="F22" s="13">
        <f t="shared" si="0"/>
        <v>0.75136539262649649</v>
      </c>
      <c r="G22" s="1"/>
      <c r="H22" s="1"/>
      <c r="I22" s="1"/>
    </row>
    <row r="23" spans="1:9" x14ac:dyDescent="0.25">
      <c r="A23" s="8" t="s">
        <v>60</v>
      </c>
      <c r="B23" s="37">
        <v>9650</v>
      </c>
      <c r="C23" s="37">
        <v>9400</v>
      </c>
      <c r="D23" s="37">
        <v>81666</v>
      </c>
      <c r="E23" s="37">
        <v>44151</v>
      </c>
      <c r="F23" s="10">
        <f t="shared" si="0"/>
        <v>-45.937109690691351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98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5503</v>
      </c>
      <c r="C25" s="37">
        <v>6902</v>
      </c>
      <c r="D25" s="37">
        <v>52065</v>
      </c>
      <c r="E25" s="37">
        <v>45647</v>
      </c>
      <c r="F25" s="10">
        <f t="shared" si="0"/>
        <v>-12.326899068472102</v>
      </c>
      <c r="G25" s="1"/>
      <c r="H25" s="1"/>
      <c r="I25" s="1"/>
    </row>
    <row r="26" spans="1:9" x14ac:dyDescent="0.25">
      <c r="A26" s="11" t="s">
        <v>63</v>
      </c>
      <c r="B26" s="38">
        <v>103207</v>
      </c>
      <c r="C26" s="38">
        <v>126451</v>
      </c>
      <c r="D26" s="38">
        <v>921164</v>
      </c>
      <c r="E26" s="38">
        <v>878563</v>
      </c>
      <c r="F26" s="13">
        <f t="shared" si="0"/>
        <v>-4.624692237212912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801066</v>
      </c>
      <c r="C28" s="38">
        <v>463888</v>
      </c>
      <c r="D28" s="38">
        <v>5811937</v>
      </c>
      <c r="E28" s="38">
        <v>5104528</v>
      </c>
      <c r="F28" s="13">
        <f t="shared" si="0"/>
        <v>-12.171656368608268</v>
      </c>
      <c r="G28" s="1"/>
      <c r="H28" s="1"/>
      <c r="I28" s="1"/>
    </row>
    <row r="29" spans="1:9" x14ac:dyDescent="0.25">
      <c r="A29" s="8" t="s">
        <v>66</v>
      </c>
      <c r="B29" s="37">
        <v>9521</v>
      </c>
      <c r="C29" s="37">
        <v>15302</v>
      </c>
      <c r="D29" s="37">
        <v>150683</v>
      </c>
      <c r="E29" s="37">
        <v>168216</v>
      </c>
      <c r="F29" s="10">
        <f t="shared" si="0"/>
        <v>11.63568551196883</v>
      </c>
      <c r="G29" s="1"/>
      <c r="H29" s="1"/>
      <c r="I29" s="1"/>
    </row>
    <row r="30" spans="1:9" x14ac:dyDescent="0.25">
      <c r="A30" s="11" t="s">
        <v>67</v>
      </c>
      <c r="B30" s="38">
        <v>8096</v>
      </c>
      <c r="C30" s="38">
        <v>20419</v>
      </c>
      <c r="D30" s="38">
        <v>287162</v>
      </c>
      <c r="E30" s="38">
        <v>227124</v>
      </c>
      <c r="F30" s="13">
        <f t="shared" si="0"/>
        <v>-20.907362394745817</v>
      </c>
      <c r="G30" s="1"/>
      <c r="H30" s="1"/>
      <c r="I30" s="1"/>
    </row>
    <row r="31" spans="1:9" x14ac:dyDescent="0.25">
      <c r="A31" s="8" t="s">
        <v>68</v>
      </c>
      <c r="B31" s="37">
        <v>1535052</v>
      </c>
      <c r="C31" s="37">
        <v>1327483</v>
      </c>
      <c r="D31" s="37">
        <v>14515859</v>
      </c>
      <c r="E31" s="37">
        <v>13676099</v>
      </c>
      <c r="F31" s="10">
        <f t="shared" si="0"/>
        <v>-5.78512094943882</v>
      </c>
      <c r="G31" s="1"/>
      <c r="H31" s="1"/>
      <c r="I31" s="1"/>
    </row>
    <row r="32" spans="1:9" x14ac:dyDescent="0.25">
      <c r="A32" s="11" t="s">
        <v>69</v>
      </c>
      <c r="B32" s="38">
        <v>257131</v>
      </c>
      <c r="C32" s="38">
        <v>420307</v>
      </c>
      <c r="D32" s="38">
        <v>2700560</v>
      </c>
      <c r="E32" s="38">
        <v>3106979</v>
      </c>
      <c r="F32" s="13">
        <f t="shared" si="0"/>
        <v>15.049434191426968</v>
      </c>
      <c r="G32" s="1"/>
      <c r="H32" s="1"/>
      <c r="I32" s="1"/>
    </row>
    <row r="33" spans="1:9" x14ac:dyDescent="0.25">
      <c r="A33" s="8" t="s">
        <v>70</v>
      </c>
      <c r="B33" s="37">
        <v>9449</v>
      </c>
      <c r="C33" s="37">
        <v>14016</v>
      </c>
      <c r="D33" s="37">
        <v>63471</v>
      </c>
      <c r="E33" s="37">
        <v>69606</v>
      </c>
      <c r="F33" s="10">
        <f t="shared" si="0"/>
        <v>9.6658316396464556</v>
      </c>
      <c r="G33" s="1"/>
      <c r="H33" s="1"/>
      <c r="I33" s="1"/>
    </row>
    <row r="34" spans="1:9" x14ac:dyDescent="0.25">
      <c r="A34" s="11" t="s">
        <v>71</v>
      </c>
      <c r="B34" s="38">
        <v>7672</v>
      </c>
      <c r="C34" s="38">
        <v>16295</v>
      </c>
      <c r="D34" s="38">
        <v>150018</v>
      </c>
      <c r="E34" s="38">
        <v>204186</v>
      </c>
      <c r="F34" s="13">
        <f t="shared" si="0"/>
        <v>36.107667079950403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13070542</v>
      </c>
      <c r="C35" s="15">
        <f t="shared" ref="C35:E35" si="1">SUM(C7:C34)</f>
        <v>12847927</v>
      </c>
      <c r="D35" s="15">
        <f t="shared" si="1"/>
        <v>114266990</v>
      </c>
      <c r="E35" s="15">
        <f t="shared" si="1"/>
        <v>114483225</v>
      </c>
      <c r="F35" s="16">
        <f t="shared" si="0"/>
        <v>0.18923662905621086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5371155</v>
      </c>
      <c r="C38" s="41">
        <f>D7</f>
        <v>5378787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17901129</v>
      </c>
      <c r="G38" s="42">
        <f>LOOKUP(E38,$A$38:$A$65,$C$38:$C$65)</f>
        <v>17477002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45164</v>
      </c>
      <c r="C39" s="41">
        <f t="shared" ref="C39:C65" si="5">D8</f>
        <v>43880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17685811</v>
      </c>
      <c r="G39" s="42">
        <f t="shared" ref="G39:G65" si="8">LOOKUP(E39,$A$38:$A$65,$C$38:$C$65)</f>
        <v>17806575</v>
      </c>
    </row>
    <row r="40" spans="1:9" x14ac:dyDescent="0.25">
      <c r="A40" s="42" t="str">
        <f t="shared" si="3"/>
        <v>ALMERIA</v>
      </c>
      <c r="B40" s="41">
        <f t="shared" si="4"/>
        <v>8048</v>
      </c>
      <c r="C40" s="41">
        <f t="shared" si="5"/>
        <v>10245</v>
      </c>
      <c r="D40" s="41">
        <f t="shared" si="6"/>
        <v>26</v>
      </c>
      <c r="E40" s="42" t="str">
        <f t="shared" si="2"/>
        <v>HUELVA</v>
      </c>
      <c r="F40" s="42">
        <f t="shared" si="7"/>
        <v>15290051</v>
      </c>
      <c r="G40" s="42">
        <f t="shared" si="8"/>
        <v>17152273</v>
      </c>
    </row>
    <row r="41" spans="1:9" x14ac:dyDescent="0.25">
      <c r="A41" s="42" t="str">
        <f t="shared" si="3"/>
        <v>AVILES</v>
      </c>
      <c r="B41" s="41">
        <f t="shared" si="4"/>
        <v>471496</v>
      </c>
      <c r="C41" s="41">
        <f t="shared" si="5"/>
        <v>471026</v>
      </c>
      <c r="D41" s="41">
        <f t="shared" si="6"/>
        <v>17</v>
      </c>
      <c r="E41" s="42" t="str">
        <f t="shared" si="2"/>
        <v>TARRAGONA</v>
      </c>
      <c r="F41" s="42">
        <f t="shared" si="7"/>
        <v>13676099</v>
      </c>
      <c r="G41" s="42">
        <f t="shared" si="8"/>
        <v>14515859</v>
      </c>
    </row>
    <row r="42" spans="1:9" x14ac:dyDescent="0.25">
      <c r="A42" s="42" t="str">
        <f t="shared" si="3"/>
        <v>BAHIA DE ALGECIRAS</v>
      </c>
      <c r="B42" s="41">
        <f t="shared" si="4"/>
        <v>17901129</v>
      </c>
      <c r="C42" s="41">
        <f t="shared" si="5"/>
        <v>17477002</v>
      </c>
      <c r="D42" s="41">
        <f t="shared" si="6"/>
        <v>1</v>
      </c>
      <c r="E42" s="42" t="str">
        <f t="shared" si="2"/>
        <v>BILBAO</v>
      </c>
      <c r="F42" s="42">
        <f t="shared" si="7"/>
        <v>12176240</v>
      </c>
      <c r="G42" s="42">
        <f t="shared" si="8"/>
        <v>10615450</v>
      </c>
    </row>
    <row r="43" spans="1:9" x14ac:dyDescent="0.25">
      <c r="A43" s="42" t="str">
        <f t="shared" si="3"/>
        <v>BAHIA DE CADIZ</v>
      </c>
      <c r="B43" s="41">
        <f t="shared" si="4"/>
        <v>69924</v>
      </c>
      <c r="C43" s="41">
        <f t="shared" si="5"/>
        <v>48837</v>
      </c>
      <c r="D43" s="41">
        <f t="shared" si="6"/>
        <v>21</v>
      </c>
      <c r="E43" s="42" t="str">
        <f t="shared" si="2"/>
        <v>BARCELONA</v>
      </c>
      <c r="F43" s="42">
        <f t="shared" si="7"/>
        <v>8142483</v>
      </c>
      <c r="G43" s="42">
        <f t="shared" si="8"/>
        <v>7768423</v>
      </c>
    </row>
    <row r="44" spans="1:9" x14ac:dyDescent="0.25">
      <c r="A44" s="42" t="str">
        <f t="shared" si="3"/>
        <v>BALEARES</v>
      </c>
      <c r="B44" s="41">
        <f t="shared" si="4"/>
        <v>1155088</v>
      </c>
      <c r="C44" s="41">
        <f t="shared" si="5"/>
        <v>1302611</v>
      </c>
      <c r="D44" s="41">
        <f t="shared" si="6"/>
        <v>13</v>
      </c>
      <c r="E44" s="42" t="str">
        <f t="shared" si="2"/>
        <v>CASTELLON</v>
      </c>
      <c r="F44" s="42">
        <f t="shared" si="7"/>
        <v>5925197</v>
      </c>
      <c r="G44" s="42">
        <f t="shared" si="8"/>
        <v>4920815</v>
      </c>
    </row>
    <row r="45" spans="1:9" x14ac:dyDescent="0.25">
      <c r="A45" s="42" t="str">
        <f t="shared" si="3"/>
        <v>BARCELONA</v>
      </c>
      <c r="B45" s="41">
        <f t="shared" si="4"/>
        <v>8142483</v>
      </c>
      <c r="C45" s="41">
        <f t="shared" si="5"/>
        <v>7768423</v>
      </c>
      <c r="D45" s="41">
        <f t="shared" si="6"/>
        <v>6</v>
      </c>
      <c r="E45" s="42" t="str">
        <f t="shared" si="2"/>
        <v>A CORUÑA</v>
      </c>
      <c r="F45" s="42">
        <f t="shared" si="7"/>
        <v>5371155</v>
      </c>
      <c r="G45" s="42">
        <f t="shared" si="8"/>
        <v>5378787</v>
      </c>
    </row>
    <row r="46" spans="1:9" x14ac:dyDescent="0.25">
      <c r="A46" s="42" t="str">
        <f t="shared" si="3"/>
        <v>BILBAO</v>
      </c>
      <c r="B46" s="41">
        <f t="shared" si="4"/>
        <v>12176240</v>
      </c>
      <c r="C46" s="41">
        <f t="shared" si="5"/>
        <v>10615450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5104528</v>
      </c>
      <c r="G46" s="42">
        <f t="shared" si="8"/>
        <v>5811937</v>
      </c>
    </row>
    <row r="47" spans="1:9" x14ac:dyDescent="0.25">
      <c r="A47" s="42" t="str">
        <f t="shared" si="3"/>
        <v>CARTAGENA</v>
      </c>
      <c r="B47" s="41">
        <f t="shared" si="4"/>
        <v>17685811</v>
      </c>
      <c r="C47" s="41">
        <f t="shared" si="5"/>
        <v>17806575</v>
      </c>
      <c r="D47" s="41">
        <f t="shared" si="6"/>
        <v>2</v>
      </c>
      <c r="E47" s="42" t="str">
        <f t="shared" si="2"/>
        <v>LAS PALMAS</v>
      </c>
      <c r="F47" s="42">
        <f t="shared" si="7"/>
        <v>3499642</v>
      </c>
      <c r="G47" s="42">
        <f t="shared" si="8"/>
        <v>3473543</v>
      </c>
    </row>
    <row r="48" spans="1:9" x14ac:dyDescent="0.25">
      <c r="A48" s="42" t="str">
        <f t="shared" si="3"/>
        <v>CASTELLON</v>
      </c>
      <c r="B48" s="41">
        <f t="shared" si="4"/>
        <v>5925197</v>
      </c>
      <c r="C48" s="41">
        <f t="shared" si="5"/>
        <v>4920815</v>
      </c>
      <c r="D48" s="41">
        <f t="shared" si="6"/>
        <v>7</v>
      </c>
      <c r="E48" s="42" t="str">
        <f t="shared" si="2"/>
        <v>VALENCIA</v>
      </c>
      <c r="F48" s="42">
        <f t="shared" si="7"/>
        <v>3106979</v>
      </c>
      <c r="G48" s="42">
        <f t="shared" si="8"/>
        <v>2700560</v>
      </c>
    </row>
    <row r="49" spans="1:7" x14ac:dyDescent="0.25">
      <c r="A49" s="42" t="str">
        <f t="shared" si="3"/>
        <v>CEUTA</v>
      </c>
      <c r="B49" s="41">
        <f t="shared" si="4"/>
        <v>599672</v>
      </c>
      <c r="C49" s="41">
        <f t="shared" si="5"/>
        <v>751220</v>
      </c>
      <c r="D49" s="41">
        <f t="shared" si="6"/>
        <v>15</v>
      </c>
      <c r="E49" s="42" t="str">
        <f t="shared" si="2"/>
        <v>FERROL-SAN CIBRAO</v>
      </c>
      <c r="F49" s="42">
        <f t="shared" si="7"/>
        <v>2043811</v>
      </c>
      <c r="G49" s="42">
        <f t="shared" si="8"/>
        <v>1650120</v>
      </c>
    </row>
    <row r="50" spans="1:7" x14ac:dyDescent="0.25">
      <c r="A50" s="42" t="str">
        <f t="shared" si="3"/>
        <v>FERROL-SAN CIBRAO</v>
      </c>
      <c r="B50" s="41">
        <f t="shared" si="4"/>
        <v>2043811</v>
      </c>
      <c r="C50" s="41">
        <f t="shared" si="5"/>
        <v>1650120</v>
      </c>
      <c r="D50" s="41">
        <f t="shared" si="6"/>
        <v>12</v>
      </c>
      <c r="E50" s="42" t="str">
        <f t="shared" si="2"/>
        <v>BALEARES</v>
      </c>
      <c r="F50" s="42">
        <f t="shared" si="7"/>
        <v>1155088</v>
      </c>
      <c r="G50" s="42">
        <f t="shared" si="8"/>
        <v>1302611</v>
      </c>
    </row>
    <row r="51" spans="1:7" x14ac:dyDescent="0.25">
      <c r="A51" s="42" t="str">
        <f t="shared" si="3"/>
        <v>GIJON</v>
      </c>
      <c r="B51" s="41">
        <f t="shared" si="4"/>
        <v>573117</v>
      </c>
      <c r="C51" s="41">
        <f t="shared" si="5"/>
        <v>661598</v>
      </c>
      <c r="D51" s="41">
        <f t="shared" si="6"/>
        <v>16</v>
      </c>
      <c r="E51" s="42" t="str">
        <f t="shared" si="2"/>
        <v>MOTRIL</v>
      </c>
      <c r="F51" s="42">
        <f t="shared" si="7"/>
        <v>878563</v>
      </c>
      <c r="G51" s="42">
        <f t="shared" si="8"/>
        <v>921164</v>
      </c>
    </row>
    <row r="52" spans="1:7" x14ac:dyDescent="0.25">
      <c r="A52" s="42" t="str">
        <f t="shared" si="3"/>
        <v>HUELVA</v>
      </c>
      <c r="B52" s="41">
        <f t="shared" si="4"/>
        <v>15290051</v>
      </c>
      <c r="C52" s="41">
        <f t="shared" si="5"/>
        <v>17152273</v>
      </c>
      <c r="D52" s="41">
        <f t="shared" si="6"/>
        <v>3</v>
      </c>
      <c r="E52" s="42" t="str">
        <f t="shared" si="2"/>
        <v>CEUTA</v>
      </c>
      <c r="F52" s="42">
        <f t="shared" si="7"/>
        <v>599672</v>
      </c>
      <c r="G52" s="42">
        <f t="shared" si="8"/>
        <v>751220</v>
      </c>
    </row>
    <row r="53" spans="1:7" x14ac:dyDescent="0.25">
      <c r="A53" s="42" t="str">
        <f t="shared" si="3"/>
        <v>LAS PALMAS</v>
      </c>
      <c r="B53" s="41">
        <f t="shared" si="4"/>
        <v>3499642</v>
      </c>
      <c r="C53" s="41">
        <f t="shared" si="5"/>
        <v>3473543</v>
      </c>
      <c r="D53" s="41">
        <f t="shared" si="6"/>
        <v>10</v>
      </c>
      <c r="E53" s="42" t="str">
        <f t="shared" si="2"/>
        <v>GIJON</v>
      </c>
      <c r="F53" s="42">
        <f t="shared" si="7"/>
        <v>573117</v>
      </c>
      <c r="G53" s="42">
        <f t="shared" si="8"/>
        <v>661598</v>
      </c>
    </row>
    <row r="54" spans="1:7" x14ac:dyDescent="0.25">
      <c r="A54" s="42" t="str">
        <f t="shared" si="3"/>
        <v>MALAGA</v>
      </c>
      <c r="B54" s="41">
        <f t="shared" si="4"/>
        <v>44151</v>
      </c>
      <c r="C54" s="41">
        <f t="shared" si="5"/>
        <v>81666</v>
      </c>
      <c r="D54" s="41">
        <f t="shared" si="6"/>
        <v>25</v>
      </c>
      <c r="E54" s="42" t="str">
        <f t="shared" si="2"/>
        <v>AVILES</v>
      </c>
      <c r="F54" s="42">
        <f t="shared" si="7"/>
        <v>471496</v>
      </c>
      <c r="G54" s="42">
        <f t="shared" si="8"/>
        <v>471026</v>
      </c>
    </row>
    <row r="55" spans="1:7" x14ac:dyDescent="0.25">
      <c r="A55" s="42" t="str">
        <f t="shared" si="3"/>
        <v>MARIN Y RIA DE PONTEVEDRA</v>
      </c>
      <c r="B55" s="41">
        <f t="shared" si="4"/>
        <v>98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227124</v>
      </c>
      <c r="G55" s="42">
        <f t="shared" si="8"/>
        <v>287162</v>
      </c>
    </row>
    <row r="56" spans="1:7" x14ac:dyDescent="0.25">
      <c r="A56" s="42" t="str">
        <f t="shared" si="3"/>
        <v>MELILLA</v>
      </c>
      <c r="B56" s="41">
        <f t="shared" si="4"/>
        <v>45647</v>
      </c>
      <c r="C56" s="41">
        <f t="shared" si="5"/>
        <v>52065</v>
      </c>
      <c r="D56" s="41">
        <f t="shared" si="6"/>
        <v>23</v>
      </c>
      <c r="E56" s="42" t="str">
        <f t="shared" si="2"/>
        <v>VILAGARCIA</v>
      </c>
      <c r="F56" s="42">
        <f t="shared" si="9"/>
        <v>204186</v>
      </c>
      <c r="G56" s="42">
        <f t="shared" si="8"/>
        <v>150018</v>
      </c>
    </row>
    <row r="57" spans="1:7" x14ac:dyDescent="0.25">
      <c r="A57" s="42" t="str">
        <f t="shared" si="3"/>
        <v>MOTRIL</v>
      </c>
      <c r="B57" s="41">
        <f t="shared" si="4"/>
        <v>878563</v>
      </c>
      <c r="C57" s="41">
        <f t="shared" si="5"/>
        <v>921164</v>
      </c>
      <c r="D57" s="41">
        <f t="shared" si="6"/>
        <v>14</v>
      </c>
      <c r="E57" s="42" t="str">
        <f t="shared" si="2"/>
        <v>SANTANDER</v>
      </c>
      <c r="F57" s="42">
        <f t="shared" si="9"/>
        <v>168216</v>
      </c>
      <c r="G57" s="42">
        <f t="shared" si="8"/>
        <v>150683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69924</v>
      </c>
      <c r="G58" s="42">
        <f t="shared" si="8"/>
        <v>48837</v>
      </c>
    </row>
    <row r="59" spans="1:7" x14ac:dyDescent="0.25">
      <c r="A59" s="42" t="str">
        <f t="shared" si="3"/>
        <v>SANTA CRUZ DE TENERIFE</v>
      </c>
      <c r="B59" s="41">
        <f t="shared" si="4"/>
        <v>5104528</v>
      </c>
      <c r="C59" s="41">
        <f t="shared" si="5"/>
        <v>5811937</v>
      </c>
      <c r="D59" s="41">
        <f t="shared" si="6"/>
        <v>9</v>
      </c>
      <c r="E59" s="42" t="str">
        <f t="shared" si="2"/>
        <v>VIGO</v>
      </c>
      <c r="F59" s="42">
        <f t="shared" si="9"/>
        <v>69606</v>
      </c>
      <c r="G59" s="42">
        <f t="shared" si="8"/>
        <v>63471</v>
      </c>
    </row>
    <row r="60" spans="1:7" x14ac:dyDescent="0.25">
      <c r="A60" s="42" t="str">
        <f t="shared" si="3"/>
        <v>SANTANDER</v>
      </c>
      <c r="B60" s="41">
        <f t="shared" si="4"/>
        <v>168216</v>
      </c>
      <c r="C60" s="41">
        <f t="shared" si="5"/>
        <v>150683</v>
      </c>
      <c r="D60" s="41">
        <f t="shared" si="6"/>
        <v>20</v>
      </c>
      <c r="E60" s="42" t="str">
        <f t="shared" si="2"/>
        <v>MELILLA</v>
      </c>
      <c r="F60" s="42">
        <f t="shared" si="9"/>
        <v>45647</v>
      </c>
      <c r="G60" s="42">
        <f t="shared" si="8"/>
        <v>52065</v>
      </c>
    </row>
    <row r="61" spans="1:7" x14ac:dyDescent="0.25">
      <c r="A61" s="42" t="str">
        <f t="shared" si="3"/>
        <v>SEVILLA</v>
      </c>
      <c r="B61" s="41">
        <f t="shared" si="4"/>
        <v>227124</v>
      </c>
      <c r="C61" s="41">
        <f t="shared" si="5"/>
        <v>287162</v>
      </c>
      <c r="D61" s="41">
        <f t="shared" si="6"/>
        <v>18</v>
      </c>
      <c r="E61" s="42" t="str">
        <f t="shared" si="2"/>
        <v>ALICANTE</v>
      </c>
      <c r="F61" s="42">
        <f t="shared" si="9"/>
        <v>45164</v>
      </c>
      <c r="G61" s="42">
        <f t="shared" si="8"/>
        <v>43880</v>
      </c>
    </row>
    <row r="62" spans="1:7" x14ac:dyDescent="0.25">
      <c r="A62" s="42" t="str">
        <f t="shared" si="3"/>
        <v>TARRAGONA</v>
      </c>
      <c r="B62" s="41">
        <f t="shared" si="4"/>
        <v>13676099</v>
      </c>
      <c r="C62" s="41">
        <f t="shared" si="5"/>
        <v>14515859</v>
      </c>
      <c r="D62" s="41">
        <f t="shared" si="6"/>
        <v>4</v>
      </c>
      <c r="E62" s="42" t="str">
        <f t="shared" si="2"/>
        <v>MALAGA</v>
      </c>
      <c r="F62" s="42">
        <f t="shared" si="9"/>
        <v>44151</v>
      </c>
      <c r="G62" s="42">
        <f t="shared" si="8"/>
        <v>81666</v>
      </c>
    </row>
    <row r="63" spans="1:7" x14ac:dyDescent="0.25">
      <c r="A63" s="42" t="str">
        <f t="shared" si="3"/>
        <v>VALENCIA</v>
      </c>
      <c r="B63" s="41">
        <f t="shared" si="4"/>
        <v>3106979</v>
      </c>
      <c r="C63" s="41">
        <f t="shared" si="5"/>
        <v>2700560</v>
      </c>
      <c r="D63" s="41">
        <f t="shared" si="6"/>
        <v>11</v>
      </c>
      <c r="E63" s="42" t="str">
        <f t="shared" si="2"/>
        <v>ALMERIA</v>
      </c>
      <c r="F63" s="42">
        <f t="shared" si="9"/>
        <v>8048</v>
      </c>
      <c r="G63" s="42">
        <f t="shared" si="8"/>
        <v>10245</v>
      </c>
    </row>
    <row r="64" spans="1:7" x14ac:dyDescent="0.25">
      <c r="A64" s="42" t="str">
        <f t="shared" si="3"/>
        <v>VIGO</v>
      </c>
      <c r="B64" s="41">
        <f t="shared" si="4"/>
        <v>69606</v>
      </c>
      <c r="C64" s="41">
        <f t="shared" si="5"/>
        <v>63471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98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204186</v>
      </c>
      <c r="C65" s="41">
        <f t="shared" si="5"/>
        <v>150018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434712</v>
      </c>
      <c r="C7" s="19">
        <v>389803</v>
      </c>
      <c r="D7" s="19">
        <v>3070858</v>
      </c>
      <c r="E7" s="19">
        <v>2611030</v>
      </c>
      <c r="F7" s="10">
        <f>((E7*100)/D7)-100</f>
        <v>-14.973925853947009</v>
      </c>
      <c r="G7" s="1"/>
      <c r="H7" s="1"/>
      <c r="I7" s="1"/>
    </row>
    <row r="8" spans="1:12" x14ac:dyDescent="0.25">
      <c r="A8" s="11" t="s">
        <v>45</v>
      </c>
      <c r="B8" s="20">
        <v>68584</v>
      </c>
      <c r="C8" s="20">
        <v>65859</v>
      </c>
      <c r="D8" s="20">
        <v>507013</v>
      </c>
      <c r="E8" s="20">
        <v>720789</v>
      </c>
      <c r="F8" s="13">
        <f t="shared" ref="F8:F35" si="0">((E8*100)/D8)-100</f>
        <v>42.163810395394194</v>
      </c>
      <c r="G8" s="1"/>
      <c r="H8" s="1"/>
      <c r="I8" s="1"/>
    </row>
    <row r="9" spans="1:12" x14ac:dyDescent="0.25">
      <c r="A9" s="8" t="s">
        <v>46</v>
      </c>
      <c r="B9" s="19">
        <v>325566</v>
      </c>
      <c r="C9" s="19">
        <v>313075</v>
      </c>
      <c r="D9" s="19">
        <v>3718200</v>
      </c>
      <c r="E9" s="19">
        <v>3034953</v>
      </c>
      <c r="F9" s="10">
        <f t="shared" si="0"/>
        <v>-18.375746328868814</v>
      </c>
      <c r="G9" s="1"/>
      <c r="H9" s="1"/>
      <c r="I9" s="1"/>
    </row>
    <row r="10" spans="1:12" x14ac:dyDescent="0.25">
      <c r="A10" s="11" t="s">
        <v>47</v>
      </c>
      <c r="B10" s="20">
        <v>301996</v>
      </c>
      <c r="C10" s="20">
        <v>328670</v>
      </c>
      <c r="D10" s="20">
        <v>2399283</v>
      </c>
      <c r="E10" s="20">
        <v>2257376</v>
      </c>
      <c r="F10" s="13">
        <f t="shared" si="0"/>
        <v>-5.9145586410606796</v>
      </c>
      <c r="G10" s="1"/>
      <c r="H10" s="1"/>
      <c r="I10" s="1"/>
    </row>
    <row r="11" spans="1:12" x14ac:dyDescent="0.25">
      <c r="A11" s="8" t="s">
        <v>48</v>
      </c>
      <c r="B11" s="19">
        <v>190915</v>
      </c>
      <c r="C11" s="19">
        <v>190042</v>
      </c>
      <c r="D11" s="19">
        <v>1448969</v>
      </c>
      <c r="E11" s="19">
        <v>1010842</v>
      </c>
      <c r="F11" s="10">
        <f t="shared" si="0"/>
        <v>-30.237154832159973</v>
      </c>
      <c r="G11" s="1"/>
      <c r="H11" s="1"/>
      <c r="I11" s="1"/>
    </row>
    <row r="12" spans="1:12" x14ac:dyDescent="0.25">
      <c r="A12" s="11" t="s">
        <v>49</v>
      </c>
      <c r="B12" s="20">
        <v>173828</v>
      </c>
      <c r="C12" s="20">
        <v>175731</v>
      </c>
      <c r="D12" s="20">
        <v>1335341</v>
      </c>
      <c r="E12" s="20">
        <v>1428238</v>
      </c>
      <c r="F12" s="13">
        <f t="shared" si="0"/>
        <v>6.9567997987031021</v>
      </c>
      <c r="G12" s="1"/>
      <c r="H12" s="1"/>
      <c r="I12" s="1"/>
    </row>
    <row r="13" spans="1:12" x14ac:dyDescent="0.25">
      <c r="A13" s="8" t="s">
        <v>50</v>
      </c>
      <c r="B13" s="19">
        <v>127518</v>
      </c>
      <c r="C13" s="19">
        <v>101461</v>
      </c>
      <c r="D13" s="19">
        <v>1234421</v>
      </c>
      <c r="E13" s="19">
        <v>951812</v>
      </c>
      <c r="F13" s="10">
        <f t="shared" si="0"/>
        <v>-22.894053163385905</v>
      </c>
      <c r="G13" s="1"/>
      <c r="H13" s="1"/>
      <c r="I13" s="1"/>
    </row>
    <row r="14" spans="1:12" x14ac:dyDescent="0.25">
      <c r="A14" s="11" t="s">
        <v>51</v>
      </c>
      <c r="B14" s="20">
        <v>424216</v>
      </c>
      <c r="C14" s="20">
        <v>424685</v>
      </c>
      <c r="D14" s="20">
        <v>3651166</v>
      </c>
      <c r="E14" s="20">
        <v>3254195</v>
      </c>
      <c r="F14" s="13">
        <f t="shared" si="0"/>
        <v>-10.872444583456357</v>
      </c>
      <c r="G14" s="1"/>
      <c r="H14" s="1"/>
      <c r="I14" s="1"/>
    </row>
    <row r="15" spans="1:12" x14ac:dyDescent="0.25">
      <c r="A15" s="8" t="s">
        <v>52</v>
      </c>
      <c r="B15" s="19">
        <v>338941</v>
      </c>
      <c r="C15" s="19">
        <v>326540</v>
      </c>
      <c r="D15" s="19">
        <v>3216559</v>
      </c>
      <c r="E15" s="19">
        <v>3319139</v>
      </c>
      <c r="F15" s="10">
        <f t="shared" si="0"/>
        <v>3.1891222887563941</v>
      </c>
      <c r="G15" s="1"/>
      <c r="H15" s="1"/>
      <c r="I15" s="1"/>
    </row>
    <row r="16" spans="1:12" x14ac:dyDescent="0.25">
      <c r="A16" s="11" t="s">
        <v>53</v>
      </c>
      <c r="B16" s="20">
        <v>333248</v>
      </c>
      <c r="C16" s="20">
        <v>293166</v>
      </c>
      <c r="D16" s="20">
        <v>3681370</v>
      </c>
      <c r="E16" s="20">
        <v>3143010</v>
      </c>
      <c r="F16" s="13">
        <f t="shared" si="0"/>
        <v>-14.623903601105027</v>
      </c>
      <c r="G16" s="1"/>
      <c r="H16" s="1"/>
      <c r="I16" s="1"/>
    </row>
    <row r="17" spans="1:9" x14ac:dyDescent="0.25">
      <c r="A17" s="8" t="s">
        <v>54</v>
      </c>
      <c r="B17" s="19">
        <v>227721</v>
      </c>
      <c r="C17" s="19">
        <v>276311</v>
      </c>
      <c r="D17" s="19">
        <v>2163021</v>
      </c>
      <c r="E17" s="19">
        <v>2244599</v>
      </c>
      <c r="F17" s="10">
        <f t="shared" si="0"/>
        <v>3.7714844192451267</v>
      </c>
      <c r="G17" s="1"/>
      <c r="H17" s="1"/>
      <c r="I17" s="1"/>
    </row>
    <row r="18" spans="1:9" x14ac:dyDescent="0.25">
      <c r="A18" s="11" t="s">
        <v>55</v>
      </c>
      <c r="B18" s="20">
        <v>15741</v>
      </c>
      <c r="C18" s="20">
        <v>10300</v>
      </c>
      <c r="D18" s="20">
        <v>133400</v>
      </c>
      <c r="E18" s="20">
        <v>58998</v>
      </c>
      <c r="F18" s="13">
        <f t="shared" si="0"/>
        <v>-55.7736131934033</v>
      </c>
      <c r="G18" s="1"/>
      <c r="H18" s="1"/>
      <c r="I18" s="1"/>
    </row>
    <row r="19" spans="1:9" x14ac:dyDescent="0.25">
      <c r="A19" s="8" t="s">
        <v>56</v>
      </c>
      <c r="B19" s="19">
        <v>865741</v>
      </c>
      <c r="C19" s="19">
        <v>875855</v>
      </c>
      <c r="D19" s="19">
        <v>8102593</v>
      </c>
      <c r="E19" s="19">
        <v>6367651</v>
      </c>
      <c r="F19" s="10">
        <f t="shared" si="0"/>
        <v>-21.412182495159271</v>
      </c>
      <c r="G19" s="1"/>
      <c r="H19" s="1"/>
      <c r="I19" s="1"/>
    </row>
    <row r="20" spans="1:9" x14ac:dyDescent="0.25">
      <c r="A20" s="11" t="s">
        <v>57</v>
      </c>
      <c r="B20" s="20">
        <v>1287121</v>
      </c>
      <c r="C20" s="20">
        <v>1339893</v>
      </c>
      <c r="D20" s="20">
        <v>10343842</v>
      </c>
      <c r="E20" s="20">
        <v>10746649</v>
      </c>
      <c r="F20" s="13">
        <f t="shared" si="0"/>
        <v>3.8941720107480364</v>
      </c>
      <c r="G20" s="1"/>
      <c r="H20" s="1"/>
      <c r="I20" s="1"/>
    </row>
    <row r="21" spans="1:9" x14ac:dyDescent="0.25">
      <c r="A21" s="8" t="s">
        <v>58</v>
      </c>
      <c r="B21" s="19">
        <v>464262</v>
      </c>
      <c r="C21" s="19">
        <v>408574</v>
      </c>
      <c r="D21" s="19">
        <v>3374015</v>
      </c>
      <c r="E21" s="19">
        <v>2890797</v>
      </c>
      <c r="F21" s="10">
        <f t="shared" si="0"/>
        <v>-14.321750199687912</v>
      </c>
      <c r="G21" s="1"/>
      <c r="H21" s="1"/>
      <c r="I21" s="1"/>
    </row>
    <row r="22" spans="1:9" x14ac:dyDescent="0.25">
      <c r="A22" s="11" t="s">
        <v>59</v>
      </c>
      <c r="B22" s="20">
        <v>28720</v>
      </c>
      <c r="C22" s="20">
        <v>26807</v>
      </c>
      <c r="D22" s="20">
        <v>306150</v>
      </c>
      <c r="E22" s="20">
        <v>244513</v>
      </c>
      <c r="F22" s="13">
        <f t="shared" si="0"/>
        <v>-20.132941368610162</v>
      </c>
      <c r="G22" s="1"/>
      <c r="H22" s="1"/>
      <c r="I22" s="1"/>
    </row>
    <row r="23" spans="1:9" x14ac:dyDescent="0.25">
      <c r="A23" s="8" t="s">
        <v>60</v>
      </c>
      <c r="B23" s="19">
        <v>45385</v>
      </c>
      <c r="C23" s="19">
        <v>129472</v>
      </c>
      <c r="D23" s="19">
        <v>620366</v>
      </c>
      <c r="E23" s="19">
        <v>629789</v>
      </c>
      <c r="F23" s="10">
        <f t="shared" si="0"/>
        <v>1.5189420438902204</v>
      </c>
      <c r="G23" s="1"/>
      <c r="H23" s="1"/>
      <c r="I23" s="1"/>
    </row>
    <row r="24" spans="1:9" x14ac:dyDescent="0.25">
      <c r="A24" s="11" t="s">
        <v>61</v>
      </c>
      <c r="B24" s="20">
        <v>62397</v>
      </c>
      <c r="C24" s="20">
        <v>42688</v>
      </c>
      <c r="D24" s="20">
        <v>596409</v>
      </c>
      <c r="E24" s="20">
        <v>585962</v>
      </c>
      <c r="F24" s="13">
        <f t="shared" si="0"/>
        <v>-1.7516502936743024</v>
      </c>
      <c r="G24" s="1"/>
      <c r="H24" s="1"/>
      <c r="I24" s="1"/>
    </row>
    <row r="25" spans="1:9" x14ac:dyDescent="0.25">
      <c r="A25" s="8" t="s">
        <v>62</v>
      </c>
      <c r="B25" s="19">
        <v>1100</v>
      </c>
      <c r="C25" s="19">
        <v>0</v>
      </c>
      <c r="D25" s="19">
        <v>16002</v>
      </c>
      <c r="E25" s="19">
        <v>6921</v>
      </c>
      <c r="F25" s="10">
        <f t="shared" si="0"/>
        <v>-56.749156355455568</v>
      </c>
      <c r="G25" s="1"/>
      <c r="H25" s="1"/>
      <c r="I25" s="1"/>
    </row>
    <row r="26" spans="1:9" x14ac:dyDescent="0.25">
      <c r="A26" s="11" t="s">
        <v>63</v>
      </c>
      <c r="B26" s="20">
        <v>22648</v>
      </c>
      <c r="C26" s="20">
        <v>44628</v>
      </c>
      <c r="D26" s="20">
        <v>375681</v>
      </c>
      <c r="E26" s="20">
        <v>367535</v>
      </c>
      <c r="F26" s="13">
        <f t="shared" si="0"/>
        <v>-2.1683289812367406</v>
      </c>
      <c r="G26" s="1"/>
      <c r="H26" s="1"/>
      <c r="I26" s="1"/>
    </row>
    <row r="27" spans="1:9" x14ac:dyDescent="0.25">
      <c r="A27" s="8" t="s">
        <v>64</v>
      </c>
      <c r="B27" s="19">
        <v>95183</v>
      </c>
      <c r="C27" s="19">
        <v>110157</v>
      </c>
      <c r="D27" s="19">
        <v>1140120</v>
      </c>
      <c r="E27" s="19">
        <v>819052</v>
      </c>
      <c r="F27" s="10">
        <f t="shared" si="0"/>
        <v>-28.160895344349711</v>
      </c>
      <c r="G27" s="1"/>
      <c r="H27" s="1"/>
      <c r="I27" s="1"/>
    </row>
    <row r="28" spans="1:9" x14ac:dyDescent="0.25">
      <c r="A28" s="11" t="s">
        <v>65</v>
      </c>
      <c r="B28" s="20">
        <v>30847</v>
      </c>
      <c r="C28" s="20">
        <v>39903</v>
      </c>
      <c r="D28" s="20">
        <v>465771</v>
      </c>
      <c r="E28" s="20">
        <v>345243</v>
      </c>
      <c r="F28" s="13">
        <f t="shared" si="0"/>
        <v>-25.877094108478204</v>
      </c>
      <c r="G28" s="1"/>
      <c r="H28" s="1"/>
      <c r="I28" s="1"/>
    </row>
    <row r="29" spans="1:9" x14ac:dyDescent="0.25">
      <c r="A29" s="8" t="s">
        <v>66</v>
      </c>
      <c r="B29" s="19">
        <v>270272</v>
      </c>
      <c r="C29" s="19">
        <v>306130</v>
      </c>
      <c r="D29" s="19">
        <v>2262677</v>
      </c>
      <c r="E29" s="19">
        <v>2099764</v>
      </c>
      <c r="F29" s="10">
        <f t="shared" si="0"/>
        <v>-7.200011314032011</v>
      </c>
      <c r="G29" s="1"/>
      <c r="H29" s="1"/>
      <c r="I29" s="1"/>
    </row>
    <row r="30" spans="1:9" x14ac:dyDescent="0.25">
      <c r="A30" s="11" t="s">
        <v>67</v>
      </c>
      <c r="B30" s="20">
        <v>195676</v>
      </c>
      <c r="C30" s="20">
        <v>167660</v>
      </c>
      <c r="D30" s="20">
        <v>1287128</v>
      </c>
      <c r="E30" s="20">
        <v>1321201</v>
      </c>
      <c r="F30" s="13">
        <f t="shared" si="0"/>
        <v>2.647211466147894</v>
      </c>
      <c r="G30" s="1"/>
      <c r="H30" s="1"/>
      <c r="I30" s="1"/>
    </row>
    <row r="31" spans="1:9" x14ac:dyDescent="0.25">
      <c r="A31" s="8" t="s">
        <v>68</v>
      </c>
      <c r="B31" s="19">
        <v>1012684</v>
      </c>
      <c r="C31" s="19">
        <v>691846</v>
      </c>
      <c r="D31" s="19">
        <v>8117324</v>
      </c>
      <c r="E31" s="19">
        <v>4975526</v>
      </c>
      <c r="F31" s="10">
        <f t="shared" si="0"/>
        <v>-38.704849036455855</v>
      </c>
      <c r="G31" s="1"/>
      <c r="H31" s="1"/>
      <c r="I31" s="1"/>
    </row>
    <row r="32" spans="1:9" x14ac:dyDescent="0.25">
      <c r="A32" s="11" t="s">
        <v>69</v>
      </c>
      <c r="B32" s="20">
        <v>160996</v>
      </c>
      <c r="C32" s="20">
        <v>240982</v>
      </c>
      <c r="D32" s="20">
        <v>1526143</v>
      </c>
      <c r="E32" s="20">
        <v>1739940</v>
      </c>
      <c r="F32" s="13">
        <f t="shared" si="0"/>
        <v>14.008975567820315</v>
      </c>
      <c r="G32" s="1"/>
      <c r="H32" s="1"/>
      <c r="I32" s="1"/>
    </row>
    <row r="33" spans="1:9" x14ac:dyDescent="0.25">
      <c r="A33" s="8" t="s">
        <v>70</v>
      </c>
      <c r="B33" s="19">
        <v>22263</v>
      </c>
      <c r="C33" s="19">
        <v>17881</v>
      </c>
      <c r="D33" s="19">
        <v>230675</v>
      </c>
      <c r="E33" s="19">
        <v>213984</v>
      </c>
      <c r="F33" s="10">
        <f t="shared" si="0"/>
        <v>-7.2357212528449111</v>
      </c>
      <c r="G33" s="1"/>
      <c r="H33" s="1"/>
      <c r="I33" s="1"/>
    </row>
    <row r="34" spans="1:9" x14ac:dyDescent="0.25">
      <c r="A34" s="11" t="s">
        <v>71</v>
      </c>
      <c r="B34" s="20">
        <v>29765</v>
      </c>
      <c r="C34" s="20">
        <v>13726</v>
      </c>
      <c r="D34" s="20">
        <v>254883</v>
      </c>
      <c r="E34" s="20">
        <v>138986</v>
      </c>
      <c r="F34" s="13">
        <f t="shared" si="0"/>
        <v>-45.470666933455739</v>
      </c>
      <c r="G34" s="1"/>
      <c r="H34" s="1"/>
      <c r="I34" s="1"/>
    </row>
    <row r="35" spans="1:9" x14ac:dyDescent="0.25">
      <c r="A35" s="14" t="s">
        <v>72</v>
      </c>
      <c r="B35" s="15">
        <f>SUM(B7:B34)</f>
        <v>7558046</v>
      </c>
      <c r="C35" s="15">
        <f t="shared" ref="C35:E35" si="1">SUM(C7:C34)</f>
        <v>7351845</v>
      </c>
      <c r="D35" s="15">
        <f t="shared" si="1"/>
        <v>65579380</v>
      </c>
      <c r="E35" s="15">
        <f t="shared" si="1"/>
        <v>57528494</v>
      </c>
      <c r="F35" s="16">
        <f t="shared" si="0"/>
        <v>-12.276550952448773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2611030</v>
      </c>
      <c r="C38" s="41">
        <f>D7</f>
        <v>3070858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10746649</v>
      </c>
      <c r="G38" s="42">
        <f>LOOKUP(E38,$A$38:$A$65,$C$38:$C$65)</f>
        <v>10343842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720789</v>
      </c>
      <c r="C39" s="41">
        <f t="shared" ref="C39:C65" si="5">D8</f>
        <v>507013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6367651</v>
      </c>
      <c r="G39" s="42">
        <f t="shared" ref="G39:G65" si="8">LOOKUP(E39,$A$38:$A$65,$C$38:$C$65)</f>
        <v>8102593</v>
      </c>
    </row>
    <row r="40" spans="1:9" x14ac:dyDescent="0.25">
      <c r="A40" s="42" t="str">
        <f t="shared" si="3"/>
        <v>ALMERIA</v>
      </c>
      <c r="B40" s="41">
        <f t="shared" si="4"/>
        <v>3034953</v>
      </c>
      <c r="C40" s="41">
        <f t="shared" si="5"/>
        <v>3718200</v>
      </c>
      <c r="D40" s="41">
        <f t="shared" si="6"/>
        <v>7</v>
      </c>
      <c r="E40" s="42" t="str">
        <f t="shared" si="2"/>
        <v>TARRAGONA</v>
      </c>
      <c r="F40" s="42">
        <f t="shared" si="7"/>
        <v>4975526</v>
      </c>
      <c r="G40" s="42">
        <f t="shared" si="8"/>
        <v>8117324</v>
      </c>
    </row>
    <row r="41" spans="1:9" x14ac:dyDescent="0.25">
      <c r="A41" s="42" t="str">
        <f t="shared" si="3"/>
        <v>AVILES</v>
      </c>
      <c r="B41" s="41">
        <f t="shared" si="4"/>
        <v>2257376</v>
      </c>
      <c r="C41" s="41">
        <f t="shared" si="5"/>
        <v>2399283</v>
      </c>
      <c r="D41" s="41">
        <f t="shared" si="6"/>
        <v>10</v>
      </c>
      <c r="E41" s="42" t="str">
        <f t="shared" si="2"/>
        <v>BILBAO</v>
      </c>
      <c r="F41" s="42">
        <f t="shared" si="7"/>
        <v>3319139</v>
      </c>
      <c r="G41" s="42">
        <f t="shared" si="8"/>
        <v>3216559</v>
      </c>
    </row>
    <row r="42" spans="1:9" x14ac:dyDescent="0.25">
      <c r="A42" s="42" t="str">
        <f t="shared" si="3"/>
        <v>BAHIA DE ALGECIRAS</v>
      </c>
      <c r="B42" s="41">
        <f t="shared" si="4"/>
        <v>1010842</v>
      </c>
      <c r="C42" s="41">
        <f t="shared" si="5"/>
        <v>1448969</v>
      </c>
      <c r="D42" s="41">
        <f t="shared" si="6"/>
        <v>16</v>
      </c>
      <c r="E42" s="42" t="str">
        <f t="shared" si="2"/>
        <v>BARCELONA</v>
      </c>
      <c r="F42" s="42">
        <f t="shared" si="7"/>
        <v>3254195</v>
      </c>
      <c r="G42" s="42">
        <f t="shared" si="8"/>
        <v>3651166</v>
      </c>
    </row>
    <row r="43" spans="1:9" x14ac:dyDescent="0.25">
      <c r="A43" s="42" t="str">
        <f t="shared" si="3"/>
        <v>BAHIA DE CADIZ</v>
      </c>
      <c r="B43" s="41">
        <f t="shared" si="4"/>
        <v>1428238</v>
      </c>
      <c r="C43" s="41">
        <f t="shared" si="5"/>
        <v>1335341</v>
      </c>
      <c r="D43" s="41">
        <f t="shared" si="6"/>
        <v>14</v>
      </c>
      <c r="E43" s="42" t="str">
        <f t="shared" si="2"/>
        <v>CARTAGENA</v>
      </c>
      <c r="F43" s="42">
        <f t="shared" si="7"/>
        <v>3143010</v>
      </c>
      <c r="G43" s="42">
        <f t="shared" si="8"/>
        <v>3681370</v>
      </c>
    </row>
    <row r="44" spans="1:9" x14ac:dyDescent="0.25">
      <c r="A44" s="42" t="str">
        <f t="shared" si="3"/>
        <v>BALEARES</v>
      </c>
      <c r="B44" s="41">
        <f t="shared" si="4"/>
        <v>951812</v>
      </c>
      <c r="C44" s="41">
        <f t="shared" si="5"/>
        <v>1234421</v>
      </c>
      <c r="D44" s="41">
        <f t="shared" si="6"/>
        <v>17</v>
      </c>
      <c r="E44" s="42" t="str">
        <f t="shared" si="2"/>
        <v>ALMERIA</v>
      </c>
      <c r="F44" s="42">
        <f t="shared" si="7"/>
        <v>3034953</v>
      </c>
      <c r="G44" s="42">
        <f t="shared" si="8"/>
        <v>3718200</v>
      </c>
    </row>
    <row r="45" spans="1:9" x14ac:dyDescent="0.25">
      <c r="A45" s="42" t="str">
        <f t="shared" si="3"/>
        <v>BARCELONA</v>
      </c>
      <c r="B45" s="41">
        <f t="shared" si="4"/>
        <v>3254195</v>
      </c>
      <c r="C45" s="41">
        <f t="shared" si="5"/>
        <v>3651166</v>
      </c>
      <c r="D45" s="41">
        <f t="shared" si="6"/>
        <v>5</v>
      </c>
      <c r="E45" s="42" t="str">
        <f t="shared" si="2"/>
        <v>HUELVA</v>
      </c>
      <c r="F45" s="42">
        <f t="shared" si="7"/>
        <v>2890797</v>
      </c>
      <c r="G45" s="42">
        <f t="shared" si="8"/>
        <v>3374015</v>
      </c>
    </row>
    <row r="46" spans="1:9" x14ac:dyDescent="0.25">
      <c r="A46" s="42" t="str">
        <f t="shared" si="3"/>
        <v>BILBAO</v>
      </c>
      <c r="B46" s="41">
        <f t="shared" si="4"/>
        <v>3319139</v>
      </c>
      <c r="C46" s="41">
        <f t="shared" si="5"/>
        <v>3216559</v>
      </c>
      <c r="D46" s="41">
        <f t="shared" si="6"/>
        <v>4</v>
      </c>
      <c r="E46" s="42" t="str">
        <f t="shared" si="2"/>
        <v>A CORUÑA</v>
      </c>
      <c r="F46" s="42">
        <f t="shared" si="7"/>
        <v>2611030</v>
      </c>
      <c r="G46" s="42">
        <f t="shared" si="8"/>
        <v>3070858</v>
      </c>
    </row>
    <row r="47" spans="1:9" x14ac:dyDescent="0.25">
      <c r="A47" s="42" t="str">
        <f t="shared" si="3"/>
        <v>CARTAGENA</v>
      </c>
      <c r="B47" s="41">
        <f t="shared" si="4"/>
        <v>3143010</v>
      </c>
      <c r="C47" s="41">
        <f t="shared" si="5"/>
        <v>3681370</v>
      </c>
      <c r="D47" s="41">
        <f t="shared" si="6"/>
        <v>6</v>
      </c>
      <c r="E47" s="42" t="str">
        <f t="shared" si="2"/>
        <v>AVILES</v>
      </c>
      <c r="F47" s="42">
        <f t="shared" si="7"/>
        <v>2257376</v>
      </c>
      <c r="G47" s="42">
        <f t="shared" si="8"/>
        <v>2399283</v>
      </c>
    </row>
    <row r="48" spans="1:9" x14ac:dyDescent="0.25">
      <c r="A48" s="42" t="str">
        <f t="shared" si="3"/>
        <v>CASTELLON</v>
      </c>
      <c r="B48" s="41">
        <f t="shared" si="4"/>
        <v>2244599</v>
      </c>
      <c r="C48" s="41">
        <f t="shared" si="5"/>
        <v>2163021</v>
      </c>
      <c r="D48" s="41">
        <f t="shared" si="6"/>
        <v>11</v>
      </c>
      <c r="E48" s="42" t="str">
        <f t="shared" si="2"/>
        <v>CASTELLON</v>
      </c>
      <c r="F48" s="42">
        <f t="shared" si="7"/>
        <v>2244599</v>
      </c>
      <c r="G48" s="42">
        <f t="shared" si="8"/>
        <v>2163021</v>
      </c>
    </row>
    <row r="49" spans="1:7" x14ac:dyDescent="0.25">
      <c r="A49" s="42" t="str">
        <f t="shared" si="3"/>
        <v>CEUTA</v>
      </c>
      <c r="B49" s="41">
        <f t="shared" si="4"/>
        <v>58998</v>
      </c>
      <c r="C49" s="41">
        <f t="shared" si="5"/>
        <v>133400</v>
      </c>
      <c r="D49" s="41">
        <f t="shared" si="6"/>
        <v>27</v>
      </c>
      <c r="E49" s="42" t="str">
        <f t="shared" si="2"/>
        <v>SANTANDER</v>
      </c>
      <c r="F49" s="42">
        <f t="shared" si="7"/>
        <v>2099764</v>
      </c>
      <c r="G49" s="42">
        <f t="shared" si="8"/>
        <v>2262677</v>
      </c>
    </row>
    <row r="50" spans="1:7" x14ac:dyDescent="0.25">
      <c r="A50" s="42" t="str">
        <f t="shared" si="3"/>
        <v>FERROL-SAN CIBRAO</v>
      </c>
      <c r="B50" s="41">
        <f t="shared" si="4"/>
        <v>6367651</v>
      </c>
      <c r="C50" s="41">
        <f t="shared" si="5"/>
        <v>8102593</v>
      </c>
      <c r="D50" s="41">
        <f t="shared" si="6"/>
        <v>2</v>
      </c>
      <c r="E50" s="42" t="str">
        <f t="shared" si="2"/>
        <v>VALENCIA</v>
      </c>
      <c r="F50" s="42">
        <f t="shared" si="7"/>
        <v>1739940</v>
      </c>
      <c r="G50" s="42">
        <f t="shared" si="8"/>
        <v>1526143</v>
      </c>
    </row>
    <row r="51" spans="1:7" x14ac:dyDescent="0.25">
      <c r="A51" s="42" t="str">
        <f t="shared" si="3"/>
        <v>GIJON</v>
      </c>
      <c r="B51" s="41">
        <f t="shared" si="4"/>
        <v>10746649</v>
      </c>
      <c r="C51" s="41">
        <f t="shared" si="5"/>
        <v>10343842</v>
      </c>
      <c r="D51" s="41">
        <f t="shared" si="6"/>
        <v>1</v>
      </c>
      <c r="E51" s="42" t="str">
        <f t="shared" si="2"/>
        <v>BAHIA DE CADIZ</v>
      </c>
      <c r="F51" s="42">
        <f t="shared" si="7"/>
        <v>1428238</v>
      </c>
      <c r="G51" s="42">
        <f t="shared" si="8"/>
        <v>1335341</v>
      </c>
    </row>
    <row r="52" spans="1:7" x14ac:dyDescent="0.25">
      <c r="A52" s="42" t="str">
        <f t="shared" si="3"/>
        <v>HUELVA</v>
      </c>
      <c r="B52" s="41">
        <f t="shared" si="4"/>
        <v>2890797</v>
      </c>
      <c r="C52" s="41">
        <f t="shared" si="5"/>
        <v>3374015</v>
      </c>
      <c r="D52" s="41">
        <f t="shared" si="6"/>
        <v>8</v>
      </c>
      <c r="E52" s="42" t="str">
        <f t="shared" si="2"/>
        <v>SEVILLA</v>
      </c>
      <c r="F52" s="42">
        <f t="shared" si="7"/>
        <v>1321201</v>
      </c>
      <c r="G52" s="42">
        <f t="shared" si="8"/>
        <v>1287128</v>
      </c>
    </row>
    <row r="53" spans="1:7" x14ac:dyDescent="0.25">
      <c r="A53" s="42" t="str">
        <f t="shared" si="3"/>
        <v>LAS PALMAS</v>
      </c>
      <c r="B53" s="41">
        <f t="shared" si="4"/>
        <v>244513</v>
      </c>
      <c r="C53" s="41">
        <f t="shared" si="5"/>
        <v>306150</v>
      </c>
      <c r="D53" s="41">
        <f t="shared" si="6"/>
        <v>24</v>
      </c>
      <c r="E53" s="42" t="str">
        <f t="shared" si="2"/>
        <v>BAHIA DE ALGECIRAS</v>
      </c>
      <c r="F53" s="42">
        <f t="shared" si="7"/>
        <v>1010842</v>
      </c>
      <c r="G53" s="42">
        <f t="shared" si="8"/>
        <v>1448969</v>
      </c>
    </row>
    <row r="54" spans="1:7" x14ac:dyDescent="0.25">
      <c r="A54" s="42" t="str">
        <f t="shared" si="3"/>
        <v>MALAGA</v>
      </c>
      <c r="B54" s="41">
        <f t="shared" si="4"/>
        <v>629789</v>
      </c>
      <c r="C54" s="41">
        <f t="shared" si="5"/>
        <v>620366</v>
      </c>
      <c r="D54" s="41">
        <f t="shared" si="6"/>
        <v>20</v>
      </c>
      <c r="E54" s="42" t="str">
        <f t="shared" si="2"/>
        <v>BALEARES</v>
      </c>
      <c r="F54" s="42">
        <f t="shared" si="7"/>
        <v>951812</v>
      </c>
      <c r="G54" s="42">
        <f t="shared" si="8"/>
        <v>1234421</v>
      </c>
    </row>
    <row r="55" spans="1:7" x14ac:dyDescent="0.25">
      <c r="A55" s="42" t="str">
        <f t="shared" si="3"/>
        <v>MARIN Y RIA DE PONTEVEDRA</v>
      </c>
      <c r="B55" s="41">
        <f t="shared" si="4"/>
        <v>585962</v>
      </c>
      <c r="C55" s="41">
        <f t="shared" si="5"/>
        <v>596409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819052</v>
      </c>
      <c r="G55" s="42">
        <f t="shared" si="8"/>
        <v>1140120</v>
      </c>
    </row>
    <row r="56" spans="1:7" x14ac:dyDescent="0.25">
      <c r="A56" s="42" t="str">
        <f t="shared" si="3"/>
        <v>MELILLA</v>
      </c>
      <c r="B56" s="41">
        <f t="shared" si="4"/>
        <v>6921</v>
      </c>
      <c r="C56" s="41">
        <f t="shared" si="5"/>
        <v>16002</v>
      </c>
      <c r="D56" s="41">
        <f t="shared" si="6"/>
        <v>28</v>
      </c>
      <c r="E56" s="42" t="str">
        <f t="shared" si="2"/>
        <v>ALICANTE</v>
      </c>
      <c r="F56" s="42">
        <f t="shared" si="9"/>
        <v>720789</v>
      </c>
      <c r="G56" s="42">
        <f t="shared" si="8"/>
        <v>507013</v>
      </c>
    </row>
    <row r="57" spans="1:7" x14ac:dyDescent="0.25">
      <c r="A57" s="42" t="str">
        <f t="shared" si="3"/>
        <v>MOTRIL</v>
      </c>
      <c r="B57" s="41">
        <f t="shared" si="4"/>
        <v>367535</v>
      </c>
      <c r="C57" s="41">
        <f t="shared" si="5"/>
        <v>375681</v>
      </c>
      <c r="D57" s="41">
        <f t="shared" si="6"/>
        <v>22</v>
      </c>
      <c r="E57" s="42" t="str">
        <f t="shared" si="2"/>
        <v>MALAGA</v>
      </c>
      <c r="F57" s="42">
        <f t="shared" si="9"/>
        <v>629789</v>
      </c>
      <c r="G57" s="42">
        <f t="shared" si="8"/>
        <v>620366</v>
      </c>
    </row>
    <row r="58" spans="1:7" x14ac:dyDescent="0.25">
      <c r="A58" s="42" t="str">
        <f t="shared" si="3"/>
        <v>PASAIA</v>
      </c>
      <c r="B58" s="41">
        <f t="shared" si="4"/>
        <v>819052</v>
      </c>
      <c r="C58" s="41">
        <f t="shared" si="5"/>
        <v>1140120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585962</v>
      </c>
      <c r="G58" s="42">
        <f t="shared" si="8"/>
        <v>596409</v>
      </c>
    </row>
    <row r="59" spans="1:7" x14ac:dyDescent="0.25">
      <c r="A59" s="42" t="str">
        <f t="shared" si="3"/>
        <v>SANTA CRUZ DE TENERIFE</v>
      </c>
      <c r="B59" s="41">
        <f t="shared" si="4"/>
        <v>345243</v>
      </c>
      <c r="C59" s="41">
        <f t="shared" si="5"/>
        <v>465771</v>
      </c>
      <c r="D59" s="41">
        <f t="shared" si="6"/>
        <v>23</v>
      </c>
      <c r="E59" s="42" t="str">
        <f t="shared" si="2"/>
        <v>MOTRIL</v>
      </c>
      <c r="F59" s="42">
        <f t="shared" si="9"/>
        <v>367535</v>
      </c>
      <c r="G59" s="42">
        <f t="shared" si="8"/>
        <v>375681</v>
      </c>
    </row>
    <row r="60" spans="1:7" x14ac:dyDescent="0.25">
      <c r="A60" s="42" t="str">
        <f t="shared" si="3"/>
        <v>SANTANDER</v>
      </c>
      <c r="B60" s="41">
        <f t="shared" si="4"/>
        <v>2099764</v>
      </c>
      <c r="C60" s="41">
        <f t="shared" si="5"/>
        <v>2262677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345243</v>
      </c>
      <c r="G60" s="42">
        <f t="shared" si="8"/>
        <v>465771</v>
      </c>
    </row>
    <row r="61" spans="1:7" x14ac:dyDescent="0.25">
      <c r="A61" s="42" t="str">
        <f t="shared" si="3"/>
        <v>SEVILLA</v>
      </c>
      <c r="B61" s="41">
        <f t="shared" si="4"/>
        <v>1321201</v>
      </c>
      <c r="C61" s="41">
        <f t="shared" si="5"/>
        <v>1287128</v>
      </c>
      <c r="D61" s="41">
        <f t="shared" si="6"/>
        <v>15</v>
      </c>
      <c r="E61" s="42" t="str">
        <f t="shared" si="2"/>
        <v>LAS PALMAS</v>
      </c>
      <c r="F61" s="42">
        <f t="shared" si="9"/>
        <v>244513</v>
      </c>
      <c r="G61" s="42">
        <f t="shared" si="8"/>
        <v>306150</v>
      </c>
    </row>
    <row r="62" spans="1:7" x14ac:dyDescent="0.25">
      <c r="A62" s="42" t="str">
        <f t="shared" si="3"/>
        <v>TARRAGONA</v>
      </c>
      <c r="B62" s="41">
        <f t="shared" si="4"/>
        <v>4975526</v>
      </c>
      <c r="C62" s="41">
        <f t="shared" si="5"/>
        <v>8117324</v>
      </c>
      <c r="D62" s="41">
        <f t="shared" si="6"/>
        <v>3</v>
      </c>
      <c r="E62" s="42" t="str">
        <f t="shared" si="2"/>
        <v>VIGO</v>
      </c>
      <c r="F62" s="42">
        <f t="shared" si="9"/>
        <v>213984</v>
      </c>
      <c r="G62" s="42">
        <f t="shared" si="8"/>
        <v>230675</v>
      </c>
    </row>
    <row r="63" spans="1:7" x14ac:dyDescent="0.25">
      <c r="A63" s="42" t="str">
        <f t="shared" si="3"/>
        <v>VALENCIA</v>
      </c>
      <c r="B63" s="41">
        <f t="shared" si="4"/>
        <v>1739940</v>
      </c>
      <c r="C63" s="41">
        <f t="shared" si="5"/>
        <v>1526143</v>
      </c>
      <c r="D63" s="41">
        <f t="shared" si="6"/>
        <v>13</v>
      </c>
      <c r="E63" s="42" t="str">
        <f t="shared" si="2"/>
        <v>VILAGARCIA</v>
      </c>
      <c r="F63" s="42">
        <f t="shared" si="9"/>
        <v>138986</v>
      </c>
      <c r="G63" s="42">
        <f t="shared" si="8"/>
        <v>254883</v>
      </c>
    </row>
    <row r="64" spans="1:7" x14ac:dyDescent="0.25">
      <c r="A64" s="42" t="str">
        <f t="shared" si="3"/>
        <v>VIGO</v>
      </c>
      <c r="B64" s="41">
        <f t="shared" si="4"/>
        <v>213984</v>
      </c>
      <c r="C64" s="41">
        <f t="shared" si="5"/>
        <v>230675</v>
      </c>
      <c r="D64" s="41">
        <f t="shared" si="6"/>
        <v>25</v>
      </c>
      <c r="E64" s="42" t="str">
        <f t="shared" si="2"/>
        <v>CEUTA</v>
      </c>
      <c r="F64" s="42">
        <f t="shared" si="9"/>
        <v>58998</v>
      </c>
      <c r="G64" s="42">
        <f t="shared" si="8"/>
        <v>133400</v>
      </c>
    </row>
    <row r="65" spans="1:7" x14ac:dyDescent="0.25">
      <c r="A65" s="42" t="str">
        <f t="shared" si="3"/>
        <v>VILAGARCIA</v>
      </c>
      <c r="B65" s="41">
        <f t="shared" si="4"/>
        <v>138986</v>
      </c>
      <c r="C65" s="41">
        <f t="shared" si="5"/>
        <v>254883</v>
      </c>
      <c r="D65" s="41">
        <f t="shared" si="6"/>
        <v>26</v>
      </c>
      <c r="E65" s="42" t="str">
        <f t="shared" si="2"/>
        <v>MELILLA</v>
      </c>
      <c r="F65" s="42">
        <f t="shared" si="9"/>
        <v>6921</v>
      </c>
      <c r="G65" s="42">
        <f t="shared" si="8"/>
        <v>16002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129113</v>
      </c>
      <c r="C7" s="21">
        <v>112121</v>
      </c>
      <c r="D7" s="21">
        <v>1064744</v>
      </c>
      <c r="E7" s="21">
        <v>942109</v>
      </c>
      <c r="F7" s="10">
        <f>((E7*100)/D7)-100</f>
        <v>-11.517792070206553</v>
      </c>
      <c r="G7" s="1"/>
      <c r="H7" s="1"/>
      <c r="I7" s="1"/>
    </row>
    <row r="8" spans="1:12" x14ac:dyDescent="0.25">
      <c r="A8" s="11" t="s">
        <v>45</v>
      </c>
      <c r="B8" s="22">
        <v>119702</v>
      </c>
      <c r="C8" s="22">
        <v>106827</v>
      </c>
      <c r="D8" s="22">
        <v>1150893</v>
      </c>
      <c r="E8" s="22">
        <v>1007970</v>
      </c>
      <c r="F8" s="13">
        <f t="shared" ref="F8:F35" si="0">((E8*100)/D8)-100</f>
        <v>-12.418443764972068</v>
      </c>
      <c r="G8" s="1"/>
      <c r="H8" s="1"/>
      <c r="I8" s="1"/>
    </row>
    <row r="9" spans="1:12" x14ac:dyDescent="0.25">
      <c r="A9" s="8" t="s">
        <v>46</v>
      </c>
      <c r="B9" s="21">
        <v>39921</v>
      </c>
      <c r="C9" s="21">
        <v>64072</v>
      </c>
      <c r="D9" s="21">
        <v>461951</v>
      </c>
      <c r="E9" s="21">
        <v>479576</v>
      </c>
      <c r="F9" s="10">
        <f t="shared" si="0"/>
        <v>3.8153397221783223</v>
      </c>
      <c r="G9" s="1"/>
      <c r="H9" s="1"/>
      <c r="I9" s="1"/>
    </row>
    <row r="10" spans="1:12" x14ac:dyDescent="0.25">
      <c r="A10" s="11" t="s">
        <v>47</v>
      </c>
      <c r="B10" s="22">
        <v>100671</v>
      </c>
      <c r="C10" s="22">
        <v>123484</v>
      </c>
      <c r="D10" s="22">
        <v>889899</v>
      </c>
      <c r="E10" s="22">
        <v>913982</v>
      </c>
      <c r="F10" s="13">
        <f t="shared" si="0"/>
        <v>2.706262171325065</v>
      </c>
      <c r="G10" s="1"/>
      <c r="H10" s="1"/>
      <c r="I10" s="1"/>
    </row>
    <row r="11" spans="1:12" x14ac:dyDescent="0.25">
      <c r="A11" s="8" t="s">
        <v>48</v>
      </c>
      <c r="B11" s="21">
        <v>4351006</v>
      </c>
      <c r="C11" s="21">
        <v>5052753</v>
      </c>
      <c r="D11" s="21">
        <v>42728524</v>
      </c>
      <c r="E11" s="21">
        <v>43713338</v>
      </c>
      <c r="F11" s="10">
        <f t="shared" si="0"/>
        <v>2.3048163329957276</v>
      </c>
      <c r="G11" s="1"/>
      <c r="H11" s="1"/>
      <c r="I11" s="1"/>
    </row>
    <row r="12" spans="1:12" x14ac:dyDescent="0.25">
      <c r="A12" s="11" t="s">
        <v>49</v>
      </c>
      <c r="B12" s="22">
        <v>167421</v>
      </c>
      <c r="C12" s="22">
        <v>104188</v>
      </c>
      <c r="D12" s="22">
        <v>1400545</v>
      </c>
      <c r="E12" s="22">
        <v>1249829</v>
      </c>
      <c r="F12" s="13">
        <f t="shared" si="0"/>
        <v>-10.761239374672002</v>
      </c>
      <c r="G12" s="1"/>
      <c r="H12" s="1"/>
      <c r="I12" s="1"/>
    </row>
    <row r="13" spans="1:12" x14ac:dyDescent="0.25">
      <c r="A13" s="8" t="s">
        <v>50</v>
      </c>
      <c r="B13" s="21">
        <v>694526</v>
      </c>
      <c r="C13" s="21">
        <v>687179</v>
      </c>
      <c r="D13" s="21">
        <v>6623522</v>
      </c>
      <c r="E13" s="21">
        <v>6799797</v>
      </c>
      <c r="F13" s="10">
        <f t="shared" si="0"/>
        <v>2.6613484487558168</v>
      </c>
      <c r="G13" s="1"/>
      <c r="H13" s="1"/>
      <c r="I13" s="1"/>
    </row>
    <row r="14" spans="1:12" x14ac:dyDescent="0.25">
      <c r="A14" s="11" t="s">
        <v>51</v>
      </c>
      <c r="B14" s="22">
        <v>2209918</v>
      </c>
      <c r="C14" s="22">
        <v>2206743</v>
      </c>
      <c r="D14" s="22">
        <v>20084623</v>
      </c>
      <c r="E14" s="22">
        <v>19875495</v>
      </c>
      <c r="F14" s="13">
        <f t="shared" si="0"/>
        <v>-1.0412343811482003</v>
      </c>
      <c r="G14" s="1"/>
      <c r="H14" s="1"/>
      <c r="I14" s="1"/>
    </row>
    <row r="15" spans="1:12" x14ac:dyDescent="0.25">
      <c r="A15" s="8" t="s">
        <v>52</v>
      </c>
      <c r="B15" s="21">
        <v>749243</v>
      </c>
      <c r="C15" s="21">
        <v>759332</v>
      </c>
      <c r="D15" s="21">
        <v>7098679</v>
      </c>
      <c r="E15" s="21">
        <v>6946357</v>
      </c>
      <c r="F15" s="10">
        <f t="shared" si="0"/>
        <v>-2.1457795175693946</v>
      </c>
      <c r="G15" s="1"/>
      <c r="H15" s="1"/>
      <c r="I15" s="1"/>
    </row>
    <row r="16" spans="1:12" x14ac:dyDescent="0.25">
      <c r="A16" s="11" t="s">
        <v>53</v>
      </c>
      <c r="B16" s="22">
        <v>91233</v>
      </c>
      <c r="C16" s="22">
        <v>116590</v>
      </c>
      <c r="D16" s="22">
        <v>766362</v>
      </c>
      <c r="E16" s="22">
        <v>856164</v>
      </c>
      <c r="F16" s="13">
        <f t="shared" si="0"/>
        <v>11.717960963617713</v>
      </c>
      <c r="G16" s="1"/>
      <c r="H16" s="1"/>
      <c r="I16" s="1"/>
    </row>
    <row r="17" spans="1:9" x14ac:dyDescent="0.25">
      <c r="A17" s="8" t="s">
        <v>54</v>
      </c>
      <c r="B17" s="21">
        <v>190039</v>
      </c>
      <c r="C17" s="21">
        <v>186991</v>
      </c>
      <c r="D17" s="21">
        <v>1794092</v>
      </c>
      <c r="E17" s="21">
        <v>2181334</v>
      </c>
      <c r="F17" s="10">
        <f t="shared" si="0"/>
        <v>21.584288877047555</v>
      </c>
      <c r="G17" s="1"/>
      <c r="H17" s="1"/>
      <c r="I17" s="1"/>
    </row>
    <row r="18" spans="1:9" x14ac:dyDescent="0.25">
      <c r="A18" s="11" t="s">
        <v>55</v>
      </c>
      <c r="B18" s="22">
        <v>80060</v>
      </c>
      <c r="C18" s="22">
        <v>85032</v>
      </c>
      <c r="D18" s="22">
        <v>687048</v>
      </c>
      <c r="E18" s="22">
        <v>721245</v>
      </c>
      <c r="F18" s="13">
        <f t="shared" si="0"/>
        <v>4.9773814929961162</v>
      </c>
      <c r="G18" s="1"/>
      <c r="H18" s="1"/>
      <c r="I18" s="1"/>
    </row>
    <row r="19" spans="1:9" x14ac:dyDescent="0.25">
      <c r="A19" s="8" t="s">
        <v>56</v>
      </c>
      <c r="B19" s="21">
        <v>105834</v>
      </c>
      <c r="C19" s="21">
        <v>98666</v>
      </c>
      <c r="D19" s="21">
        <v>649178</v>
      </c>
      <c r="E19" s="21">
        <v>712440</v>
      </c>
      <c r="F19" s="10">
        <f t="shared" si="0"/>
        <v>9.7449389843771712</v>
      </c>
      <c r="G19" s="1"/>
      <c r="H19" s="1"/>
      <c r="I19" s="1"/>
    </row>
    <row r="20" spans="1:9" x14ac:dyDescent="0.25">
      <c r="A20" s="11" t="s">
        <v>57</v>
      </c>
      <c r="B20" s="22">
        <v>129669</v>
      </c>
      <c r="C20" s="22">
        <v>179135</v>
      </c>
      <c r="D20" s="22">
        <v>1251731</v>
      </c>
      <c r="E20" s="22">
        <v>1525745</v>
      </c>
      <c r="F20" s="13">
        <f t="shared" si="0"/>
        <v>21.890805612387965</v>
      </c>
      <c r="G20" s="1"/>
      <c r="H20" s="1"/>
      <c r="I20" s="1"/>
    </row>
    <row r="21" spans="1:9" x14ac:dyDescent="0.25">
      <c r="A21" s="8" t="s">
        <v>58</v>
      </c>
      <c r="B21" s="21">
        <v>75567</v>
      </c>
      <c r="C21" s="21">
        <v>53802</v>
      </c>
      <c r="D21" s="21">
        <v>527443</v>
      </c>
      <c r="E21" s="21">
        <v>524551</v>
      </c>
      <c r="F21" s="10">
        <f t="shared" si="0"/>
        <v>-0.54830569369580928</v>
      </c>
      <c r="G21" s="1"/>
      <c r="H21" s="1"/>
      <c r="I21" s="1"/>
    </row>
    <row r="22" spans="1:9" x14ac:dyDescent="0.25">
      <c r="A22" s="11" t="s">
        <v>59</v>
      </c>
      <c r="B22" s="22">
        <v>1487212</v>
      </c>
      <c r="C22" s="22">
        <v>1134283</v>
      </c>
      <c r="D22" s="22">
        <v>13510382</v>
      </c>
      <c r="E22" s="22">
        <v>10970574</v>
      </c>
      <c r="F22" s="13">
        <f t="shared" si="0"/>
        <v>-18.79893551492475</v>
      </c>
      <c r="G22" s="1"/>
      <c r="H22" s="1"/>
      <c r="I22" s="1"/>
    </row>
    <row r="23" spans="1:9" x14ac:dyDescent="0.25">
      <c r="A23" s="8" t="s">
        <v>60</v>
      </c>
      <c r="B23" s="21">
        <v>134113</v>
      </c>
      <c r="C23" s="21">
        <v>214978</v>
      </c>
      <c r="D23" s="21">
        <v>3816511</v>
      </c>
      <c r="E23" s="21">
        <v>1355144</v>
      </c>
      <c r="F23" s="10">
        <f t="shared" si="0"/>
        <v>-64.492595462190465</v>
      </c>
      <c r="G23" s="1"/>
      <c r="H23" s="1"/>
      <c r="I23" s="1"/>
    </row>
    <row r="24" spans="1:9" x14ac:dyDescent="0.25">
      <c r="A24" s="11" t="s">
        <v>61</v>
      </c>
      <c r="B24" s="22">
        <v>80595</v>
      </c>
      <c r="C24" s="22">
        <v>85627</v>
      </c>
      <c r="D24" s="22">
        <v>774149</v>
      </c>
      <c r="E24" s="22">
        <v>763411</v>
      </c>
      <c r="F24" s="13">
        <f t="shared" si="0"/>
        <v>-1.387071481071473</v>
      </c>
      <c r="G24" s="1"/>
      <c r="H24" s="1"/>
      <c r="I24" s="1"/>
    </row>
    <row r="25" spans="1:9" x14ac:dyDescent="0.25">
      <c r="A25" s="8" t="s">
        <v>62</v>
      </c>
      <c r="B25" s="21">
        <v>65564</v>
      </c>
      <c r="C25" s="21">
        <v>71348</v>
      </c>
      <c r="D25" s="21">
        <v>637870</v>
      </c>
      <c r="E25" s="21">
        <v>668800</v>
      </c>
      <c r="F25" s="10">
        <f t="shared" si="0"/>
        <v>4.8489504130935757</v>
      </c>
      <c r="G25" s="1"/>
      <c r="H25" s="1"/>
      <c r="I25" s="1"/>
    </row>
    <row r="26" spans="1:9" x14ac:dyDescent="0.25">
      <c r="A26" s="11" t="s">
        <v>63</v>
      </c>
      <c r="B26" s="22">
        <v>33115</v>
      </c>
      <c r="C26" s="22">
        <v>24253</v>
      </c>
      <c r="D26" s="22">
        <v>209573</v>
      </c>
      <c r="E26" s="22">
        <v>238997</v>
      </c>
      <c r="F26" s="13">
        <f t="shared" si="0"/>
        <v>14.039976523693412</v>
      </c>
      <c r="G26" s="1"/>
      <c r="H26" s="1"/>
      <c r="I26" s="1"/>
    </row>
    <row r="27" spans="1:9" x14ac:dyDescent="0.25">
      <c r="A27" s="8" t="s">
        <v>64</v>
      </c>
      <c r="B27" s="21">
        <v>154768</v>
      </c>
      <c r="C27" s="21">
        <v>143114</v>
      </c>
      <c r="D27" s="21">
        <v>1240406</v>
      </c>
      <c r="E27" s="21">
        <v>1185423</v>
      </c>
      <c r="F27" s="10">
        <f t="shared" si="0"/>
        <v>-4.4326615640362945</v>
      </c>
      <c r="G27" s="1"/>
      <c r="H27" s="1"/>
      <c r="I27" s="1"/>
    </row>
    <row r="28" spans="1:9" x14ac:dyDescent="0.25">
      <c r="A28" s="11" t="s">
        <v>65</v>
      </c>
      <c r="B28" s="22">
        <v>433836</v>
      </c>
      <c r="C28" s="22">
        <v>434454</v>
      </c>
      <c r="D28" s="22">
        <v>4245805</v>
      </c>
      <c r="E28" s="22">
        <v>3887413</v>
      </c>
      <c r="F28" s="13">
        <f t="shared" si="0"/>
        <v>-8.4410847883970206</v>
      </c>
      <c r="G28" s="1"/>
      <c r="H28" s="1"/>
      <c r="I28" s="1"/>
    </row>
    <row r="29" spans="1:9" x14ac:dyDescent="0.25">
      <c r="A29" s="8" t="s">
        <v>66</v>
      </c>
      <c r="B29" s="21">
        <v>122897</v>
      </c>
      <c r="C29" s="21">
        <v>146154</v>
      </c>
      <c r="D29" s="21">
        <v>1226454</v>
      </c>
      <c r="E29" s="21">
        <v>1237065</v>
      </c>
      <c r="F29" s="10">
        <f t="shared" si="0"/>
        <v>0.8651771693027257</v>
      </c>
      <c r="G29" s="1"/>
      <c r="H29" s="1"/>
      <c r="I29" s="1"/>
    </row>
    <row r="30" spans="1:9" x14ac:dyDescent="0.25">
      <c r="A30" s="11" t="s">
        <v>67</v>
      </c>
      <c r="B30" s="22">
        <v>200552</v>
      </c>
      <c r="C30" s="22">
        <v>184343</v>
      </c>
      <c r="D30" s="22">
        <v>1774493</v>
      </c>
      <c r="E30" s="22">
        <v>1697626</v>
      </c>
      <c r="F30" s="13">
        <f t="shared" si="0"/>
        <v>-4.3317725119231199</v>
      </c>
      <c r="G30" s="1"/>
      <c r="H30" s="1"/>
      <c r="I30" s="1"/>
    </row>
    <row r="31" spans="1:9" x14ac:dyDescent="0.25">
      <c r="A31" s="8" t="s">
        <v>68</v>
      </c>
      <c r="B31" s="21">
        <v>224555</v>
      </c>
      <c r="C31" s="21">
        <v>222761</v>
      </c>
      <c r="D31" s="21">
        <v>2410462</v>
      </c>
      <c r="E31" s="21">
        <v>1976928</v>
      </c>
      <c r="F31" s="10">
        <f t="shared" si="0"/>
        <v>-17.985514810023972</v>
      </c>
      <c r="G31" s="1"/>
      <c r="H31" s="1"/>
      <c r="I31" s="1"/>
    </row>
    <row r="32" spans="1:9" x14ac:dyDescent="0.25">
      <c r="A32" s="11" t="s">
        <v>69</v>
      </c>
      <c r="B32" s="22">
        <v>4586309</v>
      </c>
      <c r="C32" s="22">
        <v>4445003</v>
      </c>
      <c r="D32" s="22">
        <v>44802849</v>
      </c>
      <c r="E32" s="22">
        <v>43840410</v>
      </c>
      <c r="F32" s="13">
        <f t="shared" si="0"/>
        <v>-2.1481647294349528</v>
      </c>
      <c r="G32" s="1"/>
      <c r="H32" s="1"/>
      <c r="I32" s="1"/>
    </row>
    <row r="33" spans="1:9" x14ac:dyDescent="0.25">
      <c r="A33" s="8" t="s">
        <v>70</v>
      </c>
      <c r="B33" s="21">
        <v>276182</v>
      </c>
      <c r="C33" s="21">
        <v>290697</v>
      </c>
      <c r="D33" s="21">
        <v>2502279</v>
      </c>
      <c r="E33" s="21">
        <v>2662544</v>
      </c>
      <c r="F33" s="10">
        <f t="shared" si="0"/>
        <v>6.4047614194899865</v>
      </c>
      <c r="G33" s="1"/>
      <c r="H33" s="1"/>
      <c r="I33" s="1"/>
    </row>
    <row r="34" spans="1:9" x14ac:dyDescent="0.25">
      <c r="A34" s="11" t="s">
        <v>71</v>
      </c>
      <c r="B34" s="22">
        <v>39657</v>
      </c>
      <c r="C34" s="22">
        <v>38899</v>
      </c>
      <c r="D34" s="22">
        <v>329169</v>
      </c>
      <c r="E34" s="22">
        <v>374248</v>
      </c>
      <c r="F34" s="13">
        <f t="shared" si="0"/>
        <v>13.694788998964057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17073278</v>
      </c>
      <c r="C35" s="15">
        <f t="shared" ref="C35:E35" si="1">SUM(C7:C34)</f>
        <v>17372829</v>
      </c>
      <c r="D35" s="15">
        <f t="shared" si="1"/>
        <v>164659636</v>
      </c>
      <c r="E35" s="15">
        <f t="shared" si="1"/>
        <v>159308515</v>
      </c>
      <c r="F35" s="16">
        <f t="shared" si="0"/>
        <v>-3.24980737841544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942109</v>
      </c>
      <c r="C38" s="41">
        <f>D7</f>
        <v>1064744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43840410</v>
      </c>
      <c r="G38" s="42">
        <f>LOOKUP(E38,$A$38:$A$65,$C$38:$C$65)</f>
        <v>44802849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1007970</v>
      </c>
      <c r="C39" s="41">
        <f t="shared" ref="C39:C65" si="5">D8</f>
        <v>1150893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43713338</v>
      </c>
      <c r="G39" s="42">
        <f t="shared" ref="G39:G65" si="8">LOOKUP(E39,$A$38:$A$65,$C$38:$C$65)</f>
        <v>42728524</v>
      </c>
    </row>
    <row r="40" spans="1:9" x14ac:dyDescent="0.25">
      <c r="A40" s="42" t="str">
        <f t="shared" si="3"/>
        <v>ALMERIA</v>
      </c>
      <c r="B40" s="41">
        <f t="shared" si="4"/>
        <v>479576</v>
      </c>
      <c r="C40" s="41">
        <f t="shared" si="5"/>
        <v>461951</v>
      </c>
      <c r="D40" s="41">
        <f t="shared" si="6"/>
        <v>26</v>
      </c>
      <c r="E40" s="42" t="str">
        <f t="shared" si="2"/>
        <v>BARCELONA</v>
      </c>
      <c r="F40" s="42">
        <f t="shared" si="7"/>
        <v>19875495</v>
      </c>
      <c r="G40" s="42">
        <f t="shared" si="8"/>
        <v>20084623</v>
      </c>
    </row>
    <row r="41" spans="1:9" x14ac:dyDescent="0.25">
      <c r="A41" s="42" t="str">
        <f t="shared" si="3"/>
        <v>AVILES</v>
      </c>
      <c r="B41" s="41">
        <f t="shared" si="4"/>
        <v>913982</v>
      </c>
      <c r="C41" s="41">
        <f t="shared" si="5"/>
        <v>889899</v>
      </c>
      <c r="D41" s="41">
        <f t="shared" si="6"/>
        <v>19</v>
      </c>
      <c r="E41" s="42" t="str">
        <f t="shared" si="2"/>
        <v>LAS PALMAS</v>
      </c>
      <c r="F41" s="42">
        <f t="shared" si="7"/>
        <v>10970574</v>
      </c>
      <c r="G41" s="42">
        <f t="shared" si="8"/>
        <v>13510382</v>
      </c>
    </row>
    <row r="42" spans="1:9" x14ac:dyDescent="0.25">
      <c r="A42" s="42" t="str">
        <f t="shared" si="3"/>
        <v>BAHIA DE ALGECIRAS</v>
      </c>
      <c r="B42" s="41">
        <f t="shared" si="4"/>
        <v>43713338</v>
      </c>
      <c r="C42" s="41">
        <f t="shared" si="5"/>
        <v>42728524</v>
      </c>
      <c r="D42" s="41">
        <f t="shared" si="6"/>
        <v>2</v>
      </c>
      <c r="E42" s="42" t="str">
        <f t="shared" si="2"/>
        <v>BILBAO</v>
      </c>
      <c r="F42" s="42">
        <f t="shared" si="7"/>
        <v>6946357</v>
      </c>
      <c r="G42" s="42">
        <f t="shared" si="8"/>
        <v>7098679</v>
      </c>
    </row>
    <row r="43" spans="1:9" x14ac:dyDescent="0.25">
      <c r="A43" s="42" t="str">
        <f t="shared" si="3"/>
        <v>BAHIA DE CADIZ</v>
      </c>
      <c r="B43" s="41">
        <f t="shared" si="4"/>
        <v>1249829</v>
      </c>
      <c r="C43" s="41">
        <f t="shared" si="5"/>
        <v>1400545</v>
      </c>
      <c r="D43" s="41">
        <f t="shared" si="6"/>
        <v>14</v>
      </c>
      <c r="E43" s="42" t="str">
        <f t="shared" si="2"/>
        <v>BALEARES</v>
      </c>
      <c r="F43" s="42">
        <f t="shared" si="7"/>
        <v>6799797</v>
      </c>
      <c r="G43" s="42">
        <f t="shared" si="8"/>
        <v>6623522</v>
      </c>
    </row>
    <row r="44" spans="1:9" x14ac:dyDescent="0.25">
      <c r="A44" s="42" t="str">
        <f t="shared" si="3"/>
        <v>BALEARES</v>
      </c>
      <c r="B44" s="41">
        <f t="shared" si="4"/>
        <v>6799797</v>
      </c>
      <c r="C44" s="41">
        <f t="shared" si="5"/>
        <v>6623522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3887413</v>
      </c>
      <c r="G44" s="42">
        <f t="shared" si="8"/>
        <v>4245805</v>
      </c>
    </row>
    <row r="45" spans="1:9" x14ac:dyDescent="0.25">
      <c r="A45" s="42" t="str">
        <f t="shared" si="3"/>
        <v>BARCELONA</v>
      </c>
      <c r="B45" s="41">
        <f t="shared" si="4"/>
        <v>19875495</v>
      </c>
      <c r="C45" s="41">
        <f t="shared" si="5"/>
        <v>20084623</v>
      </c>
      <c r="D45" s="41">
        <f t="shared" si="6"/>
        <v>3</v>
      </c>
      <c r="E45" s="42" t="str">
        <f t="shared" si="2"/>
        <v>VIGO</v>
      </c>
      <c r="F45" s="42">
        <f t="shared" si="7"/>
        <v>2662544</v>
      </c>
      <c r="G45" s="42">
        <f t="shared" si="8"/>
        <v>2502279</v>
      </c>
    </row>
    <row r="46" spans="1:9" x14ac:dyDescent="0.25">
      <c r="A46" s="42" t="str">
        <f t="shared" si="3"/>
        <v>BILBAO</v>
      </c>
      <c r="B46" s="41">
        <f t="shared" si="4"/>
        <v>6946357</v>
      </c>
      <c r="C46" s="41">
        <f t="shared" si="5"/>
        <v>7098679</v>
      </c>
      <c r="D46" s="41">
        <f t="shared" si="6"/>
        <v>5</v>
      </c>
      <c r="E46" s="42" t="str">
        <f t="shared" si="2"/>
        <v>CASTELLON</v>
      </c>
      <c r="F46" s="42">
        <f t="shared" si="7"/>
        <v>2181334</v>
      </c>
      <c r="G46" s="42">
        <f t="shared" si="8"/>
        <v>1794092</v>
      </c>
    </row>
    <row r="47" spans="1:9" x14ac:dyDescent="0.25">
      <c r="A47" s="42" t="str">
        <f t="shared" si="3"/>
        <v>CARTAGENA</v>
      </c>
      <c r="B47" s="41">
        <f t="shared" si="4"/>
        <v>856164</v>
      </c>
      <c r="C47" s="41">
        <f t="shared" si="5"/>
        <v>766362</v>
      </c>
      <c r="D47" s="41">
        <f t="shared" si="6"/>
        <v>20</v>
      </c>
      <c r="E47" s="42" t="str">
        <f t="shared" si="2"/>
        <v>TARRAGONA</v>
      </c>
      <c r="F47" s="42">
        <f t="shared" si="7"/>
        <v>1976928</v>
      </c>
      <c r="G47" s="42">
        <f t="shared" si="8"/>
        <v>2410462</v>
      </c>
    </row>
    <row r="48" spans="1:9" x14ac:dyDescent="0.25">
      <c r="A48" s="42" t="str">
        <f t="shared" si="3"/>
        <v>CASTELLON</v>
      </c>
      <c r="B48" s="41">
        <f t="shared" si="4"/>
        <v>2181334</v>
      </c>
      <c r="C48" s="41">
        <f t="shared" si="5"/>
        <v>1794092</v>
      </c>
      <c r="D48" s="41">
        <f t="shared" si="6"/>
        <v>9</v>
      </c>
      <c r="E48" s="42" t="str">
        <f t="shared" si="2"/>
        <v>SEVILLA</v>
      </c>
      <c r="F48" s="42">
        <f t="shared" si="7"/>
        <v>1697626</v>
      </c>
      <c r="G48" s="42">
        <f t="shared" si="8"/>
        <v>1774493</v>
      </c>
    </row>
    <row r="49" spans="1:7" x14ac:dyDescent="0.25">
      <c r="A49" s="42" t="str">
        <f t="shared" si="3"/>
        <v>CEUTA</v>
      </c>
      <c r="B49" s="41">
        <f t="shared" si="4"/>
        <v>721245</v>
      </c>
      <c r="C49" s="41">
        <f t="shared" si="5"/>
        <v>687048</v>
      </c>
      <c r="D49" s="41">
        <f t="shared" si="6"/>
        <v>22</v>
      </c>
      <c r="E49" s="42" t="str">
        <f t="shared" si="2"/>
        <v>GIJON</v>
      </c>
      <c r="F49" s="42">
        <f t="shared" si="7"/>
        <v>1525745</v>
      </c>
      <c r="G49" s="42">
        <f t="shared" si="8"/>
        <v>1251731</v>
      </c>
    </row>
    <row r="50" spans="1:7" x14ac:dyDescent="0.25">
      <c r="A50" s="42" t="str">
        <f t="shared" si="3"/>
        <v>FERROL-SAN CIBRAO</v>
      </c>
      <c r="B50" s="41">
        <f t="shared" si="4"/>
        <v>712440</v>
      </c>
      <c r="C50" s="41">
        <f t="shared" si="5"/>
        <v>649178</v>
      </c>
      <c r="D50" s="41">
        <f t="shared" si="6"/>
        <v>23</v>
      </c>
      <c r="E50" s="42" t="str">
        <f t="shared" si="2"/>
        <v>MALAGA</v>
      </c>
      <c r="F50" s="42">
        <f t="shared" si="7"/>
        <v>1355144</v>
      </c>
      <c r="G50" s="42">
        <f t="shared" si="8"/>
        <v>3816511</v>
      </c>
    </row>
    <row r="51" spans="1:7" x14ac:dyDescent="0.25">
      <c r="A51" s="42" t="str">
        <f t="shared" si="3"/>
        <v>GIJON</v>
      </c>
      <c r="B51" s="41">
        <f t="shared" si="4"/>
        <v>1525745</v>
      </c>
      <c r="C51" s="41">
        <f t="shared" si="5"/>
        <v>1251731</v>
      </c>
      <c r="D51" s="41">
        <f t="shared" si="6"/>
        <v>12</v>
      </c>
      <c r="E51" s="42" t="str">
        <f t="shared" si="2"/>
        <v>BAHIA DE CADIZ</v>
      </c>
      <c r="F51" s="42">
        <f t="shared" si="7"/>
        <v>1249829</v>
      </c>
      <c r="G51" s="42">
        <f t="shared" si="8"/>
        <v>1400545</v>
      </c>
    </row>
    <row r="52" spans="1:7" x14ac:dyDescent="0.25">
      <c r="A52" s="42" t="str">
        <f t="shared" si="3"/>
        <v>HUELVA</v>
      </c>
      <c r="B52" s="41">
        <f t="shared" si="4"/>
        <v>524551</v>
      </c>
      <c r="C52" s="41">
        <f t="shared" si="5"/>
        <v>527443</v>
      </c>
      <c r="D52" s="41">
        <f t="shared" si="6"/>
        <v>25</v>
      </c>
      <c r="E52" s="42" t="str">
        <f t="shared" si="2"/>
        <v>SANTANDER</v>
      </c>
      <c r="F52" s="42">
        <f t="shared" si="7"/>
        <v>1237065</v>
      </c>
      <c r="G52" s="42">
        <f t="shared" si="8"/>
        <v>1226454</v>
      </c>
    </row>
    <row r="53" spans="1:7" x14ac:dyDescent="0.25">
      <c r="A53" s="42" t="str">
        <f t="shared" si="3"/>
        <v>LAS PALMAS</v>
      </c>
      <c r="B53" s="41">
        <f t="shared" si="4"/>
        <v>10970574</v>
      </c>
      <c r="C53" s="41">
        <f t="shared" si="5"/>
        <v>13510382</v>
      </c>
      <c r="D53" s="41">
        <f t="shared" si="6"/>
        <v>4</v>
      </c>
      <c r="E53" s="42" t="str">
        <f t="shared" si="2"/>
        <v>PASAIA</v>
      </c>
      <c r="F53" s="42">
        <f t="shared" si="7"/>
        <v>1185423</v>
      </c>
      <c r="G53" s="42">
        <f t="shared" si="8"/>
        <v>1240406</v>
      </c>
    </row>
    <row r="54" spans="1:7" x14ac:dyDescent="0.25">
      <c r="A54" s="42" t="str">
        <f t="shared" si="3"/>
        <v>MALAGA</v>
      </c>
      <c r="B54" s="41">
        <f t="shared" si="4"/>
        <v>1355144</v>
      </c>
      <c r="C54" s="41">
        <f t="shared" si="5"/>
        <v>3816511</v>
      </c>
      <c r="D54" s="41">
        <f t="shared" si="6"/>
        <v>13</v>
      </c>
      <c r="E54" s="42" t="str">
        <f t="shared" si="2"/>
        <v>ALICANTE</v>
      </c>
      <c r="F54" s="42">
        <f t="shared" si="7"/>
        <v>1007970</v>
      </c>
      <c r="G54" s="42">
        <f t="shared" si="8"/>
        <v>1150893</v>
      </c>
    </row>
    <row r="55" spans="1:7" x14ac:dyDescent="0.25">
      <c r="A55" s="42" t="str">
        <f t="shared" si="3"/>
        <v>MARIN Y RIA DE PONTEVEDRA</v>
      </c>
      <c r="B55" s="41">
        <f t="shared" si="4"/>
        <v>763411</v>
      </c>
      <c r="C55" s="41">
        <f t="shared" si="5"/>
        <v>774149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942109</v>
      </c>
      <c r="G55" s="42">
        <f t="shared" si="8"/>
        <v>1064744</v>
      </c>
    </row>
    <row r="56" spans="1:7" x14ac:dyDescent="0.25">
      <c r="A56" s="42" t="str">
        <f t="shared" si="3"/>
        <v>MELILLA</v>
      </c>
      <c r="B56" s="41">
        <f t="shared" si="4"/>
        <v>668800</v>
      </c>
      <c r="C56" s="41">
        <f t="shared" si="5"/>
        <v>637870</v>
      </c>
      <c r="D56" s="41">
        <f t="shared" si="6"/>
        <v>24</v>
      </c>
      <c r="E56" s="42" t="str">
        <f t="shared" si="2"/>
        <v>AVILES</v>
      </c>
      <c r="F56" s="42">
        <f t="shared" si="9"/>
        <v>913982</v>
      </c>
      <c r="G56" s="42">
        <f t="shared" si="8"/>
        <v>889899</v>
      </c>
    </row>
    <row r="57" spans="1:7" x14ac:dyDescent="0.25">
      <c r="A57" s="42" t="str">
        <f t="shared" si="3"/>
        <v>MOTRIL</v>
      </c>
      <c r="B57" s="41">
        <f t="shared" si="4"/>
        <v>238997</v>
      </c>
      <c r="C57" s="41">
        <f t="shared" si="5"/>
        <v>209573</v>
      </c>
      <c r="D57" s="41">
        <f t="shared" si="6"/>
        <v>28</v>
      </c>
      <c r="E57" s="42" t="str">
        <f t="shared" si="2"/>
        <v>CARTAGENA</v>
      </c>
      <c r="F57" s="42">
        <f t="shared" si="9"/>
        <v>856164</v>
      </c>
      <c r="G57" s="42">
        <f t="shared" si="8"/>
        <v>766362</v>
      </c>
    </row>
    <row r="58" spans="1:7" x14ac:dyDescent="0.25">
      <c r="A58" s="42" t="str">
        <f t="shared" si="3"/>
        <v>PASAIA</v>
      </c>
      <c r="B58" s="41">
        <f t="shared" si="4"/>
        <v>1185423</v>
      </c>
      <c r="C58" s="41">
        <f t="shared" si="5"/>
        <v>1240406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763411</v>
      </c>
      <c r="G58" s="42">
        <f t="shared" si="8"/>
        <v>774149</v>
      </c>
    </row>
    <row r="59" spans="1:7" x14ac:dyDescent="0.25">
      <c r="A59" s="42" t="str">
        <f t="shared" si="3"/>
        <v>SANTA CRUZ DE TENERIFE</v>
      </c>
      <c r="B59" s="41">
        <f t="shared" si="4"/>
        <v>3887413</v>
      </c>
      <c r="C59" s="41">
        <f t="shared" si="5"/>
        <v>4245805</v>
      </c>
      <c r="D59" s="41">
        <f t="shared" si="6"/>
        <v>7</v>
      </c>
      <c r="E59" s="42" t="str">
        <f t="shared" si="2"/>
        <v>CEUTA</v>
      </c>
      <c r="F59" s="42">
        <f t="shared" si="9"/>
        <v>721245</v>
      </c>
      <c r="G59" s="42">
        <f t="shared" si="8"/>
        <v>687048</v>
      </c>
    </row>
    <row r="60" spans="1:7" x14ac:dyDescent="0.25">
      <c r="A60" s="42" t="str">
        <f t="shared" si="3"/>
        <v>SANTANDER</v>
      </c>
      <c r="B60" s="41">
        <f t="shared" si="4"/>
        <v>1237065</v>
      </c>
      <c r="C60" s="41">
        <f t="shared" si="5"/>
        <v>1226454</v>
      </c>
      <c r="D60" s="41">
        <f t="shared" si="6"/>
        <v>15</v>
      </c>
      <c r="E60" s="42" t="str">
        <f t="shared" si="2"/>
        <v>FERROL-SAN CIBRAO</v>
      </c>
      <c r="F60" s="42">
        <f t="shared" si="9"/>
        <v>712440</v>
      </c>
      <c r="G60" s="42">
        <f t="shared" si="8"/>
        <v>649178</v>
      </c>
    </row>
    <row r="61" spans="1:7" x14ac:dyDescent="0.25">
      <c r="A61" s="42" t="str">
        <f t="shared" si="3"/>
        <v>SEVILLA</v>
      </c>
      <c r="B61" s="41">
        <f t="shared" si="4"/>
        <v>1697626</v>
      </c>
      <c r="C61" s="41">
        <f t="shared" si="5"/>
        <v>1774493</v>
      </c>
      <c r="D61" s="41">
        <f t="shared" si="6"/>
        <v>11</v>
      </c>
      <c r="E61" s="42" t="str">
        <f t="shared" si="2"/>
        <v>MELILLA</v>
      </c>
      <c r="F61" s="42">
        <f t="shared" si="9"/>
        <v>668800</v>
      </c>
      <c r="G61" s="42">
        <f t="shared" si="8"/>
        <v>637870</v>
      </c>
    </row>
    <row r="62" spans="1:7" x14ac:dyDescent="0.25">
      <c r="A62" s="42" t="str">
        <f t="shared" si="3"/>
        <v>TARRAGONA</v>
      </c>
      <c r="B62" s="41">
        <f t="shared" si="4"/>
        <v>1976928</v>
      </c>
      <c r="C62" s="41">
        <f t="shared" si="5"/>
        <v>2410462</v>
      </c>
      <c r="D62" s="41">
        <f t="shared" si="6"/>
        <v>10</v>
      </c>
      <c r="E62" s="42" t="str">
        <f t="shared" si="2"/>
        <v>HUELVA</v>
      </c>
      <c r="F62" s="42">
        <f t="shared" si="9"/>
        <v>524551</v>
      </c>
      <c r="G62" s="42">
        <f t="shared" si="8"/>
        <v>527443</v>
      </c>
    </row>
    <row r="63" spans="1:7" x14ac:dyDescent="0.25">
      <c r="A63" s="42" t="str">
        <f t="shared" si="3"/>
        <v>VALENCIA</v>
      </c>
      <c r="B63" s="41">
        <f t="shared" si="4"/>
        <v>43840410</v>
      </c>
      <c r="C63" s="41">
        <f t="shared" si="5"/>
        <v>44802849</v>
      </c>
      <c r="D63" s="41">
        <f t="shared" si="6"/>
        <v>1</v>
      </c>
      <c r="E63" s="42" t="str">
        <f t="shared" si="2"/>
        <v>ALMERIA</v>
      </c>
      <c r="F63" s="42">
        <f t="shared" si="9"/>
        <v>479576</v>
      </c>
      <c r="G63" s="42">
        <f t="shared" si="8"/>
        <v>461951</v>
      </c>
    </row>
    <row r="64" spans="1:7" x14ac:dyDescent="0.25">
      <c r="A64" s="42" t="str">
        <f t="shared" si="3"/>
        <v>VIGO</v>
      </c>
      <c r="B64" s="41">
        <f t="shared" si="4"/>
        <v>2662544</v>
      </c>
      <c r="C64" s="41">
        <f t="shared" si="5"/>
        <v>2502279</v>
      </c>
      <c r="D64" s="41">
        <f t="shared" si="6"/>
        <v>8</v>
      </c>
      <c r="E64" s="42" t="str">
        <f t="shared" si="2"/>
        <v>VILAGARCIA</v>
      </c>
      <c r="F64" s="42">
        <f t="shared" si="9"/>
        <v>374248</v>
      </c>
      <c r="G64" s="42">
        <f t="shared" si="8"/>
        <v>329169</v>
      </c>
    </row>
    <row r="65" spans="1:7" x14ac:dyDescent="0.25">
      <c r="A65" s="42" t="str">
        <f t="shared" si="3"/>
        <v>VILAGARCIA</v>
      </c>
      <c r="B65" s="41">
        <f t="shared" si="4"/>
        <v>374248</v>
      </c>
      <c r="C65" s="41">
        <f t="shared" si="5"/>
        <v>329169</v>
      </c>
      <c r="D65" s="41">
        <f t="shared" si="6"/>
        <v>27</v>
      </c>
      <c r="E65" s="42" t="str">
        <f t="shared" si="2"/>
        <v>MOTRIL</v>
      </c>
      <c r="F65" s="42">
        <f t="shared" si="9"/>
        <v>238997</v>
      </c>
      <c r="G65" s="42">
        <f t="shared" si="8"/>
        <v>209573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2977</v>
      </c>
      <c r="C7" s="23">
        <v>4739</v>
      </c>
      <c r="D7" s="23">
        <v>33425</v>
      </c>
      <c r="E7" s="23">
        <v>34529</v>
      </c>
      <c r="F7" s="10">
        <f>((E7*100)/D7)-100</f>
        <v>3.3029169783096535</v>
      </c>
      <c r="G7" s="1"/>
      <c r="H7" s="1"/>
      <c r="I7" s="1"/>
    </row>
    <row r="8" spans="1:12" x14ac:dyDescent="0.25">
      <c r="A8" s="11" t="s">
        <v>45</v>
      </c>
      <c r="B8" s="24">
        <v>27</v>
      </c>
      <c r="C8" s="24">
        <v>0</v>
      </c>
      <c r="D8" s="24">
        <v>242</v>
      </c>
      <c r="E8" s="24">
        <v>204</v>
      </c>
      <c r="F8" s="13">
        <f t="shared" ref="F8:F35" si="0">((E8*100)/D8)-100</f>
        <v>-15.702479338842977</v>
      </c>
      <c r="G8" s="1"/>
      <c r="H8" s="1"/>
      <c r="I8" s="1"/>
    </row>
    <row r="9" spans="1:12" x14ac:dyDescent="0.25">
      <c r="A9" s="8" t="s">
        <v>46</v>
      </c>
      <c r="B9" s="23">
        <v>506</v>
      </c>
      <c r="C9" s="23">
        <v>632</v>
      </c>
      <c r="D9" s="23">
        <v>4685</v>
      </c>
      <c r="E9" s="23">
        <v>2742</v>
      </c>
      <c r="F9" s="10">
        <f t="shared" si="0"/>
        <v>-41.472785485592318</v>
      </c>
      <c r="G9" s="1"/>
      <c r="H9" s="1"/>
      <c r="I9" s="1"/>
    </row>
    <row r="10" spans="1:12" x14ac:dyDescent="0.25">
      <c r="A10" s="11" t="s">
        <v>47</v>
      </c>
      <c r="B10" s="24">
        <v>874</v>
      </c>
      <c r="C10" s="24">
        <v>860</v>
      </c>
      <c r="D10" s="24">
        <v>10300</v>
      </c>
      <c r="E10" s="24">
        <v>11152</v>
      </c>
      <c r="F10" s="13">
        <f t="shared" si="0"/>
        <v>8.2718446601941764</v>
      </c>
      <c r="G10" s="1"/>
      <c r="H10" s="1"/>
      <c r="I10" s="1"/>
    </row>
    <row r="11" spans="1:12" x14ac:dyDescent="0.25">
      <c r="A11" s="8" t="s">
        <v>48</v>
      </c>
      <c r="B11" s="23">
        <v>138</v>
      </c>
      <c r="C11" s="23">
        <v>49</v>
      </c>
      <c r="D11" s="23">
        <v>959</v>
      </c>
      <c r="E11" s="23">
        <v>260</v>
      </c>
      <c r="F11" s="10">
        <f t="shared" si="0"/>
        <v>-72.888425443169965</v>
      </c>
      <c r="G11" s="1"/>
      <c r="H11" s="1"/>
      <c r="I11" s="1"/>
    </row>
    <row r="12" spans="1:12" x14ac:dyDescent="0.25">
      <c r="A12" s="11" t="s">
        <v>49</v>
      </c>
      <c r="B12" s="24">
        <v>1498</v>
      </c>
      <c r="C12" s="24">
        <v>1581</v>
      </c>
      <c r="D12" s="24">
        <v>16322</v>
      </c>
      <c r="E12" s="24">
        <v>17318</v>
      </c>
      <c r="F12" s="13">
        <f t="shared" si="0"/>
        <v>6.1021933586570327</v>
      </c>
      <c r="G12" s="1"/>
      <c r="H12" s="1"/>
      <c r="I12" s="1"/>
    </row>
    <row r="13" spans="1:12" x14ac:dyDescent="0.25">
      <c r="A13" s="8" t="s">
        <v>50</v>
      </c>
      <c r="B13" s="23">
        <v>219</v>
      </c>
      <c r="C13" s="23">
        <v>316</v>
      </c>
      <c r="D13" s="23">
        <v>2316</v>
      </c>
      <c r="E13" s="23">
        <v>2272</v>
      </c>
      <c r="F13" s="10">
        <f t="shared" si="0"/>
        <v>-1.8998272884283267</v>
      </c>
      <c r="G13" s="1"/>
      <c r="H13" s="1"/>
      <c r="I13" s="1"/>
    </row>
    <row r="14" spans="1:12" x14ac:dyDescent="0.25">
      <c r="A14" s="11" t="s">
        <v>51</v>
      </c>
      <c r="B14" s="24">
        <v>150</v>
      </c>
      <c r="C14" s="24">
        <v>0</v>
      </c>
      <c r="D14" s="24">
        <v>1558</v>
      </c>
      <c r="E14" s="24">
        <v>200</v>
      </c>
      <c r="F14" s="13">
        <f t="shared" si="0"/>
        <v>-87.163029525032087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43</v>
      </c>
      <c r="C16" s="24">
        <v>65</v>
      </c>
      <c r="D16" s="24">
        <v>403</v>
      </c>
      <c r="E16" s="24">
        <v>514</v>
      </c>
      <c r="F16" s="13">
        <f t="shared" si="0"/>
        <v>27.543424317617863</v>
      </c>
      <c r="G16" s="1"/>
      <c r="H16" s="1"/>
      <c r="I16" s="1"/>
    </row>
    <row r="17" spans="1:9" x14ac:dyDescent="0.25">
      <c r="A17" s="8" t="s">
        <v>54</v>
      </c>
      <c r="B17" s="23">
        <v>483</v>
      </c>
      <c r="C17" s="23">
        <v>567</v>
      </c>
      <c r="D17" s="23">
        <v>3696</v>
      </c>
      <c r="E17" s="23">
        <v>3714</v>
      </c>
      <c r="F17" s="10">
        <f t="shared" si="0"/>
        <v>0.48701298701298867</v>
      </c>
      <c r="G17" s="1"/>
      <c r="H17" s="1"/>
      <c r="I17" s="1"/>
    </row>
    <row r="18" spans="1:9" x14ac:dyDescent="0.25">
      <c r="A18" s="11" t="s">
        <v>55</v>
      </c>
      <c r="B18" s="24">
        <v>4</v>
      </c>
      <c r="C18" s="24">
        <v>0</v>
      </c>
      <c r="D18" s="24">
        <v>19</v>
      </c>
      <c r="E18" s="24">
        <v>9</v>
      </c>
      <c r="F18" s="13">
        <f t="shared" si="0"/>
        <v>-52.631578947368418</v>
      </c>
      <c r="G18" s="1"/>
      <c r="H18" s="1"/>
      <c r="I18" s="1"/>
    </row>
    <row r="19" spans="1:9" x14ac:dyDescent="0.25">
      <c r="A19" s="8" t="s">
        <v>56</v>
      </c>
      <c r="B19" s="23">
        <v>25</v>
      </c>
      <c r="C19" s="23">
        <v>19</v>
      </c>
      <c r="D19" s="23">
        <v>286</v>
      </c>
      <c r="E19" s="23">
        <v>203</v>
      </c>
      <c r="F19" s="10">
        <f t="shared" si="0"/>
        <v>-29.020979020979027</v>
      </c>
      <c r="G19" s="1"/>
      <c r="H19" s="1"/>
      <c r="I19" s="1"/>
    </row>
    <row r="20" spans="1:9" x14ac:dyDescent="0.25">
      <c r="A20" s="11" t="s">
        <v>57</v>
      </c>
      <c r="B20" s="24">
        <v>502</v>
      </c>
      <c r="C20" s="24">
        <v>671</v>
      </c>
      <c r="D20" s="24">
        <v>6730</v>
      </c>
      <c r="E20" s="24">
        <v>7549</v>
      </c>
      <c r="F20" s="13">
        <f t="shared" si="0"/>
        <v>12.16939078751858</v>
      </c>
      <c r="G20" s="1"/>
      <c r="H20" s="1"/>
      <c r="I20" s="1"/>
    </row>
    <row r="21" spans="1:9" x14ac:dyDescent="0.25">
      <c r="A21" s="8" t="s">
        <v>58</v>
      </c>
      <c r="B21" s="23">
        <v>190</v>
      </c>
      <c r="C21" s="23">
        <v>186</v>
      </c>
      <c r="D21" s="23">
        <v>1770</v>
      </c>
      <c r="E21" s="23">
        <v>1733</v>
      </c>
      <c r="F21" s="10">
        <f t="shared" si="0"/>
        <v>-2.0903954802259932</v>
      </c>
      <c r="G21" s="1"/>
      <c r="H21" s="1"/>
      <c r="I21" s="1"/>
    </row>
    <row r="22" spans="1:9" x14ac:dyDescent="0.25">
      <c r="A22" s="11" t="s">
        <v>59</v>
      </c>
      <c r="B22" s="24">
        <v>97</v>
      </c>
      <c r="C22" s="24">
        <v>170</v>
      </c>
      <c r="D22" s="24">
        <v>559</v>
      </c>
      <c r="E22" s="24">
        <v>275</v>
      </c>
      <c r="F22" s="13">
        <f t="shared" si="0"/>
        <v>-50.805008944543829</v>
      </c>
      <c r="G22" s="1"/>
      <c r="H22" s="1"/>
      <c r="I22" s="1"/>
    </row>
    <row r="23" spans="1:9" x14ac:dyDescent="0.25">
      <c r="A23" s="8" t="s">
        <v>60</v>
      </c>
      <c r="B23" s="23">
        <v>49</v>
      </c>
      <c r="C23" s="23">
        <v>27</v>
      </c>
      <c r="D23" s="23">
        <v>342</v>
      </c>
      <c r="E23" s="23">
        <v>316</v>
      </c>
      <c r="F23" s="10">
        <f t="shared" si="0"/>
        <v>-7.6023391812865526</v>
      </c>
      <c r="G23" s="1"/>
      <c r="H23" s="1"/>
      <c r="I23" s="1"/>
    </row>
    <row r="24" spans="1:9" x14ac:dyDescent="0.25">
      <c r="A24" s="11" t="s">
        <v>61</v>
      </c>
      <c r="B24" s="24">
        <v>156</v>
      </c>
      <c r="C24" s="24">
        <v>167</v>
      </c>
      <c r="D24" s="24">
        <v>1381</v>
      </c>
      <c r="E24" s="24">
        <v>1625</v>
      </c>
      <c r="F24" s="13">
        <f t="shared" si="0"/>
        <v>17.668356263577124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283</v>
      </c>
      <c r="C26" s="24">
        <v>242</v>
      </c>
      <c r="D26" s="24">
        <v>2697</v>
      </c>
      <c r="E26" s="24">
        <v>1816</v>
      </c>
      <c r="F26" s="13">
        <f t="shared" si="0"/>
        <v>-32.665925101965144</v>
      </c>
      <c r="G26" s="1"/>
      <c r="H26" s="1"/>
      <c r="I26" s="1"/>
    </row>
    <row r="27" spans="1:9" x14ac:dyDescent="0.25">
      <c r="A27" s="8" t="s">
        <v>64</v>
      </c>
      <c r="B27" s="23">
        <v>1455</v>
      </c>
      <c r="C27" s="23">
        <v>1390</v>
      </c>
      <c r="D27" s="23">
        <v>18151</v>
      </c>
      <c r="E27" s="23">
        <v>17194</v>
      </c>
      <c r="F27" s="10">
        <f t="shared" si="0"/>
        <v>-5.2724367803426873</v>
      </c>
      <c r="G27" s="1"/>
      <c r="H27" s="1"/>
      <c r="I27" s="1"/>
    </row>
    <row r="28" spans="1:9" x14ac:dyDescent="0.25">
      <c r="A28" s="11" t="s">
        <v>65</v>
      </c>
      <c r="B28" s="24">
        <v>645</v>
      </c>
      <c r="C28" s="24">
        <v>828</v>
      </c>
      <c r="D28" s="24">
        <v>5325</v>
      </c>
      <c r="E28" s="24">
        <v>4106</v>
      </c>
      <c r="F28" s="13">
        <f t="shared" si="0"/>
        <v>-22.89201877934272</v>
      </c>
      <c r="G28" s="1"/>
      <c r="H28" s="1"/>
      <c r="I28" s="1"/>
    </row>
    <row r="29" spans="1:9" x14ac:dyDescent="0.25">
      <c r="A29" s="8" t="s">
        <v>66</v>
      </c>
      <c r="B29" s="23">
        <v>304</v>
      </c>
      <c r="C29" s="23">
        <v>256</v>
      </c>
      <c r="D29" s="23">
        <v>4399</v>
      </c>
      <c r="E29" s="23">
        <v>3743</v>
      </c>
      <c r="F29" s="10">
        <f t="shared" si="0"/>
        <v>-14.912480109115705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331</v>
      </c>
      <c r="C31" s="23">
        <v>564</v>
      </c>
      <c r="D31" s="23">
        <v>2191</v>
      </c>
      <c r="E31" s="23">
        <v>2765</v>
      </c>
      <c r="F31" s="10">
        <f t="shared" si="0"/>
        <v>26.198083067092654</v>
      </c>
      <c r="G31" s="1"/>
      <c r="H31" s="1"/>
      <c r="I31" s="1"/>
    </row>
    <row r="32" spans="1:9" x14ac:dyDescent="0.25">
      <c r="A32" s="11" t="s">
        <v>69</v>
      </c>
      <c r="B32" s="24">
        <v>218</v>
      </c>
      <c r="C32" s="24">
        <v>189</v>
      </c>
      <c r="D32" s="24">
        <v>1421</v>
      </c>
      <c r="E32" s="24">
        <v>1483</v>
      </c>
      <c r="F32" s="13">
        <f t="shared" si="0"/>
        <v>4.3631245601688988</v>
      </c>
      <c r="G32" s="1"/>
      <c r="H32" s="1"/>
      <c r="I32" s="1"/>
    </row>
    <row r="33" spans="1:9" x14ac:dyDescent="0.25">
      <c r="A33" s="8" t="s">
        <v>70</v>
      </c>
      <c r="B33" s="23">
        <v>7487</v>
      </c>
      <c r="C33" s="23">
        <v>7200</v>
      </c>
      <c r="D33" s="23">
        <v>56651</v>
      </c>
      <c r="E33" s="23">
        <v>55283</v>
      </c>
      <c r="F33" s="10">
        <f t="shared" si="0"/>
        <v>-2.4147852641612673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18661</v>
      </c>
      <c r="C35" s="15">
        <f t="shared" ref="C35:E35" si="1">SUM(C7:C34)</f>
        <v>20718</v>
      </c>
      <c r="D35" s="15">
        <f t="shared" si="1"/>
        <v>175828</v>
      </c>
      <c r="E35" s="15">
        <f t="shared" si="1"/>
        <v>171005</v>
      </c>
      <c r="F35" s="16">
        <f t="shared" si="0"/>
        <v>-2.7430215892804313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34529</v>
      </c>
      <c r="C38" s="41">
        <f>D7</f>
        <v>33425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55283</v>
      </c>
      <c r="G38" s="42">
        <f>LOOKUP(E38,$A$38:$A$65,$C$38:$C$65)</f>
        <v>56651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204</v>
      </c>
      <c r="C39" s="41">
        <f t="shared" ref="C39:C65" si="5">D8</f>
        <v>242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34529</v>
      </c>
      <c r="G39" s="42">
        <f t="shared" ref="G39:G65" si="8">LOOKUP(E39,$A$38:$A$65,$C$38:$C$65)</f>
        <v>33425</v>
      </c>
    </row>
    <row r="40" spans="1:9" x14ac:dyDescent="0.25">
      <c r="A40" s="42" t="str">
        <f t="shared" si="3"/>
        <v>ALMERIA</v>
      </c>
      <c r="B40" s="41">
        <f t="shared" si="4"/>
        <v>2742</v>
      </c>
      <c r="C40" s="41">
        <f t="shared" si="5"/>
        <v>4685</v>
      </c>
      <c r="D40" s="41">
        <f t="shared" si="6"/>
        <v>11</v>
      </c>
      <c r="E40" s="42" t="str">
        <f t="shared" si="2"/>
        <v>BAHIA DE CADIZ</v>
      </c>
      <c r="F40" s="42">
        <f t="shared" si="7"/>
        <v>17318</v>
      </c>
      <c r="G40" s="42">
        <f t="shared" si="8"/>
        <v>16322</v>
      </c>
    </row>
    <row r="41" spans="1:9" x14ac:dyDescent="0.25">
      <c r="A41" s="42" t="str">
        <f t="shared" si="3"/>
        <v>AVILES</v>
      </c>
      <c r="B41" s="41">
        <f t="shared" si="4"/>
        <v>11152</v>
      </c>
      <c r="C41" s="41">
        <f t="shared" si="5"/>
        <v>10300</v>
      </c>
      <c r="D41" s="41">
        <f t="shared" si="6"/>
        <v>5</v>
      </c>
      <c r="E41" s="42" t="str">
        <f t="shared" si="2"/>
        <v>PASAIA</v>
      </c>
      <c r="F41" s="42">
        <f t="shared" si="7"/>
        <v>17194</v>
      </c>
      <c r="G41" s="42">
        <f t="shared" si="8"/>
        <v>18151</v>
      </c>
    </row>
    <row r="42" spans="1:9" x14ac:dyDescent="0.25">
      <c r="A42" s="42" t="str">
        <f t="shared" si="3"/>
        <v>BAHIA DE ALGECIRAS</v>
      </c>
      <c r="B42" s="41">
        <f t="shared" si="4"/>
        <v>260</v>
      </c>
      <c r="C42" s="41">
        <f t="shared" si="5"/>
        <v>959</v>
      </c>
      <c r="D42" s="41">
        <f t="shared" si="6"/>
        <v>20</v>
      </c>
      <c r="E42" s="42" t="str">
        <f t="shared" si="2"/>
        <v>AVILES</v>
      </c>
      <c r="F42" s="42">
        <f t="shared" si="7"/>
        <v>11152</v>
      </c>
      <c r="G42" s="42">
        <f t="shared" si="8"/>
        <v>10300</v>
      </c>
    </row>
    <row r="43" spans="1:9" x14ac:dyDescent="0.25">
      <c r="A43" s="42" t="str">
        <f t="shared" si="3"/>
        <v>BAHIA DE CADIZ</v>
      </c>
      <c r="B43" s="41">
        <f t="shared" si="4"/>
        <v>17318</v>
      </c>
      <c r="C43" s="41">
        <f t="shared" si="5"/>
        <v>16322</v>
      </c>
      <c r="D43" s="41">
        <f t="shared" si="6"/>
        <v>3</v>
      </c>
      <c r="E43" s="42" t="str">
        <f t="shared" si="2"/>
        <v>GIJON</v>
      </c>
      <c r="F43" s="42">
        <f t="shared" si="7"/>
        <v>7549</v>
      </c>
      <c r="G43" s="42">
        <f t="shared" si="8"/>
        <v>6730</v>
      </c>
    </row>
    <row r="44" spans="1:9" x14ac:dyDescent="0.25">
      <c r="A44" s="42" t="str">
        <f t="shared" si="3"/>
        <v>BALEARES</v>
      </c>
      <c r="B44" s="41">
        <f t="shared" si="4"/>
        <v>2272</v>
      </c>
      <c r="C44" s="41">
        <f t="shared" si="5"/>
        <v>2316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4106</v>
      </c>
      <c r="G44" s="42">
        <f t="shared" si="8"/>
        <v>5325</v>
      </c>
    </row>
    <row r="45" spans="1:9" x14ac:dyDescent="0.25">
      <c r="A45" s="42" t="str">
        <f t="shared" si="3"/>
        <v>BARCELONA</v>
      </c>
      <c r="B45" s="41">
        <f t="shared" si="4"/>
        <v>200</v>
      </c>
      <c r="C45" s="41">
        <f t="shared" si="5"/>
        <v>1558</v>
      </c>
      <c r="D45" s="41">
        <f t="shared" si="6"/>
        <v>23</v>
      </c>
      <c r="E45" s="42" t="str">
        <f t="shared" si="2"/>
        <v>SANTANDER</v>
      </c>
      <c r="F45" s="42">
        <f t="shared" si="7"/>
        <v>3743</v>
      </c>
      <c r="G45" s="42">
        <f t="shared" si="8"/>
        <v>4399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3714</v>
      </c>
      <c r="G46" s="42">
        <f t="shared" si="8"/>
        <v>3696</v>
      </c>
    </row>
    <row r="47" spans="1:9" x14ac:dyDescent="0.25">
      <c r="A47" s="42" t="str">
        <f t="shared" si="3"/>
        <v>CARTAGENA</v>
      </c>
      <c r="B47" s="41">
        <f t="shared" si="4"/>
        <v>514</v>
      </c>
      <c r="C47" s="41">
        <f t="shared" si="5"/>
        <v>403</v>
      </c>
      <c r="D47" s="41">
        <f t="shared" si="6"/>
        <v>17</v>
      </c>
      <c r="E47" s="42" t="str">
        <f t="shared" si="2"/>
        <v>TARRAGONA</v>
      </c>
      <c r="F47" s="42">
        <f t="shared" si="7"/>
        <v>2765</v>
      </c>
      <c r="G47" s="42">
        <f t="shared" si="8"/>
        <v>2191</v>
      </c>
    </row>
    <row r="48" spans="1:9" x14ac:dyDescent="0.25">
      <c r="A48" s="42" t="str">
        <f t="shared" si="3"/>
        <v>CASTELLON</v>
      </c>
      <c r="B48" s="41">
        <f t="shared" si="4"/>
        <v>3714</v>
      </c>
      <c r="C48" s="41">
        <f t="shared" si="5"/>
        <v>3696</v>
      </c>
      <c r="D48" s="41">
        <f t="shared" si="6"/>
        <v>9</v>
      </c>
      <c r="E48" s="42" t="str">
        <f t="shared" si="2"/>
        <v>ALMERIA</v>
      </c>
      <c r="F48" s="42">
        <f t="shared" si="7"/>
        <v>2742</v>
      </c>
      <c r="G48" s="42">
        <f t="shared" si="8"/>
        <v>4685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19</v>
      </c>
      <c r="D49" s="41">
        <f t="shared" si="6"/>
        <v>24</v>
      </c>
      <c r="E49" s="42" t="str">
        <f t="shared" si="2"/>
        <v>BALEARES</v>
      </c>
      <c r="F49" s="42">
        <f t="shared" si="7"/>
        <v>2272</v>
      </c>
      <c r="G49" s="42">
        <f t="shared" si="8"/>
        <v>2316</v>
      </c>
    </row>
    <row r="50" spans="1:7" x14ac:dyDescent="0.25">
      <c r="A50" s="42" t="str">
        <f t="shared" si="3"/>
        <v>FERROL-SAN CIBRAO</v>
      </c>
      <c r="B50" s="41">
        <f t="shared" si="4"/>
        <v>203</v>
      </c>
      <c r="C50" s="41">
        <f t="shared" si="5"/>
        <v>286</v>
      </c>
      <c r="D50" s="41">
        <f t="shared" si="6"/>
        <v>22</v>
      </c>
      <c r="E50" s="42" t="str">
        <f t="shared" si="2"/>
        <v>MOTRIL</v>
      </c>
      <c r="F50" s="42">
        <f t="shared" si="7"/>
        <v>1816</v>
      </c>
      <c r="G50" s="42">
        <f t="shared" si="8"/>
        <v>2697</v>
      </c>
    </row>
    <row r="51" spans="1:7" x14ac:dyDescent="0.25">
      <c r="A51" s="42" t="str">
        <f t="shared" si="3"/>
        <v>GIJON</v>
      </c>
      <c r="B51" s="41">
        <f t="shared" si="4"/>
        <v>7549</v>
      </c>
      <c r="C51" s="41">
        <f t="shared" si="5"/>
        <v>6730</v>
      </c>
      <c r="D51" s="41">
        <f t="shared" si="6"/>
        <v>6</v>
      </c>
      <c r="E51" s="42" t="str">
        <f t="shared" si="2"/>
        <v>HUELVA</v>
      </c>
      <c r="F51" s="42">
        <f t="shared" si="7"/>
        <v>1733</v>
      </c>
      <c r="G51" s="42">
        <f t="shared" si="8"/>
        <v>1770</v>
      </c>
    </row>
    <row r="52" spans="1:7" x14ac:dyDescent="0.25">
      <c r="A52" s="42" t="str">
        <f t="shared" si="3"/>
        <v>HUELVA</v>
      </c>
      <c r="B52" s="41">
        <f t="shared" si="4"/>
        <v>1733</v>
      </c>
      <c r="C52" s="41">
        <f t="shared" si="5"/>
        <v>1770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1625</v>
      </c>
      <c r="G52" s="42">
        <f t="shared" si="8"/>
        <v>1381</v>
      </c>
    </row>
    <row r="53" spans="1:7" x14ac:dyDescent="0.25">
      <c r="A53" s="42" t="str">
        <f t="shared" si="3"/>
        <v>LAS PALMAS</v>
      </c>
      <c r="B53" s="41">
        <f t="shared" si="4"/>
        <v>275</v>
      </c>
      <c r="C53" s="41">
        <f t="shared" si="5"/>
        <v>559</v>
      </c>
      <c r="D53" s="41">
        <f t="shared" si="6"/>
        <v>19</v>
      </c>
      <c r="E53" s="42" t="str">
        <f t="shared" si="2"/>
        <v>VALENCIA</v>
      </c>
      <c r="F53" s="42">
        <f t="shared" si="7"/>
        <v>1483</v>
      </c>
      <c r="G53" s="42">
        <f t="shared" si="8"/>
        <v>1421</v>
      </c>
    </row>
    <row r="54" spans="1:7" x14ac:dyDescent="0.25">
      <c r="A54" s="42" t="str">
        <f t="shared" si="3"/>
        <v>MALAGA</v>
      </c>
      <c r="B54" s="41">
        <f t="shared" si="4"/>
        <v>316</v>
      </c>
      <c r="C54" s="41">
        <f t="shared" si="5"/>
        <v>342</v>
      </c>
      <c r="D54" s="41">
        <f t="shared" si="6"/>
        <v>18</v>
      </c>
      <c r="E54" s="42" t="str">
        <f t="shared" si="2"/>
        <v>CARTAGENA</v>
      </c>
      <c r="F54" s="42">
        <f t="shared" si="7"/>
        <v>514</v>
      </c>
      <c r="G54" s="42">
        <f t="shared" si="8"/>
        <v>403</v>
      </c>
    </row>
    <row r="55" spans="1:7" x14ac:dyDescent="0.25">
      <c r="A55" s="42" t="str">
        <f t="shared" si="3"/>
        <v>MARIN Y RIA DE PONTEVEDRA</v>
      </c>
      <c r="B55" s="41">
        <f t="shared" si="4"/>
        <v>1625</v>
      </c>
      <c r="C55" s="41">
        <f t="shared" si="5"/>
        <v>1381</v>
      </c>
      <c r="D55" s="41">
        <f t="shared" si="6"/>
        <v>15</v>
      </c>
      <c r="E55" s="42" t="str">
        <f t="shared" si="2"/>
        <v>MALAGA</v>
      </c>
      <c r="F55" s="42">
        <f t="shared" ref="F55:F65" si="9">LOOKUP(E55,$A$38:$A$65,$B$38:$B$65)</f>
        <v>316</v>
      </c>
      <c r="G55" s="42">
        <f t="shared" si="8"/>
        <v>342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275</v>
      </c>
      <c r="G56" s="42">
        <f t="shared" si="8"/>
        <v>559</v>
      </c>
    </row>
    <row r="57" spans="1:7" x14ac:dyDescent="0.25">
      <c r="A57" s="42" t="str">
        <f t="shared" si="3"/>
        <v>MOTRIL</v>
      </c>
      <c r="B57" s="41">
        <f t="shared" si="4"/>
        <v>1816</v>
      </c>
      <c r="C57" s="41">
        <f t="shared" si="5"/>
        <v>2697</v>
      </c>
      <c r="D57" s="41">
        <f t="shared" si="6"/>
        <v>13</v>
      </c>
      <c r="E57" s="42" t="str">
        <f t="shared" si="2"/>
        <v>BAHIA DE ALGECIRAS</v>
      </c>
      <c r="F57" s="42">
        <f t="shared" si="9"/>
        <v>260</v>
      </c>
      <c r="G57" s="42">
        <f t="shared" si="8"/>
        <v>959</v>
      </c>
    </row>
    <row r="58" spans="1:7" x14ac:dyDescent="0.25">
      <c r="A58" s="42" t="str">
        <f t="shared" si="3"/>
        <v>PASAIA</v>
      </c>
      <c r="B58" s="41">
        <f t="shared" si="4"/>
        <v>17194</v>
      </c>
      <c r="C58" s="41">
        <f t="shared" si="5"/>
        <v>18151</v>
      </c>
      <c r="D58" s="41">
        <f t="shared" si="6"/>
        <v>4</v>
      </c>
      <c r="E58" s="42" t="str">
        <f t="shared" si="2"/>
        <v>ALICANTE</v>
      </c>
      <c r="F58" s="42">
        <f t="shared" si="9"/>
        <v>204</v>
      </c>
      <c r="G58" s="42">
        <f t="shared" si="8"/>
        <v>242</v>
      </c>
    </row>
    <row r="59" spans="1:7" x14ac:dyDescent="0.25">
      <c r="A59" s="42" t="str">
        <f t="shared" si="3"/>
        <v>SANTA CRUZ DE TENERIFE</v>
      </c>
      <c r="B59" s="41">
        <f t="shared" si="4"/>
        <v>4106</v>
      </c>
      <c r="C59" s="41">
        <f t="shared" si="5"/>
        <v>5325</v>
      </c>
      <c r="D59" s="41">
        <f t="shared" si="6"/>
        <v>7</v>
      </c>
      <c r="E59" s="42" t="str">
        <f t="shared" si="2"/>
        <v>FERROL-SAN CIBRAO</v>
      </c>
      <c r="F59" s="42">
        <f t="shared" si="9"/>
        <v>203</v>
      </c>
      <c r="G59" s="42">
        <f t="shared" si="8"/>
        <v>286</v>
      </c>
    </row>
    <row r="60" spans="1:7" x14ac:dyDescent="0.25">
      <c r="A60" s="42" t="str">
        <f t="shared" si="3"/>
        <v>SANTANDER</v>
      </c>
      <c r="B60" s="41">
        <f t="shared" si="4"/>
        <v>3743</v>
      </c>
      <c r="C60" s="41">
        <f t="shared" si="5"/>
        <v>4399</v>
      </c>
      <c r="D60" s="41">
        <f t="shared" si="6"/>
        <v>8</v>
      </c>
      <c r="E60" s="42" t="str">
        <f t="shared" si="2"/>
        <v>BARCELONA</v>
      </c>
      <c r="F60" s="42">
        <f t="shared" si="9"/>
        <v>200</v>
      </c>
      <c r="G60" s="42">
        <f t="shared" si="8"/>
        <v>1558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19</v>
      </c>
    </row>
    <row r="62" spans="1:7" x14ac:dyDescent="0.25">
      <c r="A62" s="42" t="str">
        <f t="shared" si="3"/>
        <v>TARRAGONA</v>
      </c>
      <c r="B62" s="41">
        <f t="shared" si="4"/>
        <v>2765</v>
      </c>
      <c r="C62" s="41">
        <f t="shared" si="5"/>
        <v>2191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1483</v>
      </c>
      <c r="C63" s="41">
        <f t="shared" si="5"/>
        <v>1421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55283</v>
      </c>
      <c r="C64" s="41">
        <f t="shared" si="5"/>
        <v>56651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4325</v>
      </c>
      <c r="C7" s="25">
        <v>4294</v>
      </c>
      <c r="D7" s="25">
        <v>42803</v>
      </c>
      <c r="E7" s="25">
        <v>45293</v>
      </c>
      <c r="F7" s="10">
        <f>((E7*100)/D7)-100</f>
        <v>5.8173492512207048</v>
      </c>
      <c r="G7" s="1"/>
      <c r="H7" s="1"/>
      <c r="I7" s="1"/>
    </row>
    <row r="8" spans="1:12" x14ac:dyDescent="0.25">
      <c r="A8" s="11" t="s">
        <v>45</v>
      </c>
      <c r="B8" s="26">
        <v>728</v>
      </c>
      <c r="C8" s="26">
        <v>165</v>
      </c>
      <c r="D8" s="26">
        <v>13319</v>
      </c>
      <c r="E8" s="26">
        <v>8345</v>
      </c>
      <c r="F8" s="13">
        <f t="shared" ref="F8:F35" si="0">((E8*100)/D8)-100</f>
        <v>-37.345146031984385</v>
      </c>
      <c r="G8" s="1"/>
      <c r="H8" s="1"/>
      <c r="I8" s="1"/>
    </row>
    <row r="9" spans="1:12" x14ac:dyDescent="0.25">
      <c r="A9" s="8" t="s">
        <v>46</v>
      </c>
      <c r="B9" s="25">
        <v>5771</v>
      </c>
      <c r="C9" s="25">
        <v>7053</v>
      </c>
      <c r="D9" s="25">
        <v>58338</v>
      </c>
      <c r="E9" s="25">
        <v>46817</v>
      </c>
      <c r="F9" s="10">
        <f t="shared" si="0"/>
        <v>-19.748705817820294</v>
      </c>
      <c r="G9" s="1"/>
      <c r="H9" s="1"/>
      <c r="I9" s="1"/>
    </row>
    <row r="10" spans="1:12" x14ac:dyDescent="0.25">
      <c r="A10" s="11" t="s">
        <v>47</v>
      </c>
      <c r="B10" s="26">
        <v>3076</v>
      </c>
      <c r="C10" s="26">
        <v>1373</v>
      </c>
      <c r="D10" s="26">
        <v>29594</v>
      </c>
      <c r="E10" s="26">
        <v>20458</v>
      </c>
      <c r="F10" s="13">
        <f t="shared" si="0"/>
        <v>-30.87112252483611</v>
      </c>
      <c r="G10" s="1"/>
      <c r="H10" s="1"/>
      <c r="I10" s="1"/>
    </row>
    <row r="11" spans="1:12" x14ac:dyDescent="0.25">
      <c r="A11" s="8" t="s">
        <v>48</v>
      </c>
      <c r="B11" s="25">
        <v>260365</v>
      </c>
      <c r="C11" s="25">
        <v>241942</v>
      </c>
      <c r="D11" s="25">
        <v>2333926</v>
      </c>
      <c r="E11" s="25">
        <v>2004055</v>
      </c>
      <c r="F11" s="10">
        <f t="shared" si="0"/>
        <v>-14.133738601823708</v>
      </c>
      <c r="G11" s="1"/>
      <c r="H11" s="1"/>
      <c r="I11" s="1"/>
    </row>
    <row r="12" spans="1:12" x14ac:dyDescent="0.25">
      <c r="A12" s="11" t="s">
        <v>49</v>
      </c>
      <c r="B12" s="26">
        <v>14155</v>
      </c>
      <c r="C12" s="26">
        <v>14197</v>
      </c>
      <c r="D12" s="26">
        <v>93403</v>
      </c>
      <c r="E12" s="26">
        <v>70728</v>
      </c>
      <c r="F12" s="13">
        <f t="shared" si="0"/>
        <v>-24.276522167382197</v>
      </c>
      <c r="G12" s="1"/>
      <c r="H12" s="1"/>
      <c r="I12" s="1"/>
    </row>
    <row r="13" spans="1:12" x14ac:dyDescent="0.25">
      <c r="A13" s="8" t="s">
        <v>50</v>
      </c>
      <c r="B13" s="25">
        <v>33892</v>
      </c>
      <c r="C13" s="25">
        <v>28634</v>
      </c>
      <c r="D13" s="25">
        <v>166498</v>
      </c>
      <c r="E13" s="25">
        <v>214326</v>
      </c>
      <c r="F13" s="10">
        <f t="shared" si="0"/>
        <v>28.725870581028005</v>
      </c>
      <c r="G13" s="1"/>
      <c r="H13" s="1"/>
      <c r="I13" s="1"/>
    </row>
    <row r="14" spans="1:12" x14ac:dyDescent="0.25">
      <c r="A14" s="11" t="s">
        <v>51</v>
      </c>
      <c r="B14" s="26">
        <v>104081</v>
      </c>
      <c r="C14" s="26">
        <v>127623</v>
      </c>
      <c r="D14" s="26">
        <v>841964</v>
      </c>
      <c r="E14" s="26">
        <v>789160</v>
      </c>
      <c r="F14" s="13">
        <f t="shared" si="0"/>
        <v>-6.2715270486624064</v>
      </c>
      <c r="G14" s="1"/>
      <c r="H14" s="1"/>
      <c r="I14" s="1"/>
    </row>
    <row r="15" spans="1:12" x14ac:dyDescent="0.25">
      <c r="A15" s="8" t="s">
        <v>52</v>
      </c>
      <c r="B15" s="25">
        <v>10570</v>
      </c>
      <c r="C15" s="25">
        <v>10415</v>
      </c>
      <c r="D15" s="25">
        <v>90997</v>
      </c>
      <c r="E15" s="25">
        <v>93070</v>
      </c>
      <c r="F15" s="10">
        <f t="shared" si="0"/>
        <v>2.2780970801235156</v>
      </c>
      <c r="G15" s="1"/>
      <c r="H15" s="1"/>
      <c r="I15" s="1"/>
    </row>
    <row r="16" spans="1:12" x14ac:dyDescent="0.25">
      <c r="A16" s="11" t="s">
        <v>53</v>
      </c>
      <c r="B16" s="26">
        <v>4496</v>
      </c>
      <c r="C16" s="26">
        <v>5393</v>
      </c>
      <c r="D16" s="26">
        <v>41832</v>
      </c>
      <c r="E16" s="26">
        <v>40931</v>
      </c>
      <c r="F16" s="13">
        <f t="shared" si="0"/>
        <v>-2.1538535092751943</v>
      </c>
      <c r="G16" s="1"/>
      <c r="H16" s="1"/>
      <c r="I16" s="1"/>
    </row>
    <row r="17" spans="1:9" x14ac:dyDescent="0.25">
      <c r="A17" s="8" t="s">
        <v>54</v>
      </c>
      <c r="B17" s="25">
        <v>3224</v>
      </c>
      <c r="C17" s="25">
        <v>2764</v>
      </c>
      <c r="D17" s="25">
        <v>26006</v>
      </c>
      <c r="E17" s="25">
        <v>21666</v>
      </c>
      <c r="F17" s="10">
        <f t="shared" si="0"/>
        <v>-16.688456510036147</v>
      </c>
      <c r="G17" s="1"/>
      <c r="H17" s="1"/>
      <c r="I17" s="1"/>
    </row>
    <row r="18" spans="1:9" x14ac:dyDescent="0.25">
      <c r="A18" s="11" t="s">
        <v>55</v>
      </c>
      <c r="B18" s="26">
        <v>59058</v>
      </c>
      <c r="C18" s="26">
        <v>47603</v>
      </c>
      <c r="D18" s="26">
        <v>537415</v>
      </c>
      <c r="E18" s="26">
        <v>468494</v>
      </c>
      <c r="F18" s="13">
        <f t="shared" si="0"/>
        <v>-12.824539694649388</v>
      </c>
      <c r="G18" s="1"/>
      <c r="H18" s="1"/>
      <c r="I18" s="1"/>
    </row>
    <row r="19" spans="1:9" x14ac:dyDescent="0.25">
      <c r="A19" s="8" t="s">
        <v>56</v>
      </c>
      <c r="B19" s="25">
        <v>1316</v>
      </c>
      <c r="C19" s="25">
        <v>1196</v>
      </c>
      <c r="D19" s="25">
        <v>10911</v>
      </c>
      <c r="E19" s="25">
        <v>10282</v>
      </c>
      <c r="F19" s="10">
        <f t="shared" si="0"/>
        <v>-5.7648244890477542</v>
      </c>
      <c r="G19" s="1"/>
      <c r="H19" s="1"/>
      <c r="I19" s="1"/>
    </row>
    <row r="20" spans="1:9" x14ac:dyDescent="0.25">
      <c r="A20" s="11" t="s">
        <v>57</v>
      </c>
      <c r="B20" s="26">
        <v>6673</v>
      </c>
      <c r="C20" s="26">
        <v>6635</v>
      </c>
      <c r="D20" s="26">
        <v>71677</v>
      </c>
      <c r="E20" s="26">
        <v>57963</v>
      </c>
      <c r="F20" s="13">
        <f t="shared" si="0"/>
        <v>-19.133055233896513</v>
      </c>
      <c r="G20" s="1"/>
      <c r="H20" s="1"/>
      <c r="I20" s="1"/>
    </row>
    <row r="21" spans="1:9" x14ac:dyDescent="0.25">
      <c r="A21" s="8" t="s">
        <v>58</v>
      </c>
      <c r="B21" s="25">
        <v>15388</v>
      </c>
      <c r="C21" s="25">
        <v>10938</v>
      </c>
      <c r="D21" s="25">
        <v>69740</v>
      </c>
      <c r="E21" s="25">
        <v>95167</v>
      </c>
      <c r="F21" s="10">
        <f t="shared" si="0"/>
        <v>36.45970748494409</v>
      </c>
      <c r="G21" s="1"/>
      <c r="H21" s="1"/>
      <c r="I21" s="1"/>
    </row>
    <row r="22" spans="1:9" x14ac:dyDescent="0.25">
      <c r="A22" s="11" t="s">
        <v>59</v>
      </c>
      <c r="B22" s="26">
        <v>195434</v>
      </c>
      <c r="C22" s="26">
        <v>171029</v>
      </c>
      <c r="D22" s="26">
        <v>1838447</v>
      </c>
      <c r="E22" s="26">
        <v>1784554</v>
      </c>
      <c r="F22" s="13">
        <f t="shared" si="0"/>
        <v>-2.9314415917347674</v>
      </c>
      <c r="G22" s="1"/>
      <c r="H22" s="1"/>
      <c r="I22" s="1"/>
    </row>
    <row r="23" spans="1:9" x14ac:dyDescent="0.25">
      <c r="A23" s="8" t="s">
        <v>60</v>
      </c>
      <c r="B23" s="25">
        <v>7635</v>
      </c>
      <c r="C23" s="25">
        <v>8976</v>
      </c>
      <c r="D23" s="25">
        <v>63923</v>
      </c>
      <c r="E23" s="25">
        <v>50915</v>
      </c>
      <c r="F23" s="10">
        <f t="shared" si="0"/>
        <v>-20.349482971700326</v>
      </c>
      <c r="G23" s="1"/>
      <c r="H23" s="1"/>
      <c r="I23" s="1"/>
    </row>
    <row r="24" spans="1:9" x14ac:dyDescent="0.25">
      <c r="A24" s="11" t="s">
        <v>61</v>
      </c>
      <c r="B24" s="26">
        <v>3442</v>
      </c>
      <c r="C24" s="26">
        <v>787</v>
      </c>
      <c r="D24" s="26">
        <v>22890</v>
      </c>
      <c r="E24" s="26">
        <v>18670</v>
      </c>
      <c r="F24" s="13">
        <f t="shared" si="0"/>
        <v>-18.435998252512007</v>
      </c>
      <c r="G24" s="1"/>
      <c r="H24" s="1"/>
      <c r="I24" s="1"/>
    </row>
    <row r="25" spans="1:9" x14ac:dyDescent="0.25">
      <c r="A25" s="8" t="s">
        <v>62</v>
      </c>
      <c r="B25" s="25">
        <v>7186</v>
      </c>
      <c r="C25" s="25">
        <v>4148</v>
      </c>
      <c r="D25" s="25">
        <v>21984</v>
      </c>
      <c r="E25" s="25">
        <v>15092</v>
      </c>
      <c r="F25" s="10">
        <f t="shared" si="0"/>
        <v>-31.350072780203789</v>
      </c>
      <c r="G25" s="1"/>
      <c r="H25" s="1"/>
      <c r="I25" s="1"/>
    </row>
    <row r="26" spans="1:9" x14ac:dyDescent="0.25">
      <c r="A26" s="11" t="s">
        <v>63</v>
      </c>
      <c r="B26" s="26">
        <v>3033</v>
      </c>
      <c r="C26" s="26">
        <v>2819</v>
      </c>
      <c r="D26" s="26">
        <v>21354</v>
      </c>
      <c r="E26" s="26">
        <v>25583</v>
      </c>
      <c r="F26" s="13">
        <f t="shared" si="0"/>
        <v>19.804252130748338</v>
      </c>
      <c r="G26" s="1"/>
      <c r="H26" s="1"/>
      <c r="I26" s="1"/>
    </row>
    <row r="27" spans="1:9" x14ac:dyDescent="0.25">
      <c r="A27" s="8" t="s">
        <v>64</v>
      </c>
      <c r="B27" s="25">
        <v>2683</v>
      </c>
      <c r="C27" s="25">
        <v>2510</v>
      </c>
      <c r="D27" s="25">
        <v>20543</v>
      </c>
      <c r="E27" s="25">
        <v>20714</v>
      </c>
      <c r="F27" s="10">
        <f t="shared" si="0"/>
        <v>0.83240033101299105</v>
      </c>
      <c r="G27" s="1"/>
      <c r="H27" s="1"/>
      <c r="I27" s="1"/>
    </row>
    <row r="28" spans="1:9" x14ac:dyDescent="0.25">
      <c r="A28" s="11" t="s">
        <v>65</v>
      </c>
      <c r="B28" s="26">
        <v>60825</v>
      </c>
      <c r="C28" s="26">
        <v>50127</v>
      </c>
      <c r="D28" s="26">
        <v>682152</v>
      </c>
      <c r="E28" s="26">
        <v>635689</v>
      </c>
      <c r="F28" s="13">
        <f t="shared" si="0"/>
        <v>-6.8112385509387963</v>
      </c>
      <c r="G28" s="1"/>
      <c r="H28" s="1"/>
      <c r="I28" s="1"/>
    </row>
    <row r="29" spans="1:9" x14ac:dyDescent="0.25">
      <c r="A29" s="8" t="s">
        <v>66</v>
      </c>
      <c r="B29" s="25">
        <v>5310</v>
      </c>
      <c r="C29" s="25">
        <v>3708</v>
      </c>
      <c r="D29" s="25">
        <v>40187</v>
      </c>
      <c r="E29" s="25">
        <v>30783</v>
      </c>
      <c r="F29" s="10">
        <f t="shared" si="0"/>
        <v>-23.400602184786123</v>
      </c>
      <c r="G29" s="1"/>
      <c r="H29" s="1"/>
      <c r="I29" s="1"/>
    </row>
    <row r="30" spans="1:9" x14ac:dyDescent="0.25">
      <c r="A30" s="11" t="s">
        <v>67</v>
      </c>
      <c r="B30" s="26">
        <v>2069</v>
      </c>
      <c r="C30" s="26">
        <v>1900</v>
      </c>
      <c r="D30" s="26">
        <v>15699</v>
      </c>
      <c r="E30" s="26">
        <v>17224</v>
      </c>
      <c r="F30" s="13">
        <f t="shared" si="0"/>
        <v>9.7139945219440733</v>
      </c>
      <c r="G30" s="1"/>
      <c r="H30" s="1"/>
      <c r="I30" s="1"/>
    </row>
    <row r="31" spans="1:9" x14ac:dyDescent="0.25">
      <c r="A31" s="8" t="s">
        <v>68</v>
      </c>
      <c r="B31" s="25">
        <v>11834</v>
      </c>
      <c r="C31" s="25">
        <v>4161</v>
      </c>
      <c r="D31" s="25">
        <v>94380</v>
      </c>
      <c r="E31" s="25">
        <v>50099</v>
      </c>
      <c r="F31" s="10">
        <f t="shared" si="0"/>
        <v>-46.917779190506465</v>
      </c>
      <c r="G31" s="1"/>
      <c r="H31" s="1"/>
      <c r="I31" s="1"/>
    </row>
    <row r="32" spans="1:9" x14ac:dyDescent="0.25">
      <c r="A32" s="11" t="s">
        <v>69</v>
      </c>
      <c r="B32" s="26">
        <v>50142</v>
      </c>
      <c r="C32" s="26">
        <v>38300</v>
      </c>
      <c r="D32" s="26">
        <v>386838</v>
      </c>
      <c r="E32" s="26">
        <v>378903</v>
      </c>
      <c r="F32" s="13">
        <f t="shared" si="0"/>
        <v>-2.0512462581235553</v>
      </c>
      <c r="G32" s="1"/>
      <c r="H32" s="1"/>
      <c r="I32" s="1"/>
    </row>
    <row r="33" spans="1:9" x14ac:dyDescent="0.25">
      <c r="A33" s="8" t="s">
        <v>70</v>
      </c>
      <c r="B33" s="25">
        <v>20873</v>
      </c>
      <c r="C33" s="25">
        <v>17770</v>
      </c>
      <c r="D33" s="25">
        <v>195188</v>
      </c>
      <c r="E33" s="25">
        <v>165682</v>
      </c>
      <c r="F33" s="10">
        <f t="shared" si="0"/>
        <v>-15.116707994343912</v>
      </c>
      <c r="G33" s="1"/>
      <c r="H33" s="1"/>
      <c r="I33" s="1"/>
    </row>
    <row r="34" spans="1:9" x14ac:dyDescent="0.25">
      <c r="A34" s="11" t="s">
        <v>71</v>
      </c>
      <c r="B34" s="26">
        <v>370</v>
      </c>
      <c r="C34" s="26">
        <v>307</v>
      </c>
      <c r="D34" s="26">
        <v>3517</v>
      </c>
      <c r="E34" s="26">
        <v>2903</v>
      </c>
      <c r="F34" s="13">
        <f t="shared" si="0"/>
        <v>-17.45806084731305</v>
      </c>
      <c r="G34" s="1"/>
      <c r="H34" s="1"/>
      <c r="I34" s="1"/>
    </row>
    <row r="35" spans="1:9" x14ac:dyDescent="0.25">
      <c r="A35" s="14" t="s">
        <v>72</v>
      </c>
      <c r="B35" s="15">
        <f>SUM(B7:B34)</f>
        <v>897954</v>
      </c>
      <c r="C35" s="15">
        <f t="shared" ref="C35:E35" si="1">SUM(C7:C34)</f>
        <v>816767</v>
      </c>
      <c r="D35" s="15">
        <f t="shared" si="1"/>
        <v>7835525</v>
      </c>
      <c r="E35" s="15">
        <f t="shared" si="1"/>
        <v>7183566</v>
      </c>
      <c r="F35" s="16">
        <f t="shared" si="0"/>
        <v>-8.3205528665915836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45293</v>
      </c>
      <c r="C38" s="41">
        <f>D7</f>
        <v>42803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2004055</v>
      </c>
      <c r="G38" s="42">
        <f>LOOKUP(E38,$A$38:$A$65,$C$38:$C$65)</f>
        <v>2333926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8345</v>
      </c>
      <c r="C39" s="41">
        <f t="shared" ref="C39:C65" si="5">D8</f>
        <v>13319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1784554</v>
      </c>
      <c r="G39" s="42">
        <f t="shared" ref="G39:G65" si="8">LOOKUP(E39,$A$38:$A$65,$C$38:$C$65)</f>
        <v>1838447</v>
      </c>
    </row>
    <row r="40" spans="1:9" x14ac:dyDescent="0.25">
      <c r="A40" s="42" t="str">
        <f t="shared" si="3"/>
        <v>ALMERIA</v>
      </c>
      <c r="B40" s="41">
        <f t="shared" si="4"/>
        <v>46817</v>
      </c>
      <c r="C40" s="41">
        <f t="shared" si="5"/>
        <v>58338</v>
      </c>
      <c r="D40" s="41">
        <f t="shared" si="6"/>
        <v>15</v>
      </c>
      <c r="E40" s="42" t="str">
        <f t="shared" si="2"/>
        <v>BARCELONA</v>
      </c>
      <c r="F40" s="42">
        <f t="shared" si="7"/>
        <v>789160</v>
      </c>
      <c r="G40" s="42">
        <f t="shared" si="8"/>
        <v>841964</v>
      </c>
    </row>
    <row r="41" spans="1:9" x14ac:dyDescent="0.25">
      <c r="A41" s="42" t="str">
        <f t="shared" si="3"/>
        <v>AVILES</v>
      </c>
      <c r="B41" s="41">
        <f t="shared" si="4"/>
        <v>20458</v>
      </c>
      <c r="C41" s="41">
        <f t="shared" si="5"/>
        <v>29594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635689</v>
      </c>
      <c r="G41" s="42">
        <f t="shared" si="8"/>
        <v>682152</v>
      </c>
    </row>
    <row r="42" spans="1:9" x14ac:dyDescent="0.25">
      <c r="A42" s="42" t="str">
        <f t="shared" si="3"/>
        <v>BAHIA DE ALGECIRAS</v>
      </c>
      <c r="B42" s="41">
        <f t="shared" si="4"/>
        <v>2004055</v>
      </c>
      <c r="C42" s="41">
        <f t="shared" si="5"/>
        <v>2333926</v>
      </c>
      <c r="D42" s="41">
        <f t="shared" si="6"/>
        <v>1</v>
      </c>
      <c r="E42" s="42" t="str">
        <f t="shared" si="2"/>
        <v>CEUTA</v>
      </c>
      <c r="F42" s="42">
        <f t="shared" si="7"/>
        <v>468494</v>
      </c>
      <c r="G42" s="42">
        <f t="shared" si="8"/>
        <v>537415</v>
      </c>
    </row>
    <row r="43" spans="1:9" x14ac:dyDescent="0.25">
      <c r="A43" s="42" t="str">
        <f t="shared" si="3"/>
        <v>BAHIA DE CADIZ</v>
      </c>
      <c r="B43" s="41">
        <f t="shared" si="4"/>
        <v>70728</v>
      </c>
      <c r="C43" s="41">
        <f t="shared" si="5"/>
        <v>93403</v>
      </c>
      <c r="D43" s="41">
        <f t="shared" si="6"/>
        <v>11</v>
      </c>
      <c r="E43" s="42" t="str">
        <f t="shared" si="2"/>
        <v>VALENCIA</v>
      </c>
      <c r="F43" s="42">
        <f t="shared" si="7"/>
        <v>378903</v>
      </c>
      <c r="G43" s="42">
        <f t="shared" si="8"/>
        <v>386838</v>
      </c>
    </row>
    <row r="44" spans="1:9" x14ac:dyDescent="0.25">
      <c r="A44" s="42" t="str">
        <f t="shared" si="3"/>
        <v>BALEARES</v>
      </c>
      <c r="B44" s="41">
        <f t="shared" si="4"/>
        <v>214326</v>
      </c>
      <c r="C44" s="41">
        <f t="shared" si="5"/>
        <v>166498</v>
      </c>
      <c r="D44" s="41">
        <f t="shared" si="6"/>
        <v>7</v>
      </c>
      <c r="E44" s="42" t="str">
        <f t="shared" si="2"/>
        <v>BALEARES</v>
      </c>
      <c r="F44" s="42">
        <f t="shared" si="7"/>
        <v>214326</v>
      </c>
      <c r="G44" s="42">
        <f t="shared" si="8"/>
        <v>166498</v>
      </c>
    </row>
    <row r="45" spans="1:9" x14ac:dyDescent="0.25">
      <c r="A45" s="42" t="str">
        <f t="shared" si="3"/>
        <v>BARCELONA</v>
      </c>
      <c r="B45" s="41">
        <f t="shared" si="4"/>
        <v>789160</v>
      </c>
      <c r="C45" s="41">
        <f t="shared" si="5"/>
        <v>841964</v>
      </c>
      <c r="D45" s="41">
        <f t="shared" si="6"/>
        <v>3</v>
      </c>
      <c r="E45" s="42" t="str">
        <f t="shared" si="2"/>
        <v>VIGO</v>
      </c>
      <c r="F45" s="42">
        <f t="shared" si="7"/>
        <v>165682</v>
      </c>
      <c r="G45" s="42">
        <f t="shared" si="8"/>
        <v>195188</v>
      </c>
    </row>
    <row r="46" spans="1:9" x14ac:dyDescent="0.25">
      <c r="A46" s="42" t="str">
        <f t="shared" si="3"/>
        <v>BILBAO</v>
      </c>
      <c r="B46" s="41">
        <f t="shared" si="4"/>
        <v>93070</v>
      </c>
      <c r="C46" s="41">
        <f t="shared" si="5"/>
        <v>90997</v>
      </c>
      <c r="D46" s="41">
        <f t="shared" si="6"/>
        <v>10</v>
      </c>
      <c r="E46" s="42" t="str">
        <f t="shared" si="2"/>
        <v>HUELVA</v>
      </c>
      <c r="F46" s="42">
        <f t="shared" si="7"/>
        <v>95167</v>
      </c>
      <c r="G46" s="42">
        <f t="shared" si="8"/>
        <v>69740</v>
      </c>
    </row>
    <row r="47" spans="1:9" x14ac:dyDescent="0.25">
      <c r="A47" s="42" t="str">
        <f t="shared" si="3"/>
        <v>CARTAGENA</v>
      </c>
      <c r="B47" s="41">
        <f t="shared" si="4"/>
        <v>40931</v>
      </c>
      <c r="C47" s="41">
        <f t="shared" si="5"/>
        <v>41832</v>
      </c>
      <c r="D47" s="41">
        <f t="shared" si="6"/>
        <v>17</v>
      </c>
      <c r="E47" s="42" t="str">
        <f t="shared" si="2"/>
        <v>BILBAO</v>
      </c>
      <c r="F47" s="42">
        <f t="shared" si="7"/>
        <v>93070</v>
      </c>
      <c r="G47" s="42">
        <f t="shared" si="8"/>
        <v>90997</v>
      </c>
    </row>
    <row r="48" spans="1:9" x14ac:dyDescent="0.25">
      <c r="A48" s="42" t="str">
        <f t="shared" si="3"/>
        <v>CASTELLON</v>
      </c>
      <c r="B48" s="41">
        <f t="shared" si="4"/>
        <v>21666</v>
      </c>
      <c r="C48" s="41">
        <f t="shared" si="5"/>
        <v>26006</v>
      </c>
      <c r="D48" s="41">
        <f t="shared" si="6"/>
        <v>20</v>
      </c>
      <c r="E48" s="42" t="str">
        <f t="shared" si="2"/>
        <v>BAHIA DE CADIZ</v>
      </c>
      <c r="F48" s="42">
        <f t="shared" si="7"/>
        <v>70728</v>
      </c>
      <c r="G48" s="42">
        <f t="shared" si="8"/>
        <v>93403</v>
      </c>
    </row>
    <row r="49" spans="1:7" x14ac:dyDescent="0.25">
      <c r="A49" s="42" t="str">
        <f t="shared" si="3"/>
        <v>CEUTA</v>
      </c>
      <c r="B49" s="41">
        <f t="shared" si="4"/>
        <v>468494</v>
      </c>
      <c r="C49" s="41">
        <f t="shared" si="5"/>
        <v>537415</v>
      </c>
      <c r="D49" s="41">
        <f t="shared" si="6"/>
        <v>5</v>
      </c>
      <c r="E49" s="42" t="str">
        <f t="shared" si="2"/>
        <v>GIJON</v>
      </c>
      <c r="F49" s="42">
        <f t="shared" si="7"/>
        <v>57963</v>
      </c>
      <c r="G49" s="42">
        <f t="shared" si="8"/>
        <v>71677</v>
      </c>
    </row>
    <row r="50" spans="1:7" x14ac:dyDescent="0.25">
      <c r="A50" s="42" t="str">
        <f t="shared" si="3"/>
        <v>FERROL-SAN CIBRAO</v>
      </c>
      <c r="B50" s="41">
        <f t="shared" si="4"/>
        <v>10282</v>
      </c>
      <c r="C50" s="41">
        <f t="shared" si="5"/>
        <v>10911</v>
      </c>
      <c r="D50" s="41">
        <f t="shared" si="6"/>
        <v>26</v>
      </c>
      <c r="E50" s="42" t="str">
        <f t="shared" si="2"/>
        <v>MALAGA</v>
      </c>
      <c r="F50" s="42">
        <f t="shared" si="7"/>
        <v>50915</v>
      </c>
      <c r="G50" s="42">
        <f t="shared" si="8"/>
        <v>63923</v>
      </c>
    </row>
    <row r="51" spans="1:7" x14ac:dyDescent="0.25">
      <c r="A51" s="42" t="str">
        <f t="shared" si="3"/>
        <v>GIJON</v>
      </c>
      <c r="B51" s="41">
        <f t="shared" si="4"/>
        <v>57963</v>
      </c>
      <c r="C51" s="41">
        <f t="shared" si="5"/>
        <v>71677</v>
      </c>
      <c r="D51" s="41">
        <f t="shared" si="6"/>
        <v>12</v>
      </c>
      <c r="E51" s="42" t="str">
        <f t="shared" si="2"/>
        <v>TARRAGONA</v>
      </c>
      <c r="F51" s="42">
        <f t="shared" si="7"/>
        <v>50099</v>
      </c>
      <c r="G51" s="42">
        <f t="shared" si="8"/>
        <v>94380</v>
      </c>
    </row>
    <row r="52" spans="1:7" x14ac:dyDescent="0.25">
      <c r="A52" s="42" t="str">
        <f t="shared" si="3"/>
        <v>HUELVA</v>
      </c>
      <c r="B52" s="41">
        <f t="shared" si="4"/>
        <v>95167</v>
      </c>
      <c r="C52" s="41">
        <f t="shared" si="5"/>
        <v>69740</v>
      </c>
      <c r="D52" s="41">
        <f t="shared" si="6"/>
        <v>9</v>
      </c>
      <c r="E52" s="42" t="str">
        <f t="shared" si="2"/>
        <v>ALMERIA</v>
      </c>
      <c r="F52" s="42">
        <f t="shared" si="7"/>
        <v>46817</v>
      </c>
      <c r="G52" s="42">
        <f t="shared" si="8"/>
        <v>58338</v>
      </c>
    </row>
    <row r="53" spans="1:7" x14ac:dyDescent="0.25">
      <c r="A53" s="42" t="str">
        <f t="shared" si="3"/>
        <v>LAS PALMAS</v>
      </c>
      <c r="B53" s="41">
        <f t="shared" si="4"/>
        <v>1784554</v>
      </c>
      <c r="C53" s="41">
        <f t="shared" si="5"/>
        <v>1838447</v>
      </c>
      <c r="D53" s="41">
        <f t="shared" si="6"/>
        <v>2</v>
      </c>
      <c r="E53" s="42" t="str">
        <f t="shared" si="2"/>
        <v>A CORUÑA</v>
      </c>
      <c r="F53" s="42">
        <f t="shared" si="7"/>
        <v>45293</v>
      </c>
      <c r="G53" s="42">
        <f t="shared" si="8"/>
        <v>42803</v>
      </c>
    </row>
    <row r="54" spans="1:7" x14ac:dyDescent="0.25">
      <c r="A54" s="42" t="str">
        <f t="shared" si="3"/>
        <v>MALAGA</v>
      </c>
      <c r="B54" s="41">
        <f t="shared" si="4"/>
        <v>50915</v>
      </c>
      <c r="C54" s="41">
        <f t="shared" si="5"/>
        <v>63923</v>
      </c>
      <c r="D54" s="41">
        <f t="shared" si="6"/>
        <v>13</v>
      </c>
      <c r="E54" s="42" t="str">
        <f t="shared" si="2"/>
        <v>CARTAGENA</v>
      </c>
      <c r="F54" s="42">
        <f t="shared" si="7"/>
        <v>40931</v>
      </c>
      <c r="G54" s="42">
        <f t="shared" si="8"/>
        <v>41832</v>
      </c>
    </row>
    <row r="55" spans="1:7" x14ac:dyDescent="0.25">
      <c r="A55" s="42" t="str">
        <f t="shared" si="3"/>
        <v>MARIN Y RIA DE PONTEVEDRA</v>
      </c>
      <c r="B55" s="41">
        <f t="shared" si="4"/>
        <v>18670</v>
      </c>
      <c r="C55" s="41">
        <f t="shared" si="5"/>
        <v>22890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30783</v>
      </c>
      <c r="G55" s="42">
        <f t="shared" si="8"/>
        <v>40187</v>
      </c>
    </row>
    <row r="56" spans="1:7" x14ac:dyDescent="0.25">
      <c r="A56" s="42" t="str">
        <f t="shared" si="3"/>
        <v>MELILLA</v>
      </c>
      <c r="B56" s="41">
        <f t="shared" si="4"/>
        <v>15092</v>
      </c>
      <c r="C56" s="41">
        <f t="shared" si="5"/>
        <v>21984</v>
      </c>
      <c r="D56" s="41">
        <f t="shared" si="6"/>
        <v>25</v>
      </c>
      <c r="E56" s="42" t="str">
        <f t="shared" si="2"/>
        <v>MOTRIL</v>
      </c>
      <c r="F56" s="42">
        <f t="shared" si="9"/>
        <v>25583</v>
      </c>
      <c r="G56" s="42">
        <f t="shared" si="8"/>
        <v>21354</v>
      </c>
    </row>
    <row r="57" spans="1:7" x14ac:dyDescent="0.25">
      <c r="A57" s="42" t="str">
        <f t="shared" si="3"/>
        <v>MOTRIL</v>
      </c>
      <c r="B57" s="41">
        <f t="shared" si="4"/>
        <v>25583</v>
      </c>
      <c r="C57" s="41">
        <f t="shared" si="5"/>
        <v>21354</v>
      </c>
      <c r="D57" s="41">
        <f t="shared" si="6"/>
        <v>19</v>
      </c>
      <c r="E57" s="42" t="str">
        <f t="shared" si="2"/>
        <v>CASTELLON</v>
      </c>
      <c r="F57" s="42">
        <f t="shared" si="9"/>
        <v>21666</v>
      </c>
      <c r="G57" s="42">
        <f t="shared" si="8"/>
        <v>26006</v>
      </c>
    </row>
    <row r="58" spans="1:7" x14ac:dyDescent="0.25">
      <c r="A58" s="42" t="str">
        <f t="shared" si="3"/>
        <v>PASAIA</v>
      </c>
      <c r="B58" s="41">
        <f t="shared" si="4"/>
        <v>20714</v>
      </c>
      <c r="C58" s="41">
        <f t="shared" si="5"/>
        <v>20543</v>
      </c>
      <c r="D58" s="41">
        <f t="shared" si="6"/>
        <v>21</v>
      </c>
      <c r="E58" s="42" t="str">
        <f t="shared" si="2"/>
        <v>PASAIA</v>
      </c>
      <c r="F58" s="42">
        <f t="shared" si="9"/>
        <v>20714</v>
      </c>
      <c r="G58" s="42">
        <f t="shared" si="8"/>
        <v>20543</v>
      </c>
    </row>
    <row r="59" spans="1:7" x14ac:dyDescent="0.25">
      <c r="A59" s="42" t="str">
        <f t="shared" si="3"/>
        <v>SANTA CRUZ DE TENERIFE</v>
      </c>
      <c r="B59" s="41">
        <f t="shared" si="4"/>
        <v>635689</v>
      </c>
      <c r="C59" s="41">
        <f t="shared" si="5"/>
        <v>682152</v>
      </c>
      <c r="D59" s="41">
        <f t="shared" si="6"/>
        <v>4</v>
      </c>
      <c r="E59" s="42" t="str">
        <f t="shared" si="2"/>
        <v>AVILES</v>
      </c>
      <c r="F59" s="42">
        <f t="shared" si="9"/>
        <v>20458</v>
      </c>
      <c r="G59" s="42">
        <f t="shared" si="8"/>
        <v>29594</v>
      </c>
    </row>
    <row r="60" spans="1:7" x14ac:dyDescent="0.25">
      <c r="A60" s="42" t="str">
        <f t="shared" si="3"/>
        <v>SANTANDER</v>
      </c>
      <c r="B60" s="41">
        <f t="shared" si="4"/>
        <v>30783</v>
      </c>
      <c r="C60" s="41">
        <f t="shared" si="5"/>
        <v>40187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18670</v>
      </c>
      <c r="G60" s="42">
        <f t="shared" si="8"/>
        <v>22890</v>
      </c>
    </row>
    <row r="61" spans="1:7" x14ac:dyDescent="0.25">
      <c r="A61" s="42" t="str">
        <f t="shared" si="3"/>
        <v>SEVILLA</v>
      </c>
      <c r="B61" s="41">
        <f t="shared" si="4"/>
        <v>17224</v>
      </c>
      <c r="C61" s="41">
        <f t="shared" si="5"/>
        <v>15699</v>
      </c>
      <c r="D61" s="41">
        <f t="shared" si="6"/>
        <v>24</v>
      </c>
      <c r="E61" s="42" t="str">
        <f t="shared" si="2"/>
        <v>SEVILLA</v>
      </c>
      <c r="F61" s="42">
        <f t="shared" si="9"/>
        <v>17224</v>
      </c>
      <c r="G61" s="42">
        <f t="shared" si="8"/>
        <v>15699</v>
      </c>
    </row>
    <row r="62" spans="1:7" x14ac:dyDescent="0.25">
      <c r="A62" s="42" t="str">
        <f t="shared" si="3"/>
        <v>TARRAGONA</v>
      </c>
      <c r="B62" s="41">
        <f t="shared" si="4"/>
        <v>50099</v>
      </c>
      <c r="C62" s="41">
        <f t="shared" si="5"/>
        <v>94380</v>
      </c>
      <c r="D62" s="41">
        <f t="shared" si="6"/>
        <v>14</v>
      </c>
      <c r="E62" s="42" t="str">
        <f t="shared" si="2"/>
        <v>MELILLA</v>
      </c>
      <c r="F62" s="42">
        <f t="shared" si="9"/>
        <v>15092</v>
      </c>
      <c r="G62" s="42">
        <f t="shared" si="8"/>
        <v>21984</v>
      </c>
    </row>
    <row r="63" spans="1:7" x14ac:dyDescent="0.25">
      <c r="A63" s="42" t="str">
        <f t="shared" si="3"/>
        <v>VALENCIA</v>
      </c>
      <c r="B63" s="41">
        <f t="shared" si="4"/>
        <v>378903</v>
      </c>
      <c r="C63" s="41">
        <f t="shared" si="5"/>
        <v>386838</v>
      </c>
      <c r="D63" s="41">
        <f t="shared" si="6"/>
        <v>6</v>
      </c>
      <c r="E63" s="42" t="str">
        <f t="shared" si="2"/>
        <v>FERROL-SAN CIBRAO</v>
      </c>
      <c r="F63" s="42">
        <f t="shared" si="9"/>
        <v>10282</v>
      </c>
      <c r="G63" s="42">
        <f t="shared" si="8"/>
        <v>10911</v>
      </c>
    </row>
    <row r="64" spans="1:7" x14ac:dyDescent="0.25">
      <c r="A64" s="42" t="str">
        <f t="shared" si="3"/>
        <v>VIGO</v>
      </c>
      <c r="B64" s="41">
        <f t="shared" si="4"/>
        <v>165682</v>
      </c>
      <c r="C64" s="41">
        <f t="shared" si="5"/>
        <v>195188</v>
      </c>
      <c r="D64" s="41">
        <f t="shared" si="6"/>
        <v>8</v>
      </c>
      <c r="E64" s="42" t="str">
        <f t="shared" si="2"/>
        <v>ALICANTE</v>
      </c>
      <c r="F64" s="42">
        <f t="shared" si="9"/>
        <v>8345</v>
      </c>
      <c r="G64" s="42">
        <f t="shared" si="8"/>
        <v>13319</v>
      </c>
    </row>
    <row r="65" spans="1:7" x14ac:dyDescent="0.25">
      <c r="A65" s="42" t="str">
        <f t="shared" si="3"/>
        <v>VILAGARCIA</v>
      </c>
      <c r="B65" s="41">
        <f t="shared" si="4"/>
        <v>2903</v>
      </c>
      <c r="C65" s="41">
        <f t="shared" si="5"/>
        <v>3517</v>
      </c>
      <c r="D65" s="41">
        <f t="shared" si="6"/>
        <v>28</v>
      </c>
      <c r="E65" s="42" t="str">
        <f t="shared" si="2"/>
        <v>VILAGARCIA</v>
      </c>
      <c r="F65" s="42">
        <f t="shared" si="9"/>
        <v>2903</v>
      </c>
      <c r="G65" s="42">
        <f t="shared" si="8"/>
        <v>3517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4022</v>
      </c>
      <c r="C8" s="28">
        <v>976</v>
      </c>
      <c r="D8" s="28">
        <v>39249</v>
      </c>
      <c r="E8" s="28">
        <v>20216</v>
      </c>
      <c r="F8" s="13">
        <f t="shared" ref="F8:F35" si="0">((E8*100)/D8)-100</f>
        <v>-48.492955234528267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735</v>
      </c>
      <c r="D10" s="28">
        <v>422</v>
      </c>
      <c r="E10" s="28">
        <v>1480</v>
      </c>
      <c r="F10" s="13">
        <f t="shared" si="0"/>
        <v>250.71090047393363</v>
      </c>
      <c r="G10" s="1"/>
      <c r="H10" s="1"/>
      <c r="I10" s="1"/>
    </row>
    <row r="11" spans="1:12" x14ac:dyDescent="0.25">
      <c r="A11" s="8" t="s">
        <v>48</v>
      </c>
      <c r="B11" s="27">
        <v>3773912</v>
      </c>
      <c r="C11" s="27">
        <v>5171196</v>
      </c>
      <c r="D11" s="27">
        <v>36837852</v>
      </c>
      <c r="E11" s="27">
        <v>41975382</v>
      </c>
      <c r="F11" s="10">
        <f t="shared" si="0"/>
        <v>13.946334330242706</v>
      </c>
      <c r="G11" s="1"/>
      <c r="H11" s="1"/>
      <c r="I11" s="1"/>
    </row>
    <row r="12" spans="1:12" x14ac:dyDescent="0.25">
      <c r="A12" s="11" t="s">
        <v>49</v>
      </c>
      <c r="B12" s="28">
        <v>3323</v>
      </c>
      <c r="C12" s="28">
        <v>0</v>
      </c>
      <c r="D12" s="28">
        <v>55200</v>
      </c>
      <c r="E12" s="28">
        <v>97306</v>
      </c>
      <c r="F12" s="13">
        <f t="shared" si="0"/>
        <v>76.278985507246375</v>
      </c>
      <c r="G12" s="1"/>
      <c r="H12" s="1"/>
      <c r="I12" s="1"/>
    </row>
    <row r="13" spans="1:12" x14ac:dyDescent="0.25">
      <c r="A13" s="8" t="s">
        <v>50</v>
      </c>
      <c r="B13" s="27">
        <v>760</v>
      </c>
      <c r="C13" s="27">
        <v>1996</v>
      </c>
      <c r="D13" s="27">
        <v>41626</v>
      </c>
      <c r="E13" s="27">
        <v>16977</v>
      </c>
      <c r="F13" s="10">
        <f t="shared" si="0"/>
        <v>-59.215394224763372</v>
      </c>
      <c r="G13" s="1"/>
      <c r="H13" s="1"/>
      <c r="I13" s="1"/>
    </row>
    <row r="14" spans="1:12" x14ac:dyDescent="0.25">
      <c r="A14" s="11" t="s">
        <v>51</v>
      </c>
      <c r="B14" s="28">
        <v>342609</v>
      </c>
      <c r="C14" s="28">
        <v>667021</v>
      </c>
      <c r="D14" s="28">
        <v>3735086</v>
      </c>
      <c r="E14" s="28">
        <v>4759253</v>
      </c>
      <c r="F14" s="13">
        <f t="shared" si="0"/>
        <v>27.42017185146473</v>
      </c>
      <c r="G14" s="1"/>
      <c r="H14" s="1"/>
      <c r="I14" s="1"/>
    </row>
    <row r="15" spans="1:12" x14ac:dyDescent="0.25">
      <c r="A15" s="8" t="s">
        <v>52</v>
      </c>
      <c r="B15" s="27">
        <v>5255</v>
      </c>
      <c r="C15" s="27">
        <v>3038</v>
      </c>
      <c r="D15" s="27">
        <v>583464</v>
      </c>
      <c r="E15" s="27">
        <v>14950</v>
      </c>
      <c r="F15" s="10">
        <f t="shared" si="0"/>
        <v>-97.437716808577733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38502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162</v>
      </c>
      <c r="C17" s="27">
        <v>1196</v>
      </c>
      <c r="D17" s="27">
        <v>4441</v>
      </c>
      <c r="E17" s="27">
        <v>26422</v>
      </c>
      <c r="F17" s="10">
        <f t="shared" si="0"/>
        <v>494.95609097050215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13493</v>
      </c>
      <c r="E18" s="28">
        <v>4543</v>
      </c>
      <c r="F18" s="13">
        <f t="shared" si="0"/>
        <v>-66.330689987400874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51680</v>
      </c>
      <c r="C20" s="28">
        <v>28256</v>
      </c>
      <c r="D20" s="28">
        <v>659618</v>
      </c>
      <c r="E20" s="28">
        <v>426511</v>
      </c>
      <c r="F20" s="13">
        <f t="shared" si="0"/>
        <v>-35.339696612281656</v>
      </c>
      <c r="G20" s="1"/>
      <c r="H20" s="1"/>
      <c r="I20" s="1"/>
    </row>
    <row r="21" spans="1:9" x14ac:dyDescent="0.25">
      <c r="A21" s="8" t="s">
        <v>58</v>
      </c>
      <c r="B21" s="27">
        <v>315021</v>
      </c>
      <c r="C21" s="27">
        <v>26916</v>
      </c>
      <c r="D21" s="27">
        <v>1664049</v>
      </c>
      <c r="E21" s="27">
        <v>1031014</v>
      </c>
      <c r="F21" s="10">
        <f t="shared" si="0"/>
        <v>-38.04184852729697</v>
      </c>
      <c r="G21" s="1"/>
      <c r="H21" s="1"/>
      <c r="I21" s="1"/>
    </row>
    <row r="22" spans="1:9" x14ac:dyDescent="0.25">
      <c r="A22" s="11" t="s">
        <v>59</v>
      </c>
      <c r="B22" s="28">
        <v>1014051</v>
      </c>
      <c r="C22" s="28">
        <v>646524</v>
      </c>
      <c r="D22" s="28">
        <v>8909624</v>
      </c>
      <c r="E22" s="28">
        <v>6621647</v>
      </c>
      <c r="F22" s="13">
        <f t="shared" si="0"/>
        <v>-25.679837892148981</v>
      </c>
      <c r="G22" s="1"/>
      <c r="H22" s="1"/>
      <c r="I22" s="1"/>
    </row>
    <row r="23" spans="1:9" x14ac:dyDescent="0.25">
      <c r="A23" s="8" t="s">
        <v>60</v>
      </c>
      <c r="B23" s="27">
        <v>76787</v>
      </c>
      <c r="C23" s="27">
        <v>142651</v>
      </c>
      <c r="D23" s="27">
        <v>3224088</v>
      </c>
      <c r="E23" s="27">
        <v>753329</v>
      </c>
      <c r="F23" s="10">
        <f t="shared" si="0"/>
        <v>-76.634353652877962</v>
      </c>
      <c r="G23" s="1"/>
      <c r="H23" s="1"/>
      <c r="I23" s="1"/>
    </row>
    <row r="24" spans="1:9" x14ac:dyDescent="0.25">
      <c r="A24" s="11" t="s">
        <v>61</v>
      </c>
      <c r="B24" s="28">
        <v>230</v>
      </c>
      <c r="C24" s="28">
        <v>4452</v>
      </c>
      <c r="D24" s="28">
        <v>22832</v>
      </c>
      <c r="E24" s="28">
        <v>28333</v>
      </c>
      <c r="F24" s="13">
        <f t="shared" si="0"/>
        <v>24.093377715487037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274</v>
      </c>
      <c r="C27" s="27">
        <v>1395</v>
      </c>
      <c r="D27" s="27">
        <v>13603</v>
      </c>
      <c r="E27" s="27">
        <v>7611</v>
      </c>
      <c r="F27" s="10">
        <f t="shared" si="0"/>
        <v>-44.04910681467323</v>
      </c>
      <c r="G27" s="1"/>
      <c r="H27" s="1"/>
      <c r="I27" s="1"/>
    </row>
    <row r="28" spans="1:9" x14ac:dyDescent="0.25">
      <c r="A28" s="11" t="s">
        <v>65</v>
      </c>
      <c r="B28" s="28">
        <v>4396</v>
      </c>
      <c r="C28" s="28">
        <v>3032</v>
      </c>
      <c r="D28" s="28">
        <v>102473</v>
      </c>
      <c r="E28" s="28">
        <v>31852</v>
      </c>
      <c r="F28" s="13">
        <f t="shared" si="0"/>
        <v>-68.916690250114669</v>
      </c>
      <c r="G28" s="1"/>
      <c r="H28" s="1"/>
      <c r="I28" s="1"/>
    </row>
    <row r="29" spans="1:9" x14ac:dyDescent="0.25">
      <c r="A29" s="8" t="s">
        <v>66</v>
      </c>
      <c r="B29" s="27">
        <v>97</v>
      </c>
      <c r="C29" s="27">
        <v>346</v>
      </c>
      <c r="D29" s="27">
        <v>314</v>
      </c>
      <c r="E29" s="27">
        <v>361</v>
      </c>
      <c r="F29" s="10">
        <f t="shared" si="0"/>
        <v>14.968152866242036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439845</v>
      </c>
      <c r="C31" s="27">
        <v>314575</v>
      </c>
      <c r="D31" s="27">
        <v>4206443</v>
      </c>
      <c r="E31" s="27">
        <v>2216491</v>
      </c>
      <c r="F31" s="10">
        <f t="shared" si="0"/>
        <v>-47.30723796804093</v>
      </c>
      <c r="G31" s="1"/>
      <c r="H31" s="1"/>
      <c r="I31" s="1"/>
    </row>
    <row r="32" spans="1:9" x14ac:dyDescent="0.25">
      <c r="A32" s="11" t="s">
        <v>69</v>
      </c>
      <c r="B32" s="28">
        <v>2583829</v>
      </c>
      <c r="C32" s="28">
        <v>2199867</v>
      </c>
      <c r="D32" s="28">
        <v>24712705</v>
      </c>
      <c r="E32" s="28">
        <v>23916004</v>
      </c>
      <c r="F32" s="13">
        <f t="shared" si="0"/>
        <v>-3.2238518608141078</v>
      </c>
      <c r="G32" s="1"/>
      <c r="H32" s="1"/>
      <c r="I32" s="1"/>
    </row>
    <row r="33" spans="1:9" x14ac:dyDescent="0.25">
      <c r="A33" s="8" t="s">
        <v>70</v>
      </c>
      <c r="B33" s="27">
        <v>40882</v>
      </c>
      <c r="C33" s="27">
        <v>24768</v>
      </c>
      <c r="D33" s="27">
        <v>246005</v>
      </c>
      <c r="E33" s="27">
        <v>225419</v>
      </c>
      <c r="F33" s="10">
        <f t="shared" si="0"/>
        <v>-8.3681225991341677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4592</v>
      </c>
      <c r="D34" s="28">
        <v>29245</v>
      </c>
      <c r="E34" s="28">
        <v>51318</v>
      </c>
      <c r="F34" s="13">
        <f t="shared" si="0"/>
        <v>75.476149769191323</v>
      </c>
      <c r="G34" s="1"/>
      <c r="H34" s="1"/>
      <c r="I34" s="1"/>
    </row>
    <row r="35" spans="1:9" x14ac:dyDescent="0.25">
      <c r="A35" s="14" t="s">
        <v>72</v>
      </c>
      <c r="B35" s="15">
        <f>SUM(B7:B34)</f>
        <v>8657135</v>
      </c>
      <c r="C35" s="15">
        <f t="shared" ref="C35:E35" si="1">SUM(C7:C34)</f>
        <v>9243532</v>
      </c>
      <c r="D35" s="15">
        <f t="shared" si="1"/>
        <v>85140334</v>
      </c>
      <c r="E35" s="15">
        <f t="shared" si="1"/>
        <v>82226419</v>
      </c>
      <c r="F35" s="16">
        <f t="shared" si="0"/>
        <v>-3.4224848119576308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41975382</v>
      </c>
      <c r="G38" s="42">
        <f>LOOKUP(E38,$A$38:$A$65,$C$38:$C$65)</f>
        <v>36837852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20216</v>
      </c>
      <c r="C39" s="41">
        <f t="shared" ref="C39:C65" si="5">D8</f>
        <v>39249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23916004</v>
      </c>
      <c r="G39" s="42">
        <f t="shared" ref="G39:G65" si="8">LOOKUP(E39,$A$38:$A$65,$C$38:$C$65)</f>
        <v>24712705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6621647</v>
      </c>
      <c r="G40" s="42">
        <f t="shared" si="8"/>
        <v>8909624</v>
      </c>
    </row>
    <row r="41" spans="1:9" x14ac:dyDescent="0.25">
      <c r="A41" s="42" t="str">
        <f t="shared" si="3"/>
        <v>AVILES</v>
      </c>
      <c r="B41" s="41">
        <f t="shared" si="4"/>
        <v>1480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4759253</v>
      </c>
      <c r="G41" s="42">
        <f t="shared" si="8"/>
        <v>3735086</v>
      </c>
    </row>
    <row r="42" spans="1:9" x14ac:dyDescent="0.25">
      <c r="A42" s="42" t="str">
        <f t="shared" si="3"/>
        <v>BAHIA DE ALGECIRAS</v>
      </c>
      <c r="B42" s="41">
        <f t="shared" si="4"/>
        <v>41975382</v>
      </c>
      <c r="C42" s="41">
        <f t="shared" si="5"/>
        <v>36837852</v>
      </c>
      <c r="D42" s="41">
        <f t="shared" si="6"/>
        <v>1</v>
      </c>
      <c r="E42" s="42" t="str">
        <f t="shared" si="2"/>
        <v>TARRAGONA</v>
      </c>
      <c r="F42" s="42">
        <f t="shared" si="7"/>
        <v>2216491</v>
      </c>
      <c r="G42" s="42">
        <f t="shared" si="8"/>
        <v>4206443</v>
      </c>
    </row>
    <row r="43" spans="1:9" x14ac:dyDescent="0.25">
      <c r="A43" s="42" t="str">
        <f t="shared" si="3"/>
        <v>BAHIA DE CADIZ</v>
      </c>
      <c r="B43" s="41">
        <f t="shared" si="4"/>
        <v>97306</v>
      </c>
      <c r="C43" s="41">
        <f t="shared" si="5"/>
        <v>55200</v>
      </c>
      <c r="D43" s="41">
        <f t="shared" si="6"/>
        <v>10</v>
      </c>
      <c r="E43" s="42" t="str">
        <f t="shared" si="2"/>
        <v>HUELVA</v>
      </c>
      <c r="F43" s="42">
        <f t="shared" si="7"/>
        <v>1031014</v>
      </c>
      <c r="G43" s="42">
        <f t="shared" si="8"/>
        <v>1664049</v>
      </c>
    </row>
    <row r="44" spans="1:9" x14ac:dyDescent="0.25">
      <c r="A44" s="42" t="str">
        <f t="shared" si="3"/>
        <v>BALEARES</v>
      </c>
      <c r="B44" s="41">
        <f t="shared" si="4"/>
        <v>16977</v>
      </c>
      <c r="C44" s="41">
        <f t="shared" si="5"/>
        <v>41626</v>
      </c>
      <c r="D44" s="41">
        <f t="shared" si="6"/>
        <v>16</v>
      </c>
      <c r="E44" s="42" t="str">
        <f t="shared" si="2"/>
        <v>MALAGA</v>
      </c>
      <c r="F44" s="42">
        <f t="shared" si="7"/>
        <v>753329</v>
      </c>
      <c r="G44" s="42">
        <f t="shared" si="8"/>
        <v>3224088</v>
      </c>
    </row>
    <row r="45" spans="1:9" x14ac:dyDescent="0.25">
      <c r="A45" s="42" t="str">
        <f t="shared" si="3"/>
        <v>BARCELONA</v>
      </c>
      <c r="B45" s="41">
        <f t="shared" si="4"/>
        <v>4759253</v>
      </c>
      <c r="C45" s="41">
        <f t="shared" si="5"/>
        <v>3735086</v>
      </c>
      <c r="D45" s="41">
        <f t="shared" si="6"/>
        <v>4</v>
      </c>
      <c r="E45" s="42" t="str">
        <f t="shared" si="2"/>
        <v>GIJON</v>
      </c>
      <c r="F45" s="42">
        <f t="shared" si="7"/>
        <v>426511</v>
      </c>
      <c r="G45" s="42">
        <f t="shared" si="8"/>
        <v>659618</v>
      </c>
    </row>
    <row r="46" spans="1:9" x14ac:dyDescent="0.25">
      <c r="A46" s="42" t="str">
        <f t="shared" si="3"/>
        <v>BILBAO</v>
      </c>
      <c r="B46" s="41">
        <f t="shared" si="4"/>
        <v>14950</v>
      </c>
      <c r="C46" s="41">
        <f t="shared" si="5"/>
        <v>583464</v>
      </c>
      <c r="D46" s="41">
        <f t="shared" si="6"/>
        <v>17</v>
      </c>
      <c r="E46" s="42" t="str">
        <f t="shared" si="2"/>
        <v>VIGO</v>
      </c>
      <c r="F46" s="42">
        <f t="shared" si="7"/>
        <v>225419</v>
      </c>
      <c r="G46" s="42">
        <f t="shared" si="8"/>
        <v>246005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38502</v>
      </c>
      <c r="D47" s="41">
        <f t="shared" si="6"/>
        <v>28</v>
      </c>
      <c r="E47" s="42" t="str">
        <f t="shared" si="2"/>
        <v>BAHIA DE CADIZ</v>
      </c>
      <c r="F47" s="42">
        <f t="shared" si="7"/>
        <v>97306</v>
      </c>
      <c r="G47" s="42">
        <f t="shared" si="8"/>
        <v>55200</v>
      </c>
    </row>
    <row r="48" spans="1:9" x14ac:dyDescent="0.25">
      <c r="A48" s="42" t="str">
        <f t="shared" si="3"/>
        <v>CASTELLON</v>
      </c>
      <c r="B48" s="41">
        <f t="shared" si="4"/>
        <v>26422</v>
      </c>
      <c r="C48" s="41">
        <f t="shared" si="5"/>
        <v>4441</v>
      </c>
      <c r="D48" s="41">
        <f t="shared" si="6"/>
        <v>14</v>
      </c>
      <c r="E48" s="42" t="str">
        <f t="shared" si="2"/>
        <v>VILAGARCIA</v>
      </c>
      <c r="F48" s="42">
        <f t="shared" si="7"/>
        <v>51318</v>
      </c>
      <c r="G48" s="42">
        <f t="shared" si="8"/>
        <v>29245</v>
      </c>
    </row>
    <row r="49" spans="1:7" x14ac:dyDescent="0.25">
      <c r="A49" s="42" t="str">
        <f t="shared" si="3"/>
        <v>CEUTA</v>
      </c>
      <c r="B49" s="41">
        <f t="shared" si="4"/>
        <v>4543</v>
      </c>
      <c r="C49" s="41">
        <f t="shared" si="5"/>
        <v>13493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31852</v>
      </c>
      <c r="G49" s="42">
        <f t="shared" si="8"/>
        <v>102473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28333</v>
      </c>
      <c r="G50" s="42">
        <f t="shared" si="8"/>
        <v>22832</v>
      </c>
    </row>
    <row r="51" spans="1:7" x14ac:dyDescent="0.25">
      <c r="A51" s="42" t="str">
        <f t="shared" si="3"/>
        <v>GIJON</v>
      </c>
      <c r="B51" s="41">
        <f t="shared" si="4"/>
        <v>426511</v>
      </c>
      <c r="C51" s="41">
        <f t="shared" si="5"/>
        <v>659618</v>
      </c>
      <c r="D51" s="41">
        <f t="shared" si="6"/>
        <v>8</v>
      </c>
      <c r="E51" s="42" t="str">
        <f t="shared" si="2"/>
        <v>CASTELLON</v>
      </c>
      <c r="F51" s="42">
        <f t="shared" si="7"/>
        <v>26422</v>
      </c>
      <c r="G51" s="42">
        <f t="shared" si="8"/>
        <v>4441</v>
      </c>
    </row>
    <row r="52" spans="1:7" x14ac:dyDescent="0.25">
      <c r="A52" s="42" t="str">
        <f t="shared" si="3"/>
        <v>HUELVA</v>
      </c>
      <c r="B52" s="41">
        <f t="shared" si="4"/>
        <v>1031014</v>
      </c>
      <c r="C52" s="41">
        <f t="shared" si="5"/>
        <v>1664049</v>
      </c>
      <c r="D52" s="41">
        <f t="shared" si="6"/>
        <v>6</v>
      </c>
      <c r="E52" s="42" t="str">
        <f t="shared" si="2"/>
        <v>ALICANTE</v>
      </c>
      <c r="F52" s="42">
        <f t="shared" si="7"/>
        <v>20216</v>
      </c>
      <c r="G52" s="42">
        <f t="shared" si="8"/>
        <v>39249</v>
      </c>
    </row>
    <row r="53" spans="1:7" x14ac:dyDescent="0.25">
      <c r="A53" s="42" t="str">
        <f t="shared" si="3"/>
        <v>LAS PALMAS</v>
      </c>
      <c r="B53" s="41">
        <f t="shared" si="4"/>
        <v>6621647</v>
      </c>
      <c r="C53" s="41">
        <f t="shared" si="5"/>
        <v>8909624</v>
      </c>
      <c r="D53" s="41">
        <f t="shared" si="6"/>
        <v>3</v>
      </c>
      <c r="E53" s="42" t="str">
        <f t="shared" si="2"/>
        <v>BALEARES</v>
      </c>
      <c r="F53" s="42">
        <f t="shared" si="7"/>
        <v>16977</v>
      </c>
      <c r="G53" s="42">
        <f t="shared" si="8"/>
        <v>41626</v>
      </c>
    </row>
    <row r="54" spans="1:7" x14ac:dyDescent="0.25">
      <c r="A54" s="42" t="str">
        <f t="shared" si="3"/>
        <v>MALAGA</v>
      </c>
      <c r="B54" s="41">
        <f t="shared" si="4"/>
        <v>753329</v>
      </c>
      <c r="C54" s="41">
        <f t="shared" si="5"/>
        <v>3224088</v>
      </c>
      <c r="D54" s="41">
        <f t="shared" si="6"/>
        <v>7</v>
      </c>
      <c r="E54" s="42" t="str">
        <f t="shared" si="2"/>
        <v>BILBAO</v>
      </c>
      <c r="F54" s="42">
        <f t="shared" si="7"/>
        <v>14950</v>
      </c>
      <c r="G54" s="42">
        <f t="shared" si="8"/>
        <v>583464</v>
      </c>
    </row>
    <row r="55" spans="1:7" x14ac:dyDescent="0.25">
      <c r="A55" s="42" t="str">
        <f t="shared" si="3"/>
        <v>MARIN Y RIA DE PONTEVEDRA</v>
      </c>
      <c r="B55" s="41">
        <f t="shared" si="4"/>
        <v>28333</v>
      </c>
      <c r="C55" s="41">
        <f t="shared" si="5"/>
        <v>22832</v>
      </c>
      <c r="D55" s="41">
        <f t="shared" si="6"/>
        <v>13</v>
      </c>
      <c r="E55" s="42" t="str">
        <f t="shared" si="2"/>
        <v>PASAIA</v>
      </c>
      <c r="F55" s="42">
        <f t="shared" ref="F55:F65" si="9">LOOKUP(E55,$A$38:$A$65,$B$38:$B$65)</f>
        <v>7611</v>
      </c>
      <c r="G55" s="42">
        <f t="shared" si="8"/>
        <v>13603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4543</v>
      </c>
      <c r="G56" s="42">
        <f t="shared" si="8"/>
        <v>13493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1480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7611</v>
      </c>
      <c r="C58" s="41">
        <f t="shared" si="5"/>
        <v>13603</v>
      </c>
      <c r="D58" s="41">
        <f t="shared" si="6"/>
        <v>18</v>
      </c>
      <c r="E58" s="42" t="str">
        <f t="shared" si="2"/>
        <v>SANTANDER</v>
      </c>
      <c r="F58" s="42">
        <f t="shared" si="9"/>
        <v>361</v>
      </c>
      <c r="G58" s="42">
        <f t="shared" si="8"/>
        <v>314</v>
      </c>
    </row>
    <row r="59" spans="1:7" x14ac:dyDescent="0.25">
      <c r="A59" s="42" t="str">
        <f t="shared" si="3"/>
        <v>SANTA CRUZ DE TENERIFE</v>
      </c>
      <c r="B59" s="41">
        <f t="shared" si="4"/>
        <v>31852</v>
      </c>
      <c r="C59" s="41">
        <f t="shared" si="5"/>
        <v>102473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361</v>
      </c>
      <c r="C60" s="41">
        <f t="shared" si="5"/>
        <v>314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2216491</v>
      </c>
      <c r="C62" s="41">
        <f t="shared" si="5"/>
        <v>4206443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23916004</v>
      </c>
      <c r="C63" s="41">
        <f t="shared" si="5"/>
        <v>24712705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225419</v>
      </c>
      <c r="C64" s="41">
        <f t="shared" si="5"/>
        <v>246005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51318</v>
      </c>
      <c r="C65" s="41">
        <f t="shared" si="5"/>
        <v>29245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4022</v>
      </c>
      <c r="C8" s="30">
        <v>976</v>
      </c>
      <c r="D8" s="30">
        <v>39249</v>
      </c>
      <c r="E8" s="30">
        <v>18377</v>
      </c>
      <c r="F8" s="13">
        <f t="shared" ref="F8:F35" si="0">((E8*100)/D8)-100</f>
        <v>-53.178424928023645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3762034</v>
      </c>
      <c r="C11" s="29">
        <v>4331797</v>
      </c>
      <c r="D11" s="29">
        <v>36524539</v>
      </c>
      <c r="E11" s="29">
        <v>36215467</v>
      </c>
      <c r="F11" s="10">
        <f t="shared" si="0"/>
        <v>-0.84620369883381841</v>
      </c>
      <c r="G11" s="1"/>
      <c r="H11" s="1"/>
      <c r="I11" s="1"/>
    </row>
    <row r="12" spans="1:12" x14ac:dyDescent="0.25">
      <c r="A12" s="11" t="s">
        <v>49</v>
      </c>
      <c r="B12" s="30">
        <v>3323</v>
      </c>
      <c r="C12" s="30">
        <v>0</v>
      </c>
      <c r="D12" s="30">
        <v>8450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64</v>
      </c>
      <c r="C13" s="29">
        <v>0</v>
      </c>
      <c r="D13" s="29">
        <v>141</v>
      </c>
      <c r="E13" s="29">
        <v>57</v>
      </c>
      <c r="F13" s="10">
        <f t="shared" si="0"/>
        <v>-59.574468085106382</v>
      </c>
      <c r="G13" s="1"/>
      <c r="H13" s="1"/>
      <c r="I13" s="1"/>
    </row>
    <row r="14" spans="1:12" x14ac:dyDescent="0.25">
      <c r="A14" s="11" t="s">
        <v>51</v>
      </c>
      <c r="B14" s="30">
        <v>312696</v>
      </c>
      <c r="C14" s="30">
        <v>240190</v>
      </c>
      <c r="D14" s="30">
        <v>3245517</v>
      </c>
      <c r="E14" s="30">
        <v>2469476</v>
      </c>
      <c r="F14" s="13">
        <f t="shared" si="0"/>
        <v>-23.911167311710273</v>
      </c>
      <c r="G14" s="1"/>
      <c r="H14" s="1"/>
      <c r="I14" s="1"/>
    </row>
    <row r="15" spans="1:12" x14ac:dyDescent="0.25">
      <c r="A15" s="8" t="s">
        <v>52</v>
      </c>
      <c r="B15" s="29">
        <v>522</v>
      </c>
      <c r="C15" s="29">
        <v>2922</v>
      </c>
      <c r="D15" s="29">
        <v>9684</v>
      </c>
      <c r="E15" s="29">
        <v>13201</v>
      </c>
      <c r="F15" s="10">
        <f t="shared" si="0"/>
        <v>36.317637339942166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162</v>
      </c>
      <c r="C17" s="29">
        <v>1190</v>
      </c>
      <c r="D17" s="29">
        <v>4406</v>
      </c>
      <c r="E17" s="29">
        <v>21798</v>
      </c>
      <c r="F17" s="10">
        <f t="shared" si="0"/>
        <v>394.73445301861096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214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975355</v>
      </c>
      <c r="C22" s="30">
        <v>601761</v>
      </c>
      <c r="D22" s="30">
        <v>8557553</v>
      </c>
      <c r="E22" s="30">
        <v>6239641</v>
      </c>
      <c r="F22" s="13">
        <f t="shared" si="0"/>
        <v>-27.086154184496436</v>
      </c>
      <c r="G22" s="1"/>
      <c r="H22" s="1"/>
      <c r="I22" s="1"/>
    </row>
    <row r="23" spans="1:9" x14ac:dyDescent="0.25">
      <c r="A23" s="8" t="s">
        <v>60</v>
      </c>
      <c r="B23" s="29">
        <v>76787</v>
      </c>
      <c r="C23" s="29">
        <v>142651</v>
      </c>
      <c r="D23" s="29">
        <v>3224088</v>
      </c>
      <c r="E23" s="29">
        <v>751301</v>
      </c>
      <c r="F23" s="10">
        <f t="shared" si="0"/>
        <v>-76.697255161769775</v>
      </c>
      <c r="G23" s="1"/>
      <c r="H23" s="1"/>
      <c r="I23" s="1"/>
    </row>
    <row r="24" spans="1:9" x14ac:dyDescent="0.25">
      <c r="A24" s="11" t="s">
        <v>61</v>
      </c>
      <c r="B24" s="30">
        <v>230</v>
      </c>
      <c r="C24" s="30">
        <v>4452</v>
      </c>
      <c r="D24" s="30">
        <v>22832</v>
      </c>
      <c r="E24" s="30">
        <v>23443</v>
      </c>
      <c r="F24" s="13">
        <f t="shared" si="0"/>
        <v>2.6760686755430925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4106</v>
      </c>
      <c r="C28" s="30">
        <v>2675</v>
      </c>
      <c r="D28" s="30">
        <v>48186</v>
      </c>
      <c r="E28" s="30">
        <v>26929</v>
      </c>
      <c r="F28" s="13">
        <f t="shared" si="0"/>
        <v>-44.114473083468226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49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78571</v>
      </c>
      <c r="C31" s="29">
        <v>80630</v>
      </c>
      <c r="D31" s="29">
        <v>1052170</v>
      </c>
      <c r="E31" s="29">
        <v>678408</v>
      </c>
      <c r="F31" s="10">
        <f t="shared" si="0"/>
        <v>-35.522966820950984</v>
      </c>
      <c r="G31" s="1"/>
      <c r="H31" s="1"/>
      <c r="I31" s="1"/>
    </row>
    <row r="32" spans="1:9" x14ac:dyDescent="0.25">
      <c r="A32" s="11" t="s">
        <v>69</v>
      </c>
      <c r="B32" s="30">
        <v>2566648</v>
      </c>
      <c r="C32" s="30">
        <v>2192927</v>
      </c>
      <c r="D32" s="30">
        <v>24542743</v>
      </c>
      <c r="E32" s="30">
        <v>23763425</v>
      </c>
      <c r="F32" s="13">
        <f t="shared" si="0"/>
        <v>-3.1753500413543776</v>
      </c>
      <c r="G32" s="1"/>
      <c r="H32" s="1"/>
      <c r="I32" s="1"/>
    </row>
    <row r="33" spans="1:9" x14ac:dyDescent="0.25">
      <c r="A33" s="8" t="s">
        <v>70</v>
      </c>
      <c r="B33" s="29">
        <v>27349</v>
      </c>
      <c r="C33" s="29">
        <v>9941</v>
      </c>
      <c r="D33" s="29">
        <v>116839</v>
      </c>
      <c r="E33" s="29">
        <v>93914</v>
      </c>
      <c r="F33" s="10">
        <f t="shared" si="0"/>
        <v>-19.62101695495511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7811869</v>
      </c>
      <c r="C35" s="15">
        <f t="shared" ref="C35:E35" si="1">SUM(C7:C34)</f>
        <v>7612112</v>
      </c>
      <c r="D35" s="15">
        <f t="shared" si="1"/>
        <v>77396524</v>
      </c>
      <c r="E35" s="15">
        <f t="shared" si="1"/>
        <v>70315651</v>
      </c>
      <c r="F35" s="16">
        <f t="shared" si="0"/>
        <v>-9.1488255984209275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36215467</v>
      </c>
      <c r="G38" s="42">
        <f>LOOKUP(E38,$A$38:$A$65,$C$38:$C$65)</f>
        <v>36524539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18377</v>
      </c>
      <c r="C39" s="41">
        <f t="shared" ref="C39:C65" si="5">D8</f>
        <v>39249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23763425</v>
      </c>
      <c r="G39" s="42">
        <f t="shared" ref="G39:G65" si="8">LOOKUP(E39,$A$38:$A$65,$C$38:$C$65)</f>
        <v>24542743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6239641</v>
      </c>
      <c r="G40" s="42">
        <f t="shared" si="8"/>
        <v>8557553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2469476</v>
      </c>
      <c r="G41" s="42">
        <f t="shared" si="8"/>
        <v>3245517</v>
      </c>
    </row>
    <row r="42" spans="1:9" x14ac:dyDescent="0.25">
      <c r="A42" s="42" t="str">
        <f t="shared" si="3"/>
        <v>BAHIA DE ALGECIRAS</v>
      </c>
      <c r="B42" s="41">
        <f t="shared" si="4"/>
        <v>36215467</v>
      </c>
      <c r="C42" s="41">
        <f t="shared" si="5"/>
        <v>36524539</v>
      </c>
      <c r="D42" s="41">
        <f t="shared" si="6"/>
        <v>1</v>
      </c>
      <c r="E42" s="42" t="str">
        <f t="shared" si="2"/>
        <v>MALAGA</v>
      </c>
      <c r="F42" s="42">
        <f t="shared" si="7"/>
        <v>751301</v>
      </c>
      <c r="G42" s="42">
        <f t="shared" si="8"/>
        <v>3224088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8450</v>
      </c>
      <c r="D43" s="41">
        <f t="shared" si="6"/>
        <v>28</v>
      </c>
      <c r="E43" s="42" t="str">
        <f t="shared" si="2"/>
        <v>TARRAGONA</v>
      </c>
      <c r="F43" s="42">
        <f t="shared" si="7"/>
        <v>678408</v>
      </c>
      <c r="G43" s="42">
        <f t="shared" si="8"/>
        <v>1052170</v>
      </c>
    </row>
    <row r="44" spans="1:9" x14ac:dyDescent="0.25">
      <c r="A44" s="42" t="str">
        <f t="shared" si="3"/>
        <v>BALEARES</v>
      </c>
      <c r="B44" s="41">
        <f t="shared" si="4"/>
        <v>57</v>
      </c>
      <c r="C44" s="41">
        <f t="shared" si="5"/>
        <v>141</v>
      </c>
      <c r="D44" s="41">
        <f t="shared" si="6"/>
        <v>14</v>
      </c>
      <c r="E44" s="42" t="str">
        <f t="shared" si="2"/>
        <v>VIGO</v>
      </c>
      <c r="F44" s="42">
        <f t="shared" si="7"/>
        <v>93914</v>
      </c>
      <c r="G44" s="42">
        <f t="shared" si="8"/>
        <v>116839</v>
      </c>
    </row>
    <row r="45" spans="1:9" x14ac:dyDescent="0.25">
      <c r="A45" s="42" t="str">
        <f t="shared" si="3"/>
        <v>BARCELONA</v>
      </c>
      <c r="B45" s="41">
        <f t="shared" si="4"/>
        <v>2469476</v>
      </c>
      <c r="C45" s="41">
        <f t="shared" si="5"/>
        <v>3245517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26929</v>
      </c>
      <c r="G45" s="42">
        <f t="shared" si="8"/>
        <v>48186</v>
      </c>
    </row>
    <row r="46" spans="1:9" x14ac:dyDescent="0.25">
      <c r="A46" s="42" t="str">
        <f t="shared" si="3"/>
        <v>BILBAO</v>
      </c>
      <c r="B46" s="41">
        <f t="shared" si="4"/>
        <v>13201</v>
      </c>
      <c r="C46" s="41">
        <f t="shared" si="5"/>
        <v>9684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23443</v>
      </c>
      <c r="G46" s="42">
        <f t="shared" si="8"/>
        <v>22832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21798</v>
      </c>
      <c r="G47" s="42">
        <f t="shared" si="8"/>
        <v>4406</v>
      </c>
    </row>
    <row r="48" spans="1:9" x14ac:dyDescent="0.25">
      <c r="A48" s="42" t="str">
        <f t="shared" si="3"/>
        <v>CASTELLON</v>
      </c>
      <c r="B48" s="41">
        <f t="shared" si="4"/>
        <v>21798</v>
      </c>
      <c r="C48" s="41">
        <f t="shared" si="5"/>
        <v>4406</v>
      </c>
      <c r="D48" s="41">
        <f t="shared" si="6"/>
        <v>10</v>
      </c>
      <c r="E48" s="42" t="str">
        <f t="shared" si="2"/>
        <v>ALICANTE</v>
      </c>
      <c r="F48" s="42">
        <f t="shared" si="7"/>
        <v>18377</v>
      </c>
      <c r="G48" s="42">
        <f t="shared" si="8"/>
        <v>39249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13201</v>
      </c>
      <c r="G49" s="42">
        <f t="shared" si="8"/>
        <v>9684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214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214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57</v>
      </c>
      <c r="G51" s="42">
        <f t="shared" si="8"/>
        <v>141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6239641</v>
      </c>
      <c r="C53" s="41">
        <f t="shared" si="5"/>
        <v>8557553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751301</v>
      </c>
      <c r="C54" s="41">
        <f t="shared" si="5"/>
        <v>3224088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23443</v>
      </c>
      <c r="C55" s="41">
        <f t="shared" si="5"/>
        <v>22832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26929</v>
      </c>
      <c r="C59" s="41">
        <f t="shared" si="5"/>
        <v>48186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678408</v>
      </c>
      <c r="C62" s="41">
        <f t="shared" si="5"/>
        <v>1052170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23763425</v>
      </c>
      <c r="C63" s="41">
        <f t="shared" si="5"/>
        <v>24542743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93914</v>
      </c>
      <c r="C64" s="41">
        <f t="shared" si="5"/>
        <v>116839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6486</v>
      </c>
      <c r="C7" s="31">
        <v>3928</v>
      </c>
      <c r="D7" s="31">
        <v>43750</v>
      </c>
      <c r="E7" s="31">
        <v>42227</v>
      </c>
      <c r="F7" s="10">
        <f>((E7*100)/D7)-100</f>
        <v>-3.4811428571428564</v>
      </c>
      <c r="G7" s="1"/>
      <c r="H7" s="1"/>
      <c r="I7" s="1"/>
    </row>
    <row r="8" spans="1:12" x14ac:dyDescent="0.25">
      <c r="A8" s="11" t="s">
        <v>45</v>
      </c>
      <c r="B8" s="32">
        <v>105826</v>
      </c>
      <c r="C8" s="32">
        <v>93262</v>
      </c>
      <c r="D8" s="32">
        <v>1030827</v>
      </c>
      <c r="E8" s="32">
        <v>877176</v>
      </c>
      <c r="F8" s="13">
        <f t="shared" ref="F8:F35" si="0">((E8*100)/D8)-100</f>
        <v>-14.905604917216948</v>
      </c>
      <c r="G8" s="1"/>
      <c r="H8" s="1"/>
      <c r="I8" s="1"/>
    </row>
    <row r="9" spans="1:12" x14ac:dyDescent="0.25">
      <c r="A9" s="8" t="s">
        <v>46</v>
      </c>
      <c r="B9" s="31">
        <v>3204</v>
      </c>
      <c r="C9" s="31">
        <v>9820</v>
      </c>
      <c r="D9" s="31">
        <v>48956</v>
      </c>
      <c r="E9" s="31">
        <v>62536</v>
      </c>
      <c r="F9" s="10">
        <f t="shared" si="0"/>
        <v>27.739194378625712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333</v>
      </c>
      <c r="E10" s="32">
        <v>12</v>
      </c>
      <c r="F10" s="17">
        <f t="shared" si="0"/>
        <v>-96.396396396396398</v>
      </c>
      <c r="G10" s="1"/>
      <c r="H10" s="1"/>
      <c r="I10" s="1"/>
    </row>
    <row r="11" spans="1:12" x14ac:dyDescent="0.25">
      <c r="A11" s="8" t="s">
        <v>48</v>
      </c>
      <c r="B11" s="31">
        <v>4017384</v>
      </c>
      <c r="C11" s="31">
        <v>4602993</v>
      </c>
      <c r="D11" s="31">
        <v>38661547</v>
      </c>
      <c r="E11" s="31">
        <v>38587189</v>
      </c>
      <c r="F11" s="10">
        <f t="shared" si="0"/>
        <v>-0.19233063798507999</v>
      </c>
      <c r="G11" s="1"/>
      <c r="H11" s="1"/>
      <c r="I11" s="1"/>
    </row>
    <row r="12" spans="1:12" x14ac:dyDescent="0.25">
      <c r="A12" s="11" t="s">
        <v>49</v>
      </c>
      <c r="B12" s="32">
        <v>84252</v>
      </c>
      <c r="C12" s="32">
        <v>65721</v>
      </c>
      <c r="D12" s="32">
        <v>708430</v>
      </c>
      <c r="E12" s="32">
        <v>660270</v>
      </c>
      <c r="F12" s="13">
        <f t="shared" si="0"/>
        <v>-6.798131078582216</v>
      </c>
      <c r="G12" s="1"/>
      <c r="H12" s="1"/>
      <c r="I12" s="1"/>
    </row>
    <row r="13" spans="1:12" x14ac:dyDescent="0.25">
      <c r="A13" s="8" t="s">
        <v>50</v>
      </c>
      <c r="B13" s="31">
        <v>19534</v>
      </c>
      <c r="C13" s="31">
        <v>17637</v>
      </c>
      <c r="D13" s="31">
        <v>211199</v>
      </c>
      <c r="E13" s="31">
        <v>191614</v>
      </c>
      <c r="F13" s="10">
        <f t="shared" si="0"/>
        <v>-9.2732446649842046</v>
      </c>
      <c r="G13" s="1"/>
      <c r="H13" s="1"/>
      <c r="I13" s="1"/>
    </row>
    <row r="14" spans="1:12" x14ac:dyDescent="0.25">
      <c r="A14" s="11" t="s">
        <v>51</v>
      </c>
      <c r="B14" s="32">
        <v>1495956</v>
      </c>
      <c r="C14" s="32">
        <v>1449435</v>
      </c>
      <c r="D14" s="32">
        <v>13104066</v>
      </c>
      <c r="E14" s="32">
        <v>12722727</v>
      </c>
      <c r="F14" s="13">
        <f t="shared" si="0"/>
        <v>-2.910081496842281</v>
      </c>
      <c r="G14" s="1"/>
      <c r="H14" s="1"/>
      <c r="I14" s="1"/>
    </row>
    <row r="15" spans="1:12" x14ac:dyDescent="0.25">
      <c r="A15" s="8" t="s">
        <v>52</v>
      </c>
      <c r="B15" s="31">
        <v>495602</v>
      </c>
      <c r="C15" s="31">
        <v>521593</v>
      </c>
      <c r="D15" s="31">
        <v>4751113</v>
      </c>
      <c r="E15" s="31">
        <v>4649226</v>
      </c>
      <c r="F15" s="10">
        <f t="shared" si="0"/>
        <v>-2.1444869865229492</v>
      </c>
      <c r="G15" s="1"/>
      <c r="H15" s="1"/>
      <c r="I15" s="1"/>
    </row>
    <row r="16" spans="1:12" x14ac:dyDescent="0.25">
      <c r="A16" s="11" t="s">
        <v>53</v>
      </c>
      <c r="B16" s="32">
        <v>69956</v>
      </c>
      <c r="C16" s="32">
        <v>91573</v>
      </c>
      <c r="D16" s="32">
        <v>637137</v>
      </c>
      <c r="E16" s="32">
        <v>709565</v>
      </c>
      <c r="F16" s="13">
        <f t="shared" si="0"/>
        <v>11.367727819919423</v>
      </c>
      <c r="G16" s="1"/>
      <c r="H16" s="1"/>
      <c r="I16" s="1"/>
    </row>
    <row r="17" spans="1:9" x14ac:dyDescent="0.25">
      <c r="A17" s="8" t="s">
        <v>54</v>
      </c>
      <c r="B17" s="31">
        <v>162921</v>
      </c>
      <c r="C17" s="31">
        <v>163745</v>
      </c>
      <c r="D17" s="31">
        <v>1551899</v>
      </c>
      <c r="E17" s="31">
        <v>1949565</v>
      </c>
      <c r="F17" s="10">
        <f t="shared" si="0"/>
        <v>25.624476850619786</v>
      </c>
      <c r="G17" s="1"/>
      <c r="H17" s="1"/>
      <c r="I17" s="1"/>
    </row>
    <row r="18" spans="1:9" x14ac:dyDescent="0.25">
      <c r="A18" s="11" t="s">
        <v>55</v>
      </c>
      <c r="B18" s="32">
        <v>6099</v>
      </c>
      <c r="C18" s="32">
        <v>9442</v>
      </c>
      <c r="D18" s="32">
        <v>49752</v>
      </c>
      <c r="E18" s="32">
        <v>70313</v>
      </c>
      <c r="F18" s="13">
        <f t="shared" si="0"/>
        <v>41.326981829876189</v>
      </c>
      <c r="G18" s="1"/>
      <c r="H18" s="1"/>
      <c r="I18" s="1"/>
    </row>
    <row r="19" spans="1:9" x14ac:dyDescent="0.25">
      <c r="A19" s="8" t="s">
        <v>56</v>
      </c>
      <c r="B19" s="31">
        <v>1125</v>
      </c>
      <c r="C19" s="31">
        <v>459</v>
      </c>
      <c r="D19" s="31">
        <v>5943</v>
      </c>
      <c r="E19" s="31">
        <v>6003</v>
      </c>
      <c r="F19" s="10">
        <f t="shared" si="0"/>
        <v>1.0095911155981838</v>
      </c>
      <c r="G19" s="1"/>
      <c r="H19" s="1"/>
      <c r="I19" s="1"/>
    </row>
    <row r="20" spans="1:9" x14ac:dyDescent="0.25">
      <c r="A20" s="11" t="s">
        <v>57</v>
      </c>
      <c r="B20" s="32">
        <v>38982</v>
      </c>
      <c r="C20" s="32">
        <v>61701</v>
      </c>
      <c r="D20" s="32">
        <v>431218</v>
      </c>
      <c r="E20" s="32">
        <v>576268</v>
      </c>
      <c r="F20" s="13">
        <f t="shared" si="0"/>
        <v>33.637278592266568</v>
      </c>
      <c r="G20" s="1"/>
      <c r="H20" s="1"/>
      <c r="I20" s="1"/>
    </row>
    <row r="21" spans="1:9" x14ac:dyDescent="0.25">
      <c r="A21" s="8" t="s">
        <v>58</v>
      </c>
      <c r="B21" s="31">
        <v>423</v>
      </c>
      <c r="C21" s="31">
        <v>1520</v>
      </c>
      <c r="D21" s="31">
        <v>7185</v>
      </c>
      <c r="E21" s="31">
        <v>8846</v>
      </c>
      <c r="F21" s="10">
        <f t="shared" si="0"/>
        <v>23.117606123869166</v>
      </c>
      <c r="G21" s="1"/>
      <c r="H21" s="1"/>
      <c r="I21" s="1"/>
    </row>
    <row r="22" spans="1:9" x14ac:dyDescent="0.25">
      <c r="A22" s="11" t="s">
        <v>59</v>
      </c>
      <c r="B22" s="32">
        <v>1220254</v>
      </c>
      <c r="C22" s="32">
        <v>869656</v>
      </c>
      <c r="D22" s="32">
        <v>10891635</v>
      </c>
      <c r="E22" s="32">
        <v>8527877</v>
      </c>
      <c r="F22" s="13">
        <f t="shared" si="0"/>
        <v>-21.702508392908868</v>
      </c>
      <c r="G22" s="1"/>
      <c r="H22" s="1"/>
      <c r="I22" s="1"/>
    </row>
    <row r="23" spans="1:9" x14ac:dyDescent="0.25">
      <c r="A23" s="8" t="s">
        <v>60</v>
      </c>
      <c r="B23" s="31">
        <v>101211</v>
      </c>
      <c r="C23" s="31">
        <v>171587</v>
      </c>
      <c r="D23" s="31">
        <v>3508932</v>
      </c>
      <c r="E23" s="31">
        <v>966545</v>
      </c>
      <c r="F23" s="10">
        <f t="shared" si="0"/>
        <v>-72.454724115485845</v>
      </c>
      <c r="G23" s="1"/>
      <c r="H23" s="1"/>
      <c r="I23" s="1"/>
    </row>
    <row r="24" spans="1:9" x14ac:dyDescent="0.25">
      <c r="A24" s="11" t="s">
        <v>61</v>
      </c>
      <c r="B24" s="32">
        <v>25000</v>
      </c>
      <c r="C24" s="32">
        <v>25995</v>
      </c>
      <c r="D24" s="32">
        <v>271271</v>
      </c>
      <c r="E24" s="32">
        <v>203878</v>
      </c>
      <c r="F24" s="13">
        <f t="shared" si="0"/>
        <v>-24.843422260396437</v>
      </c>
      <c r="G24" s="1"/>
      <c r="H24" s="1"/>
      <c r="I24" s="1"/>
    </row>
    <row r="25" spans="1:9" x14ac:dyDescent="0.25">
      <c r="A25" s="8" t="s">
        <v>62</v>
      </c>
      <c r="B25" s="31">
        <v>14861</v>
      </c>
      <c r="C25" s="31">
        <v>22668</v>
      </c>
      <c r="D25" s="31">
        <v>179119</v>
      </c>
      <c r="E25" s="31">
        <v>191912</v>
      </c>
      <c r="F25" s="10">
        <f t="shared" si="0"/>
        <v>7.1421792216347768</v>
      </c>
      <c r="G25" s="1"/>
      <c r="H25" s="1"/>
      <c r="I25" s="1"/>
    </row>
    <row r="26" spans="1:9" x14ac:dyDescent="0.25">
      <c r="A26" s="11" t="s">
        <v>63</v>
      </c>
      <c r="B26" s="32">
        <v>3152</v>
      </c>
      <c r="C26" s="32">
        <v>3591</v>
      </c>
      <c r="D26" s="32">
        <v>41530</v>
      </c>
      <c r="E26" s="32">
        <v>38768</v>
      </c>
      <c r="F26" s="13">
        <f t="shared" si="0"/>
        <v>-6.6506140139658072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193028</v>
      </c>
      <c r="C28" s="32">
        <v>198492</v>
      </c>
      <c r="D28" s="32">
        <v>1875273</v>
      </c>
      <c r="E28" s="32">
        <v>1765976</v>
      </c>
      <c r="F28" s="13">
        <f t="shared" si="0"/>
        <v>-5.8283247292527562</v>
      </c>
      <c r="G28" s="1"/>
      <c r="H28" s="1"/>
      <c r="I28" s="1"/>
    </row>
    <row r="29" spans="1:9" x14ac:dyDescent="0.25">
      <c r="A29" s="8" t="s">
        <v>66</v>
      </c>
      <c r="B29" s="31">
        <v>661</v>
      </c>
      <c r="C29" s="31">
        <v>856</v>
      </c>
      <c r="D29" s="31">
        <v>10387</v>
      </c>
      <c r="E29" s="31">
        <v>10818</v>
      </c>
      <c r="F29" s="10">
        <f t="shared" si="0"/>
        <v>4.1494175411572201</v>
      </c>
      <c r="G29" s="1"/>
      <c r="H29" s="1"/>
      <c r="I29" s="1"/>
    </row>
    <row r="30" spans="1:9" x14ac:dyDescent="0.25">
      <c r="A30" s="11" t="s">
        <v>67</v>
      </c>
      <c r="B30" s="32">
        <v>92825</v>
      </c>
      <c r="C30" s="32">
        <v>84205</v>
      </c>
      <c r="D30" s="32">
        <v>924629</v>
      </c>
      <c r="E30" s="32">
        <v>789198</v>
      </c>
      <c r="F30" s="13">
        <f t="shared" si="0"/>
        <v>-14.647063849392566</v>
      </c>
      <c r="G30" s="1"/>
      <c r="H30" s="1"/>
      <c r="I30" s="1"/>
    </row>
    <row r="31" spans="1:9" x14ac:dyDescent="0.25">
      <c r="A31" s="8" t="s">
        <v>68</v>
      </c>
      <c r="B31" s="31">
        <v>133343</v>
      </c>
      <c r="C31" s="31">
        <v>132295</v>
      </c>
      <c r="D31" s="31">
        <v>1592422</v>
      </c>
      <c r="E31" s="31">
        <v>1173348</v>
      </c>
      <c r="F31" s="10">
        <f t="shared" si="0"/>
        <v>-26.316767791452264</v>
      </c>
      <c r="G31" s="1"/>
      <c r="H31" s="1"/>
      <c r="I31" s="1"/>
    </row>
    <row r="32" spans="1:9" x14ac:dyDescent="0.25">
      <c r="A32" s="11" t="s">
        <v>69</v>
      </c>
      <c r="B32" s="32">
        <v>3972602</v>
      </c>
      <c r="C32" s="32">
        <v>3698496</v>
      </c>
      <c r="D32" s="32">
        <v>38765390</v>
      </c>
      <c r="E32" s="32">
        <v>37737487</v>
      </c>
      <c r="F32" s="13">
        <f t="shared" si="0"/>
        <v>-2.651599790431618</v>
      </c>
      <c r="G32" s="1"/>
      <c r="H32" s="1"/>
      <c r="I32" s="1"/>
    </row>
    <row r="33" spans="1:9" x14ac:dyDescent="0.25">
      <c r="A33" s="8" t="s">
        <v>70</v>
      </c>
      <c r="B33" s="31">
        <v>197097</v>
      </c>
      <c r="C33" s="31">
        <v>191766</v>
      </c>
      <c r="D33" s="31">
        <v>1689121</v>
      </c>
      <c r="E33" s="31">
        <v>1822307</v>
      </c>
      <c r="F33" s="10">
        <f t="shared" si="0"/>
        <v>7.884929498834012</v>
      </c>
      <c r="G33" s="1"/>
      <c r="H33" s="1"/>
      <c r="I33" s="1"/>
    </row>
    <row r="34" spans="1:9" x14ac:dyDescent="0.25">
      <c r="A34" s="11" t="s">
        <v>71</v>
      </c>
      <c r="B34" s="32">
        <v>18489</v>
      </c>
      <c r="C34" s="32">
        <v>25924</v>
      </c>
      <c r="D34" s="32">
        <v>163201</v>
      </c>
      <c r="E34" s="32">
        <v>201124</v>
      </c>
      <c r="F34" s="13">
        <f t="shared" si="0"/>
        <v>23.236989969424201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12480273</v>
      </c>
      <c r="C35" s="15">
        <f t="shared" ref="C35:E35" si="1">SUM(C7:C34)</f>
        <v>12518360</v>
      </c>
      <c r="D35" s="15">
        <f t="shared" si="1"/>
        <v>121156265</v>
      </c>
      <c r="E35" s="15">
        <f t="shared" si="1"/>
        <v>114542775</v>
      </c>
      <c r="F35" s="16">
        <f t="shared" si="0"/>
        <v>-5.458644668519625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42227</v>
      </c>
      <c r="C38" s="41">
        <f>D7</f>
        <v>43750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38587189</v>
      </c>
      <c r="G38" s="42">
        <f>LOOKUP(E38,$A$38:$A$65,$C$38:$C$65)</f>
        <v>38661547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877176</v>
      </c>
      <c r="C39" s="41">
        <f t="shared" ref="C39:C65" si="5">D8</f>
        <v>1030827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37737487</v>
      </c>
      <c r="G39" s="42">
        <f t="shared" ref="G39:G65" si="8">LOOKUP(E39,$A$38:$A$65,$C$38:$C$65)</f>
        <v>38765390</v>
      </c>
    </row>
    <row r="40" spans="1:9" x14ac:dyDescent="0.25">
      <c r="A40" s="42" t="str">
        <f t="shared" si="3"/>
        <v>ALMERIA</v>
      </c>
      <c r="B40" s="41">
        <f t="shared" si="4"/>
        <v>62536</v>
      </c>
      <c r="C40" s="41">
        <f t="shared" si="5"/>
        <v>48956</v>
      </c>
      <c r="D40" s="41">
        <f t="shared" si="6"/>
        <v>21</v>
      </c>
      <c r="E40" s="42" t="str">
        <f t="shared" si="2"/>
        <v>BARCELONA</v>
      </c>
      <c r="F40" s="42">
        <f t="shared" si="7"/>
        <v>12722727</v>
      </c>
      <c r="G40" s="42">
        <f t="shared" si="8"/>
        <v>13104066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333</v>
      </c>
      <c r="D41" s="41">
        <f t="shared" si="6"/>
        <v>27</v>
      </c>
      <c r="E41" s="42" t="str">
        <f t="shared" si="2"/>
        <v>LAS PALMAS</v>
      </c>
      <c r="F41" s="42">
        <f t="shared" si="7"/>
        <v>8527877</v>
      </c>
      <c r="G41" s="42">
        <f t="shared" si="8"/>
        <v>10891635</v>
      </c>
    </row>
    <row r="42" spans="1:9" x14ac:dyDescent="0.25">
      <c r="A42" s="42" t="str">
        <f t="shared" si="3"/>
        <v>BAHIA DE ALGECIRAS</v>
      </c>
      <c r="B42" s="41">
        <f t="shared" si="4"/>
        <v>38587189</v>
      </c>
      <c r="C42" s="41">
        <f t="shared" si="5"/>
        <v>38661547</v>
      </c>
      <c r="D42" s="41">
        <f t="shared" si="6"/>
        <v>1</v>
      </c>
      <c r="E42" s="42" t="str">
        <f t="shared" si="2"/>
        <v>BILBAO</v>
      </c>
      <c r="F42" s="42">
        <f t="shared" si="7"/>
        <v>4649226</v>
      </c>
      <c r="G42" s="42">
        <f t="shared" si="8"/>
        <v>4751113</v>
      </c>
    </row>
    <row r="43" spans="1:9" x14ac:dyDescent="0.25">
      <c r="A43" s="42" t="str">
        <f t="shared" si="3"/>
        <v>BAHIA DE CADIZ</v>
      </c>
      <c r="B43" s="41">
        <f t="shared" si="4"/>
        <v>660270</v>
      </c>
      <c r="C43" s="41">
        <f t="shared" si="5"/>
        <v>708430</v>
      </c>
      <c r="D43" s="41">
        <f t="shared" si="6"/>
        <v>14</v>
      </c>
      <c r="E43" s="42" t="str">
        <f t="shared" si="2"/>
        <v>CASTELLON</v>
      </c>
      <c r="F43" s="42">
        <f t="shared" si="7"/>
        <v>1949565</v>
      </c>
      <c r="G43" s="42">
        <f t="shared" si="8"/>
        <v>1551899</v>
      </c>
    </row>
    <row r="44" spans="1:9" x14ac:dyDescent="0.25">
      <c r="A44" s="42" t="str">
        <f t="shared" si="3"/>
        <v>BALEARES</v>
      </c>
      <c r="B44" s="41">
        <f t="shared" si="4"/>
        <v>191614</v>
      </c>
      <c r="C44" s="41">
        <f t="shared" si="5"/>
        <v>211199</v>
      </c>
      <c r="D44" s="41">
        <f t="shared" si="6"/>
        <v>19</v>
      </c>
      <c r="E44" s="42" t="str">
        <f t="shared" si="2"/>
        <v>VIGO</v>
      </c>
      <c r="F44" s="42">
        <f t="shared" si="7"/>
        <v>1822307</v>
      </c>
      <c r="G44" s="42">
        <f t="shared" si="8"/>
        <v>1689121</v>
      </c>
    </row>
    <row r="45" spans="1:9" x14ac:dyDescent="0.25">
      <c r="A45" s="42" t="str">
        <f t="shared" si="3"/>
        <v>BARCELONA</v>
      </c>
      <c r="B45" s="41">
        <f t="shared" si="4"/>
        <v>12722727</v>
      </c>
      <c r="C45" s="41">
        <f t="shared" si="5"/>
        <v>13104066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1765976</v>
      </c>
      <c r="G45" s="42">
        <f t="shared" si="8"/>
        <v>1875273</v>
      </c>
    </row>
    <row r="46" spans="1:9" x14ac:dyDescent="0.25">
      <c r="A46" s="42" t="str">
        <f t="shared" si="3"/>
        <v>BILBAO</v>
      </c>
      <c r="B46" s="41">
        <f t="shared" si="4"/>
        <v>4649226</v>
      </c>
      <c r="C46" s="41">
        <f t="shared" si="5"/>
        <v>4751113</v>
      </c>
      <c r="D46" s="41">
        <f t="shared" si="6"/>
        <v>5</v>
      </c>
      <c r="E46" s="42" t="str">
        <f t="shared" si="2"/>
        <v>TARRAGONA</v>
      </c>
      <c r="F46" s="42">
        <f t="shared" si="7"/>
        <v>1173348</v>
      </c>
      <c r="G46" s="42">
        <f t="shared" si="8"/>
        <v>1592422</v>
      </c>
    </row>
    <row r="47" spans="1:9" x14ac:dyDescent="0.25">
      <c r="A47" s="42" t="str">
        <f t="shared" si="3"/>
        <v>CARTAGENA</v>
      </c>
      <c r="B47" s="41">
        <f t="shared" si="4"/>
        <v>709565</v>
      </c>
      <c r="C47" s="41">
        <f t="shared" si="5"/>
        <v>637137</v>
      </c>
      <c r="D47" s="41">
        <f t="shared" si="6"/>
        <v>13</v>
      </c>
      <c r="E47" s="42" t="str">
        <f t="shared" si="2"/>
        <v>MALAGA</v>
      </c>
      <c r="F47" s="42">
        <f t="shared" si="7"/>
        <v>966545</v>
      </c>
      <c r="G47" s="42">
        <f t="shared" si="8"/>
        <v>3508932</v>
      </c>
    </row>
    <row r="48" spans="1:9" x14ac:dyDescent="0.25">
      <c r="A48" s="42" t="str">
        <f t="shared" si="3"/>
        <v>CASTELLON</v>
      </c>
      <c r="B48" s="41">
        <f t="shared" si="4"/>
        <v>1949565</v>
      </c>
      <c r="C48" s="41">
        <f t="shared" si="5"/>
        <v>1551899</v>
      </c>
      <c r="D48" s="41">
        <f t="shared" si="6"/>
        <v>6</v>
      </c>
      <c r="E48" s="42" t="str">
        <f t="shared" si="2"/>
        <v>ALICANTE</v>
      </c>
      <c r="F48" s="42">
        <f t="shared" si="7"/>
        <v>877176</v>
      </c>
      <c r="G48" s="42">
        <f t="shared" si="8"/>
        <v>1030827</v>
      </c>
    </row>
    <row r="49" spans="1:7" x14ac:dyDescent="0.25">
      <c r="A49" s="42" t="str">
        <f t="shared" si="3"/>
        <v>CEUTA</v>
      </c>
      <c r="B49" s="41">
        <f t="shared" si="4"/>
        <v>70313</v>
      </c>
      <c r="C49" s="41">
        <f t="shared" si="5"/>
        <v>49752</v>
      </c>
      <c r="D49" s="41">
        <f t="shared" si="6"/>
        <v>20</v>
      </c>
      <c r="E49" s="42" t="str">
        <f t="shared" si="2"/>
        <v>SEVILLA</v>
      </c>
      <c r="F49" s="42">
        <f t="shared" si="7"/>
        <v>789198</v>
      </c>
      <c r="G49" s="42">
        <f t="shared" si="8"/>
        <v>924629</v>
      </c>
    </row>
    <row r="50" spans="1:7" x14ac:dyDescent="0.25">
      <c r="A50" s="42" t="str">
        <f t="shared" si="3"/>
        <v>FERROL-SAN CIBRAO</v>
      </c>
      <c r="B50" s="41">
        <f t="shared" si="4"/>
        <v>6003</v>
      </c>
      <c r="C50" s="41">
        <f t="shared" si="5"/>
        <v>5943</v>
      </c>
      <c r="D50" s="41">
        <f t="shared" si="6"/>
        <v>26</v>
      </c>
      <c r="E50" s="42" t="str">
        <f t="shared" si="2"/>
        <v>CARTAGENA</v>
      </c>
      <c r="F50" s="42">
        <f t="shared" si="7"/>
        <v>709565</v>
      </c>
      <c r="G50" s="42">
        <f t="shared" si="8"/>
        <v>637137</v>
      </c>
    </row>
    <row r="51" spans="1:7" x14ac:dyDescent="0.25">
      <c r="A51" s="42" t="str">
        <f t="shared" si="3"/>
        <v>GIJON</v>
      </c>
      <c r="B51" s="41">
        <f t="shared" si="4"/>
        <v>576268</v>
      </c>
      <c r="C51" s="41">
        <f t="shared" si="5"/>
        <v>431218</v>
      </c>
      <c r="D51" s="41">
        <f t="shared" si="6"/>
        <v>15</v>
      </c>
      <c r="E51" s="42" t="str">
        <f t="shared" si="2"/>
        <v>BAHIA DE CADIZ</v>
      </c>
      <c r="F51" s="42">
        <f t="shared" si="7"/>
        <v>660270</v>
      </c>
      <c r="G51" s="42">
        <f t="shared" si="8"/>
        <v>708430</v>
      </c>
    </row>
    <row r="52" spans="1:7" x14ac:dyDescent="0.25">
      <c r="A52" s="42" t="str">
        <f t="shared" si="3"/>
        <v>HUELVA</v>
      </c>
      <c r="B52" s="41">
        <f t="shared" si="4"/>
        <v>8846</v>
      </c>
      <c r="C52" s="41">
        <f t="shared" si="5"/>
        <v>7185</v>
      </c>
      <c r="D52" s="41">
        <f t="shared" si="6"/>
        <v>25</v>
      </c>
      <c r="E52" s="42" t="str">
        <f t="shared" si="2"/>
        <v>GIJON</v>
      </c>
      <c r="F52" s="42">
        <f t="shared" si="7"/>
        <v>576268</v>
      </c>
      <c r="G52" s="42">
        <f t="shared" si="8"/>
        <v>431218</v>
      </c>
    </row>
    <row r="53" spans="1:7" x14ac:dyDescent="0.25">
      <c r="A53" s="42" t="str">
        <f t="shared" si="3"/>
        <v>LAS PALMAS</v>
      </c>
      <c r="B53" s="41">
        <f t="shared" si="4"/>
        <v>8527877</v>
      </c>
      <c r="C53" s="41">
        <f t="shared" si="5"/>
        <v>10891635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203878</v>
      </c>
      <c r="G53" s="42">
        <f t="shared" si="8"/>
        <v>271271</v>
      </c>
    </row>
    <row r="54" spans="1:7" x14ac:dyDescent="0.25">
      <c r="A54" s="42" t="str">
        <f t="shared" si="3"/>
        <v>MALAGA</v>
      </c>
      <c r="B54" s="41">
        <f t="shared" si="4"/>
        <v>966545</v>
      </c>
      <c r="C54" s="41">
        <f t="shared" si="5"/>
        <v>3508932</v>
      </c>
      <c r="D54" s="41">
        <f t="shared" si="6"/>
        <v>10</v>
      </c>
      <c r="E54" s="42" t="str">
        <f t="shared" si="2"/>
        <v>VILAGARCIA</v>
      </c>
      <c r="F54" s="42">
        <f t="shared" si="7"/>
        <v>201124</v>
      </c>
      <c r="G54" s="42">
        <f t="shared" si="8"/>
        <v>163201</v>
      </c>
    </row>
    <row r="55" spans="1:7" x14ac:dyDescent="0.25">
      <c r="A55" s="42" t="str">
        <f t="shared" si="3"/>
        <v>MARIN Y RIA DE PONTEVEDRA</v>
      </c>
      <c r="B55" s="41">
        <f t="shared" si="4"/>
        <v>203878</v>
      </c>
      <c r="C55" s="41">
        <f t="shared" si="5"/>
        <v>271271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191912</v>
      </c>
      <c r="G55" s="42">
        <f t="shared" si="8"/>
        <v>179119</v>
      </c>
    </row>
    <row r="56" spans="1:7" x14ac:dyDescent="0.25">
      <c r="A56" s="42" t="str">
        <f t="shared" si="3"/>
        <v>MELILLA</v>
      </c>
      <c r="B56" s="41">
        <f t="shared" si="4"/>
        <v>191912</v>
      </c>
      <c r="C56" s="41">
        <f t="shared" si="5"/>
        <v>179119</v>
      </c>
      <c r="D56" s="41">
        <f t="shared" si="6"/>
        <v>18</v>
      </c>
      <c r="E56" s="42" t="str">
        <f t="shared" si="2"/>
        <v>BALEARES</v>
      </c>
      <c r="F56" s="42">
        <f t="shared" si="9"/>
        <v>191614</v>
      </c>
      <c r="G56" s="42">
        <f t="shared" si="8"/>
        <v>211199</v>
      </c>
    </row>
    <row r="57" spans="1:7" x14ac:dyDescent="0.25">
      <c r="A57" s="42" t="str">
        <f t="shared" si="3"/>
        <v>MOTRIL</v>
      </c>
      <c r="B57" s="41">
        <f t="shared" si="4"/>
        <v>38768</v>
      </c>
      <c r="C57" s="41">
        <f t="shared" si="5"/>
        <v>41530</v>
      </c>
      <c r="D57" s="41">
        <f t="shared" si="6"/>
        <v>23</v>
      </c>
      <c r="E57" s="42" t="str">
        <f t="shared" si="2"/>
        <v>CEUTA</v>
      </c>
      <c r="F57" s="42">
        <f t="shared" si="9"/>
        <v>70313</v>
      </c>
      <c r="G57" s="42">
        <f t="shared" si="8"/>
        <v>49752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62536</v>
      </c>
      <c r="G58" s="42">
        <f t="shared" si="8"/>
        <v>48956</v>
      </c>
    </row>
    <row r="59" spans="1:7" x14ac:dyDescent="0.25">
      <c r="A59" s="42" t="str">
        <f t="shared" si="3"/>
        <v>SANTA CRUZ DE TENERIFE</v>
      </c>
      <c r="B59" s="41">
        <f t="shared" si="4"/>
        <v>1765976</v>
      </c>
      <c r="C59" s="41">
        <f t="shared" si="5"/>
        <v>1875273</v>
      </c>
      <c r="D59" s="41">
        <f t="shared" si="6"/>
        <v>8</v>
      </c>
      <c r="E59" s="42" t="str">
        <f t="shared" si="2"/>
        <v>A CORUÑA</v>
      </c>
      <c r="F59" s="42">
        <f t="shared" si="9"/>
        <v>42227</v>
      </c>
      <c r="G59" s="42">
        <f t="shared" si="8"/>
        <v>43750</v>
      </c>
    </row>
    <row r="60" spans="1:7" x14ac:dyDescent="0.25">
      <c r="A60" s="42" t="str">
        <f t="shared" si="3"/>
        <v>SANTANDER</v>
      </c>
      <c r="B60" s="41">
        <f t="shared" si="4"/>
        <v>10818</v>
      </c>
      <c r="C60" s="41">
        <f t="shared" si="5"/>
        <v>10387</v>
      </c>
      <c r="D60" s="41">
        <f t="shared" si="6"/>
        <v>24</v>
      </c>
      <c r="E60" s="42" t="str">
        <f t="shared" si="2"/>
        <v>MOTRIL</v>
      </c>
      <c r="F60" s="42">
        <f t="shared" si="9"/>
        <v>38768</v>
      </c>
      <c r="G60" s="42">
        <f t="shared" si="8"/>
        <v>41530</v>
      </c>
    </row>
    <row r="61" spans="1:7" x14ac:dyDescent="0.25">
      <c r="A61" s="42" t="str">
        <f t="shared" si="3"/>
        <v>SEVILLA</v>
      </c>
      <c r="B61" s="41">
        <f t="shared" si="4"/>
        <v>789198</v>
      </c>
      <c r="C61" s="41">
        <f t="shared" si="5"/>
        <v>924629</v>
      </c>
      <c r="D61" s="41">
        <f t="shared" si="6"/>
        <v>12</v>
      </c>
      <c r="E61" s="42" t="str">
        <f t="shared" si="2"/>
        <v>SANTANDER</v>
      </c>
      <c r="F61" s="42">
        <f t="shared" si="9"/>
        <v>10818</v>
      </c>
      <c r="G61" s="42">
        <f t="shared" si="8"/>
        <v>10387</v>
      </c>
    </row>
    <row r="62" spans="1:7" x14ac:dyDescent="0.25">
      <c r="A62" s="42" t="str">
        <f t="shared" si="3"/>
        <v>TARRAGONA</v>
      </c>
      <c r="B62" s="41">
        <f t="shared" si="4"/>
        <v>1173348</v>
      </c>
      <c r="C62" s="41">
        <f t="shared" si="5"/>
        <v>1592422</v>
      </c>
      <c r="D62" s="41">
        <f t="shared" si="6"/>
        <v>9</v>
      </c>
      <c r="E62" s="42" t="str">
        <f t="shared" si="2"/>
        <v>HUELVA</v>
      </c>
      <c r="F62" s="42">
        <f t="shared" si="9"/>
        <v>8846</v>
      </c>
      <c r="G62" s="42">
        <f t="shared" si="8"/>
        <v>7185</v>
      </c>
    </row>
    <row r="63" spans="1:7" x14ac:dyDescent="0.25">
      <c r="A63" s="42" t="str">
        <f t="shared" si="3"/>
        <v>VALENCIA</v>
      </c>
      <c r="B63" s="41">
        <f t="shared" si="4"/>
        <v>37737487</v>
      </c>
      <c r="C63" s="41">
        <f t="shared" si="5"/>
        <v>38765390</v>
      </c>
      <c r="D63" s="41">
        <f t="shared" si="6"/>
        <v>2</v>
      </c>
      <c r="E63" s="42" t="str">
        <f t="shared" si="2"/>
        <v>FERROL-SAN CIBRAO</v>
      </c>
      <c r="F63" s="42">
        <f t="shared" si="9"/>
        <v>6003</v>
      </c>
      <c r="G63" s="42">
        <f t="shared" si="8"/>
        <v>5943</v>
      </c>
    </row>
    <row r="64" spans="1:7" x14ac:dyDescent="0.25">
      <c r="A64" s="42" t="str">
        <f t="shared" si="3"/>
        <v>VIGO</v>
      </c>
      <c r="B64" s="41">
        <f t="shared" si="4"/>
        <v>1822307</v>
      </c>
      <c r="C64" s="41">
        <f t="shared" si="5"/>
        <v>1689121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333</v>
      </c>
    </row>
    <row r="65" spans="1:7" x14ac:dyDescent="0.25">
      <c r="A65" s="42" t="str">
        <f t="shared" si="3"/>
        <v>VILAGARCIA</v>
      </c>
      <c r="B65" s="41">
        <f t="shared" si="4"/>
        <v>201124</v>
      </c>
      <c r="C65" s="41">
        <f t="shared" si="5"/>
        <v>163201</v>
      </c>
      <c r="D65" s="41">
        <f t="shared" si="6"/>
        <v>17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1589</v>
      </c>
      <c r="C8" s="34">
        <v>5661</v>
      </c>
      <c r="D8" s="34">
        <v>23258</v>
      </c>
      <c r="E8" s="34">
        <v>71179</v>
      </c>
      <c r="F8" s="13">
        <f t="shared" ref="F8:F35" si="0">((E8*100)/D8)-100</f>
        <v>206.04093215237765</v>
      </c>
      <c r="G8" s="1"/>
      <c r="H8" s="1"/>
      <c r="I8" s="1"/>
    </row>
    <row r="9" spans="1:12" x14ac:dyDescent="0.25">
      <c r="A9" s="8" t="s">
        <v>46</v>
      </c>
      <c r="B9" s="33">
        <v>28112</v>
      </c>
      <c r="C9" s="33">
        <v>26385</v>
      </c>
      <c r="D9" s="33">
        <v>332855</v>
      </c>
      <c r="E9" s="33">
        <v>273230</v>
      </c>
      <c r="F9" s="10">
        <f t="shared" si="0"/>
        <v>-17.913205449820495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1260</v>
      </c>
      <c r="D10" s="34">
        <v>0</v>
      </c>
      <c r="E10" s="34">
        <v>3715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320633</v>
      </c>
      <c r="C11" s="33">
        <v>404344</v>
      </c>
      <c r="D11" s="33">
        <v>3857145</v>
      </c>
      <c r="E11" s="33">
        <v>4517077</v>
      </c>
      <c r="F11" s="10">
        <f t="shared" si="0"/>
        <v>17.109338642960012</v>
      </c>
      <c r="G11" s="1"/>
      <c r="H11" s="1"/>
      <c r="I11" s="1"/>
    </row>
    <row r="12" spans="1:12" x14ac:dyDescent="0.25">
      <c r="A12" s="11" t="s">
        <v>49</v>
      </c>
      <c r="B12" s="34">
        <v>78572</v>
      </c>
      <c r="C12" s="34">
        <v>50038</v>
      </c>
      <c r="D12" s="34">
        <v>689903</v>
      </c>
      <c r="E12" s="34">
        <v>551172</v>
      </c>
      <c r="F12" s="13">
        <f t="shared" si="0"/>
        <v>-20.108768913890799</v>
      </c>
      <c r="G12" s="1"/>
      <c r="H12" s="1"/>
      <c r="I12" s="1"/>
    </row>
    <row r="13" spans="1:12" x14ac:dyDescent="0.25">
      <c r="A13" s="8" t="s">
        <v>50</v>
      </c>
      <c r="B13" s="33">
        <v>682975</v>
      </c>
      <c r="C13" s="33">
        <v>670681</v>
      </c>
      <c r="D13" s="33">
        <v>6531007</v>
      </c>
      <c r="E13" s="33">
        <v>6657361</v>
      </c>
      <c r="F13" s="10">
        <f t="shared" si="0"/>
        <v>1.9346786797196813</v>
      </c>
      <c r="G13" s="1"/>
      <c r="H13" s="1"/>
      <c r="I13" s="1"/>
    </row>
    <row r="14" spans="1:12" x14ac:dyDescent="0.25">
      <c r="A14" s="11" t="s">
        <v>51</v>
      </c>
      <c r="B14" s="34">
        <v>699013</v>
      </c>
      <c r="C14" s="34">
        <v>738529</v>
      </c>
      <c r="D14" s="34">
        <v>6913054</v>
      </c>
      <c r="E14" s="34">
        <v>7007618</v>
      </c>
      <c r="F14" s="13">
        <f t="shared" si="0"/>
        <v>1.3679048362706254</v>
      </c>
      <c r="G14" s="1"/>
      <c r="H14" s="1"/>
      <c r="I14" s="1"/>
    </row>
    <row r="15" spans="1:12" x14ac:dyDescent="0.25">
      <c r="A15" s="8" t="s">
        <v>52</v>
      </c>
      <c r="B15" s="33">
        <v>89235</v>
      </c>
      <c r="C15" s="33">
        <v>72027</v>
      </c>
      <c r="D15" s="33">
        <v>687655</v>
      </c>
      <c r="E15" s="33">
        <v>672595</v>
      </c>
      <c r="F15" s="10">
        <f t="shared" si="0"/>
        <v>-2.1900516974354929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39999</v>
      </c>
      <c r="C17" s="33">
        <v>20839</v>
      </c>
      <c r="D17" s="33">
        <v>264685</v>
      </c>
      <c r="E17" s="33">
        <v>344501</v>
      </c>
      <c r="F17" s="10">
        <f t="shared" si="0"/>
        <v>30.155090012656558</v>
      </c>
      <c r="G17" s="1"/>
      <c r="H17" s="1"/>
      <c r="I17" s="1"/>
    </row>
    <row r="18" spans="1:9" x14ac:dyDescent="0.25">
      <c r="A18" s="11" t="s">
        <v>55</v>
      </c>
      <c r="B18" s="34">
        <v>79306</v>
      </c>
      <c r="C18" s="34">
        <v>84404</v>
      </c>
      <c r="D18" s="34">
        <v>679914</v>
      </c>
      <c r="E18" s="34">
        <v>706799</v>
      </c>
      <c r="F18" s="13">
        <f t="shared" si="0"/>
        <v>3.9541765576234695</v>
      </c>
      <c r="G18" s="1"/>
      <c r="H18" s="1"/>
      <c r="I18" s="1"/>
    </row>
    <row r="19" spans="1:9" x14ac:dyDescent="0.25">
      <c r="A19" s="8" t="s">
        <v>56</v>
      </c>
      <c r="B19" s="33">
        <v>6037</v>
      </c>
      <c r="C19" s="33">
        <v>2801</v>
      </c>
      <c r="D19" s="33">
        <v>47894</v>
      </c>
      <c r="E19" s="33">
        <v>36951</v>
      </c>
      <c r="F19" s="10">
        <f t="shared" si="0"/>
        <v>-22.848373491460308</v>
      </c>
      <c r="G19" s="1"/>
      <c r="H19" s="1"/>
      <c r="I19" s="1"/>
    </row>
    <row r="20" spans="1:9" x14ac:dyDescent="0.25">
      <c r="A20" s="11" t="s">
        <v>57</v>
      </c>
      <c r="B20" s="34">
        <v>48231</v>
      </c>
      <c r="C20" s="34">
        <v>61843</v>
      </c>
      <c r="D20" s="34">
        <v>449050</v>
      </c>
      <c r="E20" s="34">
        <v>509499</v>
      </c>
      <c r="F20" s="13">
        <f t="shared" si="0"/>
        <v>13.461529896448056</v>
      </c>
      <c r="G20" s="1"/>
      <c r="H20" s="1"/>
      <c r="I20" s="1"/>
    </row>
    <row r="21" spans="1:9" x14ac:dyDescent="0.25">
      <c r="A21" s="8" t="s">
        <v>58</v>
      </c>
      <c r="B21" s="33">
        <v>9895</v>
      </c>
      <c r="C21" s="33">
        <v>11883</v>
      </c>
      <c r="D21" s="33">
        <v>106485</v>
      </c>
      <c r="E21" s="33">
        <v>133836</v>
      </c>
      <c r="F21" s="10">
        <f t="shared" si="0"/>
        <v>25.685307789829551</v>
      </c>
      <c r="G21" s="1"/>
      <c r="H21" s="1"/>
      <c r="I21" s="1"/>
    </row>
    <row r="22" spans="1:9" x14ac:dyDescent="0.25">
      <c r="A22" s="11" t="s">
        <v>59</v>
      </c>
      <c r="B22" s="34">
        <v>228716</v>
      </c>
      <c r="C22" s="34">
        <v>240264</v>
      </c>
      <c r="D22" s="34">
        <v>2058212</v>
      </c>
      <c r="E22" s="34">
        <v>2057645</v>
      </c>
      <c r="F22" s="13">
        <f t="shared" si="0"/>
        <v>-2.7548182597328719E-2</v>
      </c>
      <c r="G22" s="1"/>
      <c r="H22" s="1"/>
      <c r="I22" s="1"/>
    </row>
    <row r="23" spans="1:9" x14ac:dyDescent="0.25">
      <c r="A23" s="8" t="s">
        <v>60</v>
      </c>
      <c r="B23" s="33">
        <v>37862</v>
      </c>
      <c r="C23" s="33">
        <v>39627</v>
      </c>
      <c r="D23" s="33">
        <v>351398</v>
      </c>
      <c r="E23" s="33">
        <v>365252</v>
      </c>
      <c r="F23" s="10">
        <f t="shared" si="0"/>
        <v>3.9425380907119632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55183</v>
      </c>
      <c r="C25" s="33">
        <v>53083</v>
      </c>
      <c r="D25" s="33">
        <v>500631</v>
      </c>
      <c r="E25" s="33">
        <v>520712</v>
      </c>
      <c r="F25" s="10">
        <f t="shared" si="0"/>
        <v>4.0111379439147754</v>
      </c>
      <c r="G25" s="1"/>
      <c r="H25" s="1"/>
      <c r="I25" s="1"/>
    </row>
    <row r="26" spans="1:9" x14ac:dyDescent="0.25">
      <c r="A26" s="11" t="s">
        <v>63</v>
      </c>
      <c r="B26" s="34">
        <v>9984</v>
      </c>
      <c r="C26" s="34">
        <v>11861</v>
      </c>
      <c r="D26" s="34">
        <v>65655</v>
      </c>
      <c r="E26" s="34">
        <v>122466</v>
      </c>
      <c r="F26" s="13">
        <f t="shared" si="0"/>
        <v>86.52958647475441</v>
      </c>
      <c r="G26" s="1"/>
      <c r="H26" s="1"/>
      <c r="I26" s="1"/>
    </row>
    <row r="27" spans="1:9" x14ac:dyDescent="0.25">
      <c r="A27" s="8" t="s">
        <v>64</v>
      </c>
      <c r="B27" s="33">
        <v>44428</v>
      </c>
      <c r="C27" s="33">
        <v>36824</v>
      </c>
      <c r="D27" s="33">
        <v>378489</v>
      </c>
      <c r="E27" s="33">
        <v>348752</v>
      </c>
      <c r="F27" s="10">
        <f t="shared" si="0"/>
        <v>-7.8567673036732941</v>
      </c>
      <c r="G27" s="1"/>
      <c r="H27" s="1"/>
      <c r="I27" s="1"/>
    </row>
    <row r="28" spans="1:9" x14ac:dyDescent="0.25">
      <c r="A28" s="11" t="s">
        <v>65</v>
      </c>
      <c r="B28" s="34">
        <v>254425</v>
      </c>
      <c r="C28" s="34">
        <v>254953</v>
      </c>
      <c r="D28" s="34">
        <v>2550382</v>
      </c>
      <c r="E28" s="34">
        <v>2256121</v>
      </c>
      <c r="F28" s="13">
        <f t="shared" si="0"/>
        <v>-11.537918633365507</v>
      </c>
      <c r="G28" s="1"/>
      <c r="H28" s="1"/>
      <c r="I28" s="1"/>
    </row>
    <row r="29" spans="1:9" x14ac:dyDescent="0.25">
      <c r="A29" s="8" t="s">
        <v>66</v>
      </c>
      <c r="B29" s="33">
        <v>69963</v>
      </c>
      <c r="C29" s="33">
        <v>104694</v>
      </c>
      <c r="D29" s="33">
        <v>883460</v>
      </c>
      <c r="E29" s="33">
        <v>874723</v>
      </c>
      <c r="F29" s="10">
        <f t="shared" si="0"/>
        <v>-0.98895252756209118</v>
      </c>
      <c r="G29" s="1"/>
      <c r="H29" s="1"/>
      <c r="I29" s="1"/>
    </row>
    <row r="30" spans="1:9" x14ac:dyDescent="0.25">
      <c r="A30" s="11" t="s">
        <v>67</v>
      </c>
      <c r="B30" s="34">
        <v>16392</v>
      </c>
      <c r="C30" s="34">
        <v>23117</v>
      </c>
      <c r="D30" s="34">
        <v>149441</v>
      </c>
      <c r="E30" s="34">
        <v>173845</v>
      </c>
      <c r="F30" s="13">
        <f t="shared" si="0"/>
        <v>16.330190509967139</v>
      </c>
      <c r="G30" s="1"/>
      <c r="H30" s="1"/>
      <c r="I30" s="1"/>
    </row>
    <row r="31" spans="1:9" x14ac:dyDescent="0.25">
      <c r="A31" s="8" t="s">
        <v>68</v>
      </c>
      <c r="B31" s="33">
        <v>18771</v>
      </c>
      <c r="C31" s="33">
        <v>7974</v>
      </c>
      <c r="D31" s="33">
        <v>97906</v>
      </c>
      <c r="E31" s="33">
        <v>116411</v>
      </c>
      <c r="F31" s="10">
        <f t="shared" si="0"/>
        <v>18.900782383102154</v>
      </c>
      <c r="G31" s="1"/>
      <c r="H31" s="1"/>
      <c r="I31" s="1"/>
    </row>
    <row r="32" spans="1:9" x14ac:dyDescent="0.25">
      <c r="A32" s="11" t="s">
        <v>69</v>
      </c>
      <c r="B32" s="34">
        <v>497354</v>
      </c>
      <c r="C32" s="34">
        <v>600859</v>
      </c>
      <c r="D32" s="34">
        <v>4531433</v>
      </c>
      <c r="E32" s="34">
        <v>4707036</v>
      </c>
      <c r="F32" s="13">
        <f t="shared" si="0"/>
        <v>3.8752200462855768</v>
      </c>
      <c r="G32" s="1"/>
      <c r="H32" s="1"/>
      <c r="I32" s="1"/>
    </row>
    <row r="33" spans="1:9" x14ac:dyDescent="0.25">
      <c r="A33" s="8" t="s">
        <v>70</v>
      </c>
      <c r="B33" s="33">
        <v>82281</v>
      </c>
      <c r="C33" s="33">
        <v>74430</v>
      </c>
      <c r="D33" s="33">
        <v>652941</v>
      </c>
      <c r="E33" s="33">
        <v>725626</v>
      </c>
      <c r="F33" s="10">
        <f t="shared" si="0"/>
        <v>11.131939945569357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3398956</v>
      </c>
      <c r="C35" s="15">
        <f t="shared" ref="C35:E35" si="1">SUM(C7:C34)</f>
        <v>3598381</v>
      </c>
      <c r="D35" s="15">
        <f t="shared" si="1"/>
        <v>32803870</v>
      </c>
      <c r="E35" s="15">
        <f t="shared" si="1"/>
        <v>33758488</v>
      </c>
      <c r="F35" s="16">
        <f t="shared" si="0"/>
        <v>2.9100773780654521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7007618</v>
      </c>
      <c r="G38" s="42">
        <f>LOOKUP(E38,$A$38:$A$65,$C$38:$C$65)</f>
        <v>6913054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71179</v>
      </c>
      <c r="C39" s="41">
        <f t="shared" ref="C39:C65" si="5">D8</f>
        <v>23258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6657361</v>
      </c>
      <c r="G39" s="42">
        <f t="shared" ref="G39:G65" si="8">LOOKUP(E39,$A$38:$A$65,$C$38:$C$65)</f>
        <v>6531007</v>
      </c>
    </row>
    <row r="40" spans="1:9" x14ac:dyDescent="0.25">
      <c r="A40" s="42" t="str">
        <f t="shared" si="3"/>
        <v>ALMERIA</v>
      </c>
      <c r="B40" s="41">
        <f t="shared" si="4"/>
        <v>273230</v>
      </c>
      <c r="C40" s="41">
        <f t="shared" si="5"/>
        <v>332855</v>
      </c>
      <c r="D40" s="41">
        <f t="shared" si="6"/>
        <v>17</v>
      </c>
      <c r="E40" s="42" t="str">
        <f t="shared" si="2"/>
        <v>VALENCIA</v>
      </c>
      <c r="F40" s="42">
        <f t="shared" si="7"/>
        <v>4707036</v>
      </c>
      <c r="G40" s="42">
        <f t="shared" si="8"/>
        <v>4531433</v>
      </c>
    </row>
    <row r="41" spans="1:9" x14ac:dyDescent="0.25">
      <c r="A41" s="42" t="str">
        <f t="shared" si="3"/>
        <v>AVILES</v>
      </c>
      <c r="B41" s="41">
        <f t="shared" si="4"/>
        <v>3715</v>
      </c>
      <c r="C41" s="41">
        <f t="shared" si="5"/>
        <v>0</v>
      </c>
      <c r="D41" s="41">
        <f t="shared" si="6"/>
        <v>25</v>
      </c>
      <c r="E41" s="42" t="str">
        <f t="shared" si="2"/>
        <v>BAHIA DE ALGECIRAS</v>
      </c>
      <c r="F41" s="42">
        <f t="shared" si="7"/>
        <v>4517077</v>
      </c>
      <c r="G41" s="42">
        <f t="shared" si="8"/>
        <v>3857145</v>
      </c>
    </row>
    <row r="42" spans="1:9" x14ac:dyDescent="0.25">
      <c r="A42" s="42" t="str">
        <f t="shared" si="3"/>
        <v>BAHIA DE ALGECIRAS</v>
      </c>
      <c r="B42" s="41">
        <f t="shared" si="4"/>
        <v>4517077</v>
      </c>
      <c r="C42" s="41">
        <f t="shared" si="5"/>
        <v>3857145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2256121</v>
      </c>
      <c r="G42" s="42">
        <f t="shared" si="8"/>
        <v>2550382</v>
      </c>
    </row>
    <row r="43" spans="1:9" x14ac:dyDescent="0.25">
      <c r="A43" s="42" t="str">
        <f t="shared" si="3"/>
        <v>BAHIA DE CADIZ</v>
      </c>
      <c r="B43" s="41">
        <f t="shared" si="4"/>
        <v>551172</v>
      </c>
      <c r="C43" s="41">
        <f t="shared" si="5"/>
        <v>689903</v>
      </c>
      <c r="D43" s="41">
        <f t="shared" si="6"/>
        <v>11</v>
      </c>
      <c r="E43" s="42" t="str">
        <f t="shared" si="2"/>
        <v>LAS PALMAS</v>
      </c>
      <c r="F43" s="42">
        <f t="shared" si="7"/>
        <v>2057645</v>
      </c>
      <c r="G43" s="42">
        <f t="shared" si="8"/>
        <v>2058212</v>
      </c>
    </row>
    <row r="44" spans="1:9" x14ac:dyDescent="0.25">
      <c r="A44" s="42" t="str">
        <f t="shared" si="3"/>
        <v>BALEARES</v>
      </c>
      <c r="B44" s="41">
        <f t="shared" si="4"/>
        <v>6657361</v>
      </c>
      <c r="C44" s="41">
        <f t="shared" si="5"/>
        <v>6531007</v>
      </c>
      <c r="D44" s="41">
        <f t="shared" si="6"/>
        <v>2</v>
      </c>
      <c r="E44" s="42" t="str">
        <f t="shared" si="2"/>
        <v>SANTANDER</v>
      </c>
      <c r="F44" s="42">
        <f t="shared" si="7"/>
        <v>874723</v>
      </c>
      <c r="G44" s="42">
        <f t="shared" si="8"/>
        <v>883460</v>
      </c>
    </row>
    <row r="45" spans="1:9" x14ac:dyDescent="0.25">
      <c r="A45" s="42" t="str">
        <f t="shared" si="3"/>
        <v>BARCELONA</v>
      </c>
      <c r="B45" s="41">
        <f t="shared" si="4"/>
        <v>7007618</v>
      </c>
      <c r="C45" s="41">
        <f t="shared" si="5"/>
        <v>6913054</v>
      </c>
      <c r="D45" s="41">
        <f t="shared" si="6"/>
        <v>1</v>
      </c>
      <c r="E45" s="42" t="str">
        <f t="shared" si="2"/>
        <v>VIGO</v>
      </c>
      <c r="F45" s="42">
        <f t="shared" si="7"/>
        <v>725626</v>
      </c>
      <c r="G45" s="42">
        <f t="shared" si="8"/>
        <v>652941</v>
      </c>
    </row>
    <row r="46" spans="1:9" x14ac:dyDescent="0.25">
      <c r="A46" s="42" t="str">
        <f t="shared" si="3"/>
        <v>BILBAO</v>
      </c>
      <c r="B46" s="41">
        <f t="shared" si="4"/>
        <v>672595</v>
      </c>
      <c r="C46" s="41">
        <f t="shared" si="5"/>
        <v>687655</v>
      </c>
      <c r="D46" s="41">
        <f t="shared" si="6"/>
        <v>10</v>
      </c>
      <c r="E46" s="42" t="str">
        <f t="shared" si="2"/>
        <v>CEUTA</v>
      </c>
      <c r="F46" s="42">
        <f t="shared" si="7"/>
        <v>706799</v>
      </c>
      <c r="G46" s="42">
        <f t="shared" si="8"/>
        <v>679914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672595</v>
      </c>
      <c r="G47" s="42">
        <f t="shared" si="8"/>
        <v>687655</v>
      </c>
    </row>
    <row r="48" spans="1:9" x14ac:dyDescent="0.25">
      <c r="A48" s="42" t="str">
        <f t="shared" si="3"/>
        <v>CASTELLON</v>
      </c>
      <c r="B48" s="41">
        <f t="shared" si="4"/>
        <v>344501</v>
      </c>
      <c r="C48" s="41">
        <f t="shared" si="5"/>
        <v>264685</v>
      </c>
      <c r="D48" s="41">
        <f t="shared" si="6"/>
        <v>16</v>
      </c>
      <c r="E48" s="42" t="str">
        <f t="shared" si="2"/>
        <v>BAHIA DE CADIZ</v>
      </c>
      <c r="F48" s="42">
        <f t="shared" si="7"/>
        <v>551172</v>
      </c>
      <c r="G48" s="42">
        <f t="shared" si="8"/>
        <v>689903</v>
      </c>
    </row>
    <row r="49" spans="1:7" x14ac:dyDescent="0.25">
      <c r="A49" s="42" t="str">
        <f t="shared" si="3"/>
        <v>CEUTA</v>
      </c>
      <c r="B49" s="41">
        <f t="shared" si="4"/>
        <v>706799</v>
      </c>
      <c r="C49" s="41">
        <f t="shared" si="5"/>
        <v>679914</v>
      </c>
      <c r="D49" s="41">
        <f t="shared" si="6"/>
        <v>9</v>
      </c>
      <c r="E49" s="42" t="str">
        <f t="shared" si="2"/>
        <v>MELILLA</v>
      </c>
      <c r="F49" s="42">
        <f t="shared" si="7"/>
        <v>520712</v>
      </c>
      <c r="G49" s="42">
        <f t="shared" si="8"/>
        <v>500631</v>
      </c>
    </row>
    <row r="50" spans="1:7" x14ac:dyDescent="0.25">
      <c r="A50" s="42" t="str">
        <f t="shared" si="3"/>
        <v>FERROL-SAN CIBRAO</v>
      </c>
      <c r="B50" s="41">
        <f t="shared" si="4"/>
        <v>36951</v>
      </c>
      <c r="C50" s="41">
        <f t="shared" si="5"/>
        <v>47894</v>
      </c>
      <c r="D50" s="41">
        <f t="shared" si="6"/>
        <v>23</v>
      </c>
      <c r="E50" s="42" t="str">
        <f t="shared" si="2"/>
        <v>GIJON</v>
      </c>
      <c r="F50" s="42">
        <f t="shared" si="7"/>
        <v>509499</v>
      </c>
      <c r="G50" s="42">
        <f t="shared" si="8"/>
        <v>449050</v>
      </c>
    </row>
    <row r="51" spans="1:7" x14ac:dyDescent="0.25">
      <c r="A51" s="42" t="str">
        <f t="shared" si="3"/>
        <v>GIJON</v>
      </c>
      <c r="B51" s="41">
        <f t="shared" si="4"/>
        <v>509499</v>
      </c>
      <c r="C51" s="41">
        <f t="shared" si="5"/>
        <v>449050</v>
      </c>
      <c r="D51" s="41">
        <f t="shared" si="6"/>
        <v>13</v>
      </c>
      <c r="E51" s="42" t="str">
        <f t="shared" si="2"/>
        <v>MALAGA</v>
      </c>
      <c r="F51" s="42">
        <f t="shared" si="7"/>
        <v>365252</v>
      </c>
      <c r="G51" s="42">
        <f t="shared" si="8"/>
        <v>351398</v>
      </c>
    </row>
    <row r="52" spans="1:7" x14ac:dyDescent="0.25">
      <c r="A52" s="42" t="str">
        <f t="shared" si="3"/>
        <v>HUELVA</v>
      </c>
      <c r="B52" s="41">
        <f t="shared" si="4"/>
        <v>133836</v>
      </c>
      <c r="C52" s="41">
        <f t="shared" si="5"/>
        <v>106485</v>
      </c>
      <c r="D52" s="41">
        <f t="shared" si="6"/>
        <v>19</v>
      </c>
      <c r="E52" s="42" t="str">
        <f t="shared" si="2"/>
        <v>PASAIA</v>
      </c>
      <c r="F52" s="42">
        <f t="shared" si="7"/>
        <v>348752</v>
      </c>
      <c r="G52" s="42">
        <f t="shared" si="8"/>
        <v>378489</v>
      </c>
    </row>
    <row r="53" spans="1:7" x14ac:dyDescent="0.25">
      <c r="A53" s="42" t="str">
        <f t="shared" si="3"/>
        <v>LAS PALMAS</v>
      </c>
      <c r="B53" s="41">
        <f t="shared" si="4"/>
        <v>2057645</v>
      </c>
      <c r="C53" s="41">
        <f t="shared" si="5"/>
        <v>2058212</v>
      </c>
      <c r="D53" s="41">
        <f t="shared" si="6"/>
        <v>6</v>
      </c>
      <c r="E53" s="42" t="str">
        <f t="shared" si="2"/>
        <v>CASTELLON</v>
      </c>
      <c r="F53" s="42">
        <f t="shared" si="7"/>
        <v>344501</v>
      </c>
      <c r="G53" s="42">
        <f t="shared" si="8"/>
        <v>264685</v>
      </c>
    </row>
    <row r="54" spans="1:7" x14ac:dyDescent="0.25">
      <c r="A54" s="42" t="str">
        <f t="shared" si="3"/>
        <v>MALAGA</v>
      </c>
      <c r="B54" s="41">
        <f t="shared" si="4"/>
        <v>365252</v>
      </c>
      <c r="C54" s="41">
        <f t="shared" si="5"/>
        <v>351398</v>
      </c>
      <c r="D54" s="41">
        <f t="shared" si="6"/>
        <v>14</v>
      </c>
      <c r="E54" s="42" t="str">
        <f t="shared" si="2"/>
        <v>ALMERIA</v>
      </c>
      <c r="F54" s="42">
        <f t="shared" si="7"/>
        <v>273230</v>
      </c>
      <c r="G54" s="42">
        <f t="shared" si="8"/>
        <v>332855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173845</v>
      </c>
      <c r="G55" s="42">
        <f t="shared" si="8"/>
        <v>149441</v>
      </c>
    </row>
    <row r="56" spans="1:7" x14ac:dyDescent="0.25">
      <c r="A56" s="42" t="str">
        <f t="shared" si="3"/>
        <v>MELILLA</v>
      </c>
      <c r="B56" s="41">
        <f t="shared" si="4"/>
        <v>520712</v>
      </c>
      <c r="C56" s="41">
        <f t="shared" si="5"/>
        <v>500631</v>
      </c>
      <c r="D56" s="41">
        <f t="shared" si="6"/>
        <v>12</v>
      </c>
      <c r="E56" s="42" t="str">
        <f t="shared" si="2"/>
        <v>HUELVA</v>
      </c>
      <c r="F56" s="42">
        <f t="shared" si="9"/>
        <v>133836</v>
      </c>
      <c r="G56" s="42">
        <f t="shared" si="8"/>
        <v>106485</v>
      </c>
    </row>
    <row r="57" spans="1:7" x14ac:dyDescent="0.25">
      <c r="A57" s="42" t="str">
        <f t="shared" si="3"/>
        <v>MOTRIL</v>
      </c>
      <c r="B57" s="41">
        <f t="shared" si="4"/>
        <v>122466</v>
      </c>
      <c r="C57" s="41">
        <f t="shared" si="5"/>
        <v>65655</v>
      </c>
      <c r="D57" s="41">
        <f t="shared" si="6"/>
        <v>20</v>
      </c>
      <c r="E57" s="42" t="str">
        <f t="shared" si="2"/>
        <v>MOTRIL</v>
      </c>
      <c r="F57" s="42">
        <f t="shared" si="9"/>
        <v>122466</v>
      </c>
      <c r="G57" s="42">
        <f t="shared" si="8"/>
        <v>65655</v>
      </c>
    </row>
    <row r="58" spans="1:7" x14ac:dyDescent="0.25">
      <c r="A58" s="42" t="str">
        <f t="shared" si="3"/>
        <v>PASAIA</v>
      </c>
      <c r="B58" s="41">
        <f t="shared" si="4"/>
        <v>348752</v>
      </c>
      <c r="C58" s="41">
        <f t="shared" si="5"/>
        <v>378489</v>
      </c>
      <c r="D58" s="41">
        <f t="shared" si="6"/>
        <v>15</v>
      </c>
      <c r="E58" s="42" t="str">
        <f t="shared" si="2"/>
        <v>TARRAGONA</v>
      </c>
      <c r="F58" s="42">
        <f t="shared" si="9"/>
        <v>116411</v>
      </c>
      <c r="G58" s="42">
        <f t="shared" si="8"/>
        <v>97906</v>
      </c>
    </row>
    <row r="59" spans="1:7" x14ac:dyDescent="0.25">
      <c r="A59" s="42" t="str">
        <f t="shared" si="3"/>
        <v>SANTA CRUZ DE TENERIFE</v>
      </c>
      <c r="B59" s="41">
        <f t="shared" si="4"/>
        <v>2256121</v>
      </c>
      <c r="C59" s="41">
        <f t="shared" si="5"/>
        <v>2550382</v>
      </c>
      <c r="D59" s="41">
        <f t="shared" si="6"/>
        <v>5</v>
      </c>
      <c r="E59" s="42" t="str">
        <f t="shared" si="2"/>
        <v>ALICANTE</v>
      </c>
      <c r="F59" s="42">
        <f t="shared" si="9"/>
        <v>71179</v>
      </c>
      <c r="G59" s="42">
        <f t="shared" si="8"/>
        <v>23258</v>
      </c>
    </row>
    <row r="60" spans="1:7" x14ac:dyDescent="0.25">
      <c r="A60" s="42" t="str">
        <f t="shared" si="3"/>
        <v>SANTANDER</v>
      </c>
      <c r="B60" s="41">
        <f t="shared" si="4"/>
        <v>874723</v>
      </c>
      <c r="C60" s="41">
        <f t="shared" si="5"/>
        <v>883460</v>
      </c>
      <c r="D60" s="41">
        <f t="shared" si="6"/>
        <v>7</v>
      </c>
      <c r="E60" s="42" t="str">
        <f t="shared" si="2"/>
        <v>FERROL-SAN CIBRAO</v>
      </c>
      <c r="F60" s="42">
        <f t="shared" si="9"/>
        <v>36951</v>
      </c>
      <c r="G60" s="42">
        <f t="shared" si="8"/>
        <v>47894</v>
      </c>
    </row>
    <row r="61" spans="1:7" x14ac:dyDescent="0.25">
      <c r="A61" s="42" t="str">
        <f t="shared" si="3"/>
        <v>SEVILLA</v>
      </c>
      <c r="B61" s="41">
        <f t="shared" si="4"/>
        <v>173845</v>
      </c>
      <c r="C61" s="41">
        <f t="shared" si="5"/>
        <v>149441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116411</v>
      </c>
      <c r="C62" s="41">
        <f t="shared" si="5"/>
        <v>97906</v>
      </c>
      <c r="D62" s="41">
        <f t="shared" si="6"/>
        <v>21</v>
      </c>
      <c r="E62" s="42" t="str">
        <f t="shared" si="2"/>
        <v>AVILES</v>
      </c>
      <c r="F62" s="42">
        <f t="shared" si="9"/>
        <v>3715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4707036</v>
      </c>
      <c r="C63" s="41">
        <f t="shared" si="5"/>
        <v>4531433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725626</v>
      </c>
      <c r="C64" s="41">
        <f t="shared" si="5"/>
        <v>652941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570</v>
      </c>
      <c r="C7" s="35">
        <v>426</v>
      </c>
      <c r="D7" s="35">
        <v>3954</v>
      </c>
      <c r="E7" s="35">
        <v>4247</v>
      </c>
      <c r="F7" s="10">
        <f>((E7*100)/D7)-100</f>
        <v>7.4102175012645404</v>
      </c>
      <c r="G7" s="1"/>
      <c r="H7" s="1"/>
      <c r="I7" s="1"/>
    </row>
    <row r="8" spans="1:12" x14ac:dyDescent="0.25">
      <c r="A8" s="11" t="s">
        <v>45</v>
      </c>
      <c r="B8" s="36">
        <v>13580</v>
      </c>
      <c r="C8" s="36">
        <v>12558</v>
      </c>
      <c r="D8" s="36">
        <v>123459</v>
      </c>
      <c r="E8" s="36">
        <v>111656</v>
      </c>
      <c r="F8" s="13">
        <f t="shared" ref="F8:F35" si="0">((E8*100)/D8)-100</f>
        <v>-9.5602588713662016</v>
      </c>
      <c r="G8" s="1"/>
      <c r="H8" s="1"/>
      <c r="I8" s="1"/>
    </row>
    <row r="9" spans="1:12" x14ac:dyDescent="0.25">
      <c r="A9" s="8" t="s">
        <v>46</v>
      </c>
      <c r="B9" s="35">
        <v>334</v>
      </c>
      <c r="C9" s="35">
        <v>840</v>
      </c>
      <c r="D9" s="35">
        <v>4209.25</v>
      </c>
      <c r="E9" s="35">
        <v>5496</v>
      </c>
      <c r="F9" s="10">
        <f t="shared" si="0"/>
        <v>30.569578903605162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8</v>
      </c>
      <c r="E10" s="36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35">
        <v>341505</v>
      </c>
      <c r="C11" s="35">
        <v>365331</v>
      </c>
      <c r="D11" s="35">
        <v>2971557</v>
      </c>
      <c r="E11" s="35">
        <v>3147534</v>
      </c>
      <c r="F11" s="10">
        <f t="shared" si="0"/>
        <v>5.9220469269140779</v>
      </c>
      <c r="G11" s="1"/>
      <c r="H11" s="1"/>
      <c r="I11" s="1"/>
    </row>
    <row r="12" spans="1:12" x14ac:dyDescent="0.25">
      <c r="A12" s="11" t="s">
        <v>49</v>
      </c>
      <c r="B12" s="36">
        <v>9401.5</v>
      </c>
      <c r="C12" s="36">
        <v>8493.5</v>
      </c>
      <c r="D12" s="36">
        <v>72657</v>
      </c>
      <c r="E12" s="36">
        <v>68385</v>
      </c>
      <c r="F12" s="13">
        <f t="shared" si="0"/>
        <v>-5.879681242000089</v>
      </c>
      <c r="G12" s="1"/>
      <c r="H12" s="1"/>
      <c r="I12" s="1"/>
    </row>
    <row r="13" spans="1:12" x14ac:dyDescent="0.25">
      <c r="A13" s="8" t="s">
        <v>50</v>
      </c>
      <c r="B13" s="35">
        <v>4586</v>
      </c>
      <c r="C13" s="35">
        <v>4543</v>
      </c>
      <c r="D13" s="35">
        <v>45101</v>
      </c>
      <c r="E13" s="35">
        <v>48004</v>
      </c>
      <c r="F13" s="10">
        <f t="shared" si="0"/>
        <v>6.4366643755127342</v>
      </c>
      <c r="G13" s="1"/>
      <c r="H13" s="1"/>
      <c r="I13" s="1"/>
    </row>
    <row r="14" spans="1:12" x14ac:dyDescent="0.25">
      <c r="A14" s="11" t="s">
        <v>51</v>
      </c>
      <c r="B14" s="36">
        <v>153048</v>
      </c>
      <c r="C14" s="36">
        <v>152213.5</v>
      </c>
      <c r="D14" s="36">
        <v>1321936.5</v>
      </c>
      <c r="E14" s="36">
        <v>1283237.5</v>
      </c>
      <c r="F14" s="13">
        <f t="shared" si="0"/>
        <v>-2.9274477253635069</v>
      </c>
      <c r="G14" s="1"/>
      <c r="H14" s="1"/>
      <c r="I14" s="1"/>
    </row>
    <row r="15" spans="1:12" x14ac:dyDescent="0.25">
      <c r="A15" s="8" t="s">
        <v>52</v>
      </c>
      <c r="B15" s="35">
        <v>45044.75</v>
      </c>
      <c r="C15" s="35">
        <v>46541</v>
      </c>
      <c r="D15" s="35">
        <v>452876.25</v>
      </c>
      <c r="E15" s="35">
        <v>446755.75</v>
      </c>
      <c r="F15" s="10">
        <f t="shared" si="0"/>
        <v>-1.3514729465278918</v>
      </c>
      <c r="G15" s="1"/>
      <c r="H15" s="1"/>
      <c r="I15" s="1"/>
    </row>
    <row r="16" spans="1:12" x14ac:dyDescent="0.25">
      <c r="A16" s="11" t="s">
        <v>53</v>
      </c>
      <c r="B16" s="36">
        <v>5187</v>
      </c>
      <c r="C16" s="36">
        <v>7892</v>
      </c>
      <c r="D16" s="36">
        <v>51248</v>
      </c>
      <c r="E16" s="36">
        <v>59639</v>
      </c>
      <c r="F16" s="13">
        <f t="shared" si="0"/>
        <v>16.373321885732125</v>
      </c>
      <c r="G16" s="1"/>
      <c r="H16" s="1"/>
      <c r="I16" s="1"/>
    </row>
    <row r="17" spans="1:9" x14ac:dyDescent="0.25">
      <c r="A17" s="8" t="s">
        <v>54</v>
      </c>
      <c r="B17" s="35">
        <v>13011</v>
      </c>
      <c r="C17" s="35">
        <v>12255</v>
      </c>
      <c r="D17" s="35">
        <v>119546</v>
      </c>
      <c r="E17" s="35">
        <v>143945</v>
      </c>
      <c r="F17" s="10">
        <f t="shared" si="0"/>
        <v>20.409716761748612</v>
      </c>
      <c r="G17" s="1"/>
      <c r="H17" s="1"/>
      <c r="I17" s="1"/>
    </row>
    <row r="18" spans="1:9" x14ac:dyDescent="0.25">
      <c r="A18" s="11" t="s">
        <v>55</v>
      </c>
      <c r="B18" s="36">
        <v>1397</v>
      </c>
      <c r="C18" s="36">
        <v>1755</v>
      </c>
      <c r="D18" s="36">
        <v>11627</v>
      </c>
      <c r="E18" s="36">
        <v>13726</v>
      </c>
      <c r="F18" s="13">
        <f t="shared" si="0"/>
        <v>18.052808119033287</v>
      </c>
      <c r="G18" s="1"/>
      <c r="H18" s="1"/>
      <c r="I18" s="1"/>
    </row>
    <row r="19" spans="1:9" x14ac:dyDescent="0.25">
      <c r="A19" s="8" t="s">
        <v>56</v>
      </c>
      <c r="B19" s="35">
        <v>122</v>
      </c>
      <c r="C19" s="35">
        <v>71</v>
      </c>
      <c r="D19" s="35">
        <v>647</v>
      </c>
      <c r="E19" s="35">
        <v>736</v>
      </c>
      <c r="F19" s="10">
        <f t="shared" si="0"/>
        <v>13.755795981452863</v>
      </c>
      <c r="G19" s="1"/>
      <c r="H19" s="1"/>
      <c r="I19" s="1"/>
    </row>
    <row r="20" spans="1:9" x14ac:dyDescent="0.25">
      <c r="A20" s="11" t="s">
        <v>57</v>
      </c>
      <c r="B20" s="36">
        <v>3153</v>
      </c>
      <c r="C20" s="36">
        <v>4931</v>
      </c>
      <c r="D20" s="36">
        <v>34206</v>
      </c>
      <c r="E20" s="36">
        <v>46663</v>
      </c>
      <c r="F20" s="13">
        <f t="shared" si="0"/>
        <v>36.417587557738415</v>
      </c>
      <c r="G20" s="1"/>
      <c r="H20" s="1"/>
      <c r="I20" s="1"/>
    </row>
    <row r="21" spans="1:9" x14ac:dyDescent="0.25">
      <c r="A21" s="8" t="s">
        <v>58</v>
      </c>
      <c r="B21" s="35">
        <v>80</v>
      </c>
      <c r="C21" s="35">
        <v>170</v>
      </c>
      <c r="D21" s="35">
        <v>1490</v>
      </c>
      <c r="E21" s="35">
        <v>1061</v>
      </c>
      <c r="F21" s="10">
        <f t="shared" si="0"/>
        <v>-28.791946308724832</v>
      </c>
      <c r="G21" s="1"/>
      <c r="H21" s="1"/>
      <c r="I21" s="1"/>
    </row>
    <row r="22" spans="1:9" x14ac:dyDescent="0.25">
      <c r="A22" s="11" t="s">
        <v>59</v>
      </c>
      <c r="B22" s="36">
        <v>101835</v>
      </c>
      <c r="C22" s="36">
        <v>80473</v>
      </c>
      <c r="D22" s="36">
        <v>925957</v>
      </c>
      <c r="E22" s="36">
        <v>774778</v>
      </c>
      <c r="F22" s="13">
        <f t="shared" si="0"/>
        <v>-16.326784073126504</v>
      </c>
      <c r="G22" s="1"/>
      <c r="H22" s="1"/>
      <c r="I22" s="1"/>
    </row>
    <row r="23" spans="1:9" x14ac:dyDescent="0.25">
      <c r="A23" s="8" t="s">
        <v>60</v>
      </c>
      <c r="B23" s="35">
        <v>16841</v>
      </c>
      <c r="C23" s="35">
        <v>31824</v>
      </c>
      <c r="D23" s="35">
        <v>308518</v>
      </c>
      <c r="E23" s="35">
        <v>216127</v>
      </c>
      <c r="F23" s="10">
        <f t="shared" si="0"/>
        <v>-29.946712995676108</v>
      </c>
      <c r="G23" s="1"/>
      <c r="H23" s="1"/>
      <c r="I23" s="1"/>
    </row>
    <row r="24" spans="1:9" x14ac:dyDescent="0.25">
      <c r="A24" s="11" t="s">
        <v>61</v>
      </c>
      <c r="B24" s="36">
        <v>2767</v>
      </c>
      <c r="C24" s="36">
        <v>2892</v>
      </c>
      <c r="D24" s="36">
        <v>29908</v>
      </c>
      <c r="E24" s="36">
        <v>22298</v>
      </c>
      <c r="F24" s="13">
        <f t="shared" si="0"/>
        <v>-25.444697071017785</v>
      </c>
      <c r="G24" s="1"/>
      <c r="H24" s="1"/>
      <c r="I24" s="1"/>
    </row>
    <row r="25" spans="1:9" x14ac:dyDescent="0.25">
      <c r="A25" s="8" t="s">
        <v>62</v>
      </c>
      <c r="B25" s="35">
        <v>2033</v>
      </c>
      <c r="C25" s="35">
        <v>2896</v>
      </c>
      <c r="D25" s="35">
        <v>23847</v>
      </c>
      <c r="E25" s="35">
        <v>26068</v>
      </c>
      <c r="F25" s="10">
        <f t="shared" si="0"/>
        <v>9.3135404872730305</v>
      </c>
      <c r="G25" s="1"/>
      <c r="H25" s="1"/>
      <c r="I25" s="1"/>
    </row>
    <row r="26" spans="1:9" x14ac:dyDescent="0.25">
      <c r="A26" s="11" t="s">
        <v>63</v>
      </c>
      <c r="B26" s="36">
        <v>284</v>
      </c>
      <c r="C26" s="36">
        <v>395</v>
      </c>
      <c r="D26" s="36">
        <v>4880</v>
      </c>
      <c r="E26" s="36">
        <v>4281</v>
      </c>
      <c r="F26" s="13">
        <f t="shared" si="0"/>
        <v>-12.27459016393442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24196</v>
      </c>
      <c r="C28" s="36">
        <v>24630</v>
      </c>
      <c r="D28" s="36">
        <v>240006</v>
      </c>
      <c r="E28" s="36">
        <v>224603</v>
      </c>
      <c r="F28" s="13">
        <f t="shared" si="0"/>
        <v>-6.4177562227610991</v>
      </c>
      <c r="G28" s="1"/>
      <c r="H28" s="1"/>
      <c r="I28" s="1"/>
    </row>
    <row r="29" spans="1:9" x14ac:dyDescent="0.25">
      <c r="A29" s="8" t="s">
        <v>66</v>
      </c>
      <c r="B29" s="35">
        <v>71</v>
      </c>
      <c r="C29" s="35">
        <v>68</v>
      </c>
      <c r="D29" s="35">
        <v>866</v>
      </c>
      <c r="E29" s="35">
        <v>878</v>
      </c>
      <c r="F29" s="10">
        <f t="shared" si="0"/>
        <v>1.3856812933025395</v>
      </c>
      <c r="G29" s="1"/>
      <c r="H29" s="1"/>
      <c r="I29" s="1"/>
    </row>
    <row r="30" spans="1:9" x14ac:dyDescent="0.25">
      <c r="A30" s="11" t="s">
        <v>67</v>
      </c>
      <c r="B30" s="36">
        <v>11812</v>
      </c>
      <c r="C30" s="36">
        <v>11240</v>
      </c>
      <c r="D30" s="36">
        <v>116569</v>
      </c>
      <c r="E30" s="36">
        <v>103124</v>
      </c>
      <c r="F30" s="13">
        <f t="shared" si="0"/>
        <v>-11.5339412708353</v>
      </c>
      <c r="G30" s="1"/>
      <c r="H30" s="1"/>
      <c r="I30" s="1"/>
    </row>
    <row r="31" spans="1:9" x14ac:dyDescent="0.25">
      <c r="A31" s="8" t="s">
        <v>68</v>
      </c>
      <c r="B31" s="35">
        <v>13370</v>
      </c>
      <c r="C31" s="35">
        <v>12201</v>
      </c>
      <c r="D31" s="35">
        <v>144772</v>
      </c>
      <c r="E31" s="35">
        <v>110522</v>
      </c>
      <c r="F31" s="10">
        <f t="shared" si="0"/>
        <v>-23.657889647169341</v>
      </c>
      <c r="G31" s="1"/>
      <c r="H31" s="1"/>
      <c r="I31" s="1"/>
    </row>
    <row r="32" spans="1:9" x14ac:dyDescent="0.25">
      <c r="A32" s="11" t="s">
        <v>69</v>
      </c>
      <c r="B32" s="36">
        <v>367586</v>
      </c>
      <c r="C32" s="36">
        <v>350270</v>
      </c>
      <c r="D32" s="36">
        <v>3324496</v>
      </c>
      <c r="E32" s="36">
        <v>3271342</v>
      </c>
      <c r="F32" s="13">
        <f t="shared" si="0"/>
        <v>-1.5988588947016353</v>
      </c>
      <c r="G32" s="1"/>
      <c r="H32" s="1"/>
      <c r="I32" s="1"/>
    </row>
    <row r="33" spans="1:9" x14ac:dyDescent="0.25">
      <c r="A33" s="8" t="s">
        <v>70</v>
      </c>
      <c r="B33" s="35">
        <v>18649.5</v>
      </c>
      <c r="C33" s="35">
        <v>16237.5</v>
      </c>
      <c r="D33" s="35">
        <v>152011.5</v>
      </c>
      <c r="E33" s="35">
        <v>158312.5</v>
      </c>
      <c r="F33" s="10">
        <f t="shared" si="0"/>
        <v>4.1450811287303964</v>
      </c>
      <c r="G33" s="1"/>
      <c r="H33" s="1"/>
      <c r="I33" s="1"/>
    </row>
    <row r="34" spans="1:9" x14ac:dyDescent="0.25">
      <c r="A34" s="11" t="s">
        <v>71</v>
      </c>
      <c r="B34" s="36">
        <v>2093</v>
      </c>
      <c r="C34" s="36">
        <v>3236</v>
      </c>
      <c r="D34" s="36">
        <v>18538</v>
      </c>
      <c r="E34" s="36">
        <v>24641</v>
      </c>
      <c r="F34" s="13">
        <f t="shared" si="0"/>
        <v>32.921566512029358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1152556.75</v>
      </c>
      <c r="C35" s="15">
        <f t="shared" ref="C35:E35" si="1">SUM(C7:C34)</f>
        <v>1154382.5</v>
      </c>
      <c r="D35" s="15">
        <f t="shared" si="1"/>
        <v>10504890.5</v>
      </c>
      <c r="E35" s="15">
        <f t="shared" si="1"/>
        <v>10318061.75</v>
      </c>
      <c r="F35" s="16">
        <f t="shared" si="0"/>
        <v>-1.7784930742495533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4247</v>
      </c>
      <c r="C38" s="41">
        <f>D7</f>
        <v>3954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3271342</v>
      </c>
      <c r="G38" s="42">
        <f>LOOKUP(E38,$A$38:$A$65,$C$38:$C$65)</f>
        <v>3324496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111656</v>
      </c>
      <c r="C39" s="41">
        <f t="shared" ref="C39:C65" si="5">D8</f>
        <v>123459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3147534</v>
      </c>
      <c r="G39" s="42">
        <f t="shared" ref="G39:G65" si="8">LOOKUP(E39,$A$38:$A$65,$C$38:$C$65)</f>
        <v>2971557</v>
      </c>
    </row>
    <row r="40" spans="1:9" x14ac:dyDescent="0.25">
      <c r="A40" s="42" t="str">
        <f t="shared" si="3"/>
        <v>ALMERIA</v>
      </c>
      <c r="B40" s="41">
        <f t="shared" si="4"/>
        <v>5496</v>
      </c>
      <c r="C40" s="41">
        <f t="shared" si="5"/>
        <v>4209.25</v>
      </c>
      <c r="D40" s="41">
        <f t="shared" si="6"/>
        <v>21</v>
      </c>
      <c r="E40" s="42" t="str">
        <f t="shared" si="2"/>
        <v>BARCELONA</v>
      </c>
      <c r="F40" s="42">
        <f t="shared" si="7"/>
        <v>1283237.5</v>
      </c>
      <c r="G40" s="42">
        <f t="shared" si="8"/>
        <v>1321936.5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774778</v>
      </c>
      <c r="G41" s="42">
        <f t="shared" si="8"/>
        <v>925957</v>
      </c>
    </row>
    <row r="42" spans="1:9" x14ac:dyDescent="0.25">
      <c r="A42" s="42" t="str">
        <f t="shared" si="3"/>
        <v>BAHIA DE ALGECIRAS</v>
      </c>
      <c r="B42" s="41">
        <f t="shared" si="4"/>
        <v>3147534</v>
      </c>
      <c r="C42" s="41">
        <f t="shared" si="5"/>
        <v>2971557</v>
      </c>
      <c r="D42" s="41">
        <f t="shared" si="6"/>
        <v>2</v>
      </c>
      <c r="E42" s="42" t="str">
        <f t="shared" si="2"/>
        <v>BILBAO</v>
      </c>
      <c r="F42" s="42">
        <f t="shared" si="7"/>
        <v>446755.75</v>
      </c>
      <c r="G42" s="42">
        <f t="shared" si="8"/>
        <v>452876.25</v>
      </c>
    </row>
    <row r="43" spans="1:9" x14ac:dyDescent="0.25">
      <c r="A43" s="42" t="str">
        <f t="shared" si="3"/>
        <v>BAHIA DE CADIZ</v>
      </c>
      <c r="B43" s="41">
        <f t="shared" si="4"/>
        <v>68385</v>
      </c>
      <c r="C43" s="41">
        <f t="shared" si="5"/>
        <v>72657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224603</v>
      </c>
      <c r="G43" s="42">
        <f t="shared" si="8"/>
        <v>240006</v>
      </c>
    </row>
    <row r="44" spans="1:9" x14ac:dyDescent="0.25">
      <c r="A44" s="42" t="str">
        <f t="shared" si="3"/>
        <v>BALEARES</v>
      </c>
      <c r="B44" s="41">
        <f t="shared" si="4"/>
        <v>48004</v>
      </c>
      <c r="C44" s="41">
        <f t="shared" si="5"/>
        <v>45101</v>
      </c>
      <c r="D44" s="41">
        <f t="shared" si="6"/>
        <v>15</v>
      </c>
      <c r="E44" s="42" t="str">
        <f t="shared" si="2"/>
        <v>MALAGA</v>
      </c>
      <c r="F44" s="42">
        <f t="shared" si="7"/>
        <v>216127</v>
      </c>
      <c r="G44" s="42">
        <f t="shared" si="8"/>
        <v>308518</v>
      </c>
    </row>
    <row r="45" spans="1:9" x14ac:dyDescent="0.25">
      <c r="A45" s="42" t="str">
        <f t="shared" si="3"/>
        <v>BARCELONA</v>
      </c>
      <c r="B45" s="41">
        <f t="shared" si="4"/>
        <v>1283237.5</v>
      </c>
      <c r="C45" s="41">
        <f t="shared" si="5"/>
        <v>1321936.5</v>
      </c>
      <c r="D45" s="41">
        <f t="shared" si="6"/>
        <v>3</v>
      </c>
      <c r="E45" s="42" t="str">
        <f t="shared" si="2"/>
        <v>VIGO</v>
      </c>
      <c r="F45" s="42">
        <f t="shared" si="7"/>
        <v>158312.5</v>
      </c>
      <c r="G45" s="42">
        <f t="shared" si="8"/>
        <v>152011.5</v>
      </c>
    </row>
    <row r="46" spans="1:9" x14ac:dyDescent="0.25">
      <c r="A46" s="42" t="str">
        <f t="shared" si="3"/>
        <v>BILBAO</v>
      </c>
      <c r="B46" s="41">
        <f t="shared" si="4"/>
        <v>446755.75</v>
      </c>
      <c r="C46" s="41">
        <f t="shared" si="5"/>
        <v>452876.25</v>
      </c>
      <c r="D46" s="41">
        <f t="shared" si="6"/>
        <v>5</v>
      </c>
      <c r="E46" s="42" t="str">
        <f t="shared" si="2"/>
        <v>CASTELLON</v>
      </c>
      <c r="F46" s="42">
        <f t="shared" si="7"/>
        <v>143945</v>
      </c>
      <c r="G46" s="42">
        <f t="shared" si="8"/>
        <v>119546</v>
      </c>
    </row>
    <row r="47" spans="1:9" x14ac:dyDescent="0.25">
      <c r="A47" s="42" t="str">
        <f t="shared" si="3"/>
        <v>CARTAGENA</v>
      </c>
      <c r="B47" s="41">
        <f t="shared" si="4"/>
        <v>59639</v>
      </c>
      <c r="C47" s="41">
        <f t="shared" si="5"/>
        <v>51248</v>
      </c>
      <c r="D47" s="41">
        <f t="shared" si="6"/>
        <v>14</v>
      </c>
      <c r="E47" s="42" t="str">
        <f t="shared" si="2"/>
        <v>ALICANTE</v>
      </c>
      <c r="F47" s="42">
        <f t="shared" si="7"/>
        <v>111656</v>
      </c>
      <c r="G47" s="42">
        <f t="shared" si="8"/>
        <v>123459</v>
      </c>
    </row>
    <row r="48" spans="1:9" x14ac:dyDescent="0.25">
      <c r="A48" s="42" t="str">
        <f t="shared" si="3"/>
        <v>CASTELLON</v>
      </c>
      <c r="B48" s="41">
        <f t="shared" si="4"/>
        <v>143945</v>
      </c>
      <c r="C48" s="41">
        <f t="shared" si="5"/>
        <v>119546</v>
      </c>
      <c r="D48" s="41">
        <f t="shared" si="6"/>
        <v>9</v>
      </c>
      <c r="E48" s="42" t="str">
        <f t="shared" si="2"/>
        <v>TARRAGONA</v>
      </c>
      <c r="F48" s="42">
        <f t="shared" si="7"/>
        <v>110522</v>
      </c>
      <c r="G48" s="42">
        <f t="shared" si="8"/>
        <v>144772</v>
      </c>
    </row>
    <row r="49" spans="1:7" x14ac:dyDescent="0.25">
      <c r="A49" s="42" t="str">
        <f t="shared" si="3"/>
        <v>CEUTA</v>
      </c>
      <c r="B49" s="41">
        <f t="shared" si="4"/>
        <v>13726</v>
      </c>
      <c r="C49" s="41">
        <f t="shared" si="5"/>
        <v>11627</v>
      </c>
      <c r="D49" s="41">
        <f t="shared" si="6"/>
        <v>20</v>
      </c>
      <c r="E49" s="42" t="str">
        <f t="shared" si="2"/>
        <v>SEVILLA</v>
      </c>
      <c r="F49" s="42">
        <f t="shared" si="7"/>
        <v>103124</v>
      </c>
      <c r="G49" s="42">
        <f t="shared" si="8"/>
        <v>116569</v>
      </c>
    </row>
    <row r="50" spans="1:7" x14ac:dyDescent="0.25">
      <c r="A50" s="42" t="str">
        <f t="shared" si="3"/>
        <v>FERROL-SAN CIBRAO</v>
      </c>
      <c r="B50" s="41">
        <f t="shared" si="4"/>
        <v>736</v>
      </c>
      <c r="C50" s="41">
        <f t="shared" si="5"/>
        <v>647</v>
      </c>
      <c r="D50" s="41">
        <f t="shared" si="6"/>
        <v>26</v>
      </c>
      <c r="E50" s="42" t="str">
        <f t="shared" si="2"/>
        <v>BAHIA DE CADIZ</v>
      </c>
      <c r="F50" s="42">
        <f t="shared" si="7"/>
        <v>68385</v>
      </c>
      <c r="G50" s="42">
        <f t="shared" si="8"/>
        <v>72657</v>
      </c>
    </row>
    <row r="51" spans="1:7" x14ac:dyDescent="0.25">
      <c r="A51" s="42" t="str">
        <f t="shared" si="3"/>
        <v>GIJON</v>
      </c>
      <c r="B51" s="41">
        <f t="shared" si="4"/>
        <v>46663</v>
      </c>
      <c r="C51" s="41">
        <f t="shared" si="5"/>
        <v>34206</v>
      </c>
      <c r="D51" s="41">
        <f t="shared" si="6"/>
        <v>16</v>
      </c>
      <c r="E51" s="42" t="str">
        <f t="shared" si="2"/>
        <v>CARTAGENA</v>
      </c>
      <c r="F51" s="42">
        <f t="shared" si="7"/>
        <v>59639</v>
      </c>
      <c r="G51" s="42">
        <f t="shared" si="8"/>
        <v>51248</v>
      </c>
    </row>
    <row r="52" spans="1:7" x14ac:dyDescent="0.25">
      <c r="A52" s="42" t="str">
        <f t="shared" si="3"/>
        <v>HUELVA</v>
      </c>
      <c r="B52" s="41">
        <f t="shared" si="4"/>
        <v>1061</v>
      </c>
      <c r="C52" s="41">
        <f t="shared" si="5"/>
        <v>1490</v>
      </c>
      <c r="D52" s="41">
        <f t="shared" si="6"/>
        <v>24</v>
      </c>
      <c r="E52" s="42" t="str">
        <f t="shared" si="2"/>
        <v>BALEARES</v>
      </c>
      <c r="F52" s="42">
        <f t="shared" si="7"/>
        <v>48004</v>
      </c>
      <c r="G52" s="42">
        <f t="shared" si="8"/>
        <v>45101</v>
      </c>
    </row>
    <row r="53" spans="1:7" x14ac:dyDescent="0.25">
      <c r="A53" s="42" t="str">
        <f t="shared" si="3"/>
        <v>LAS PALMAS</v>
      </c>
      <c r="B53" s="41">
        <f t="shared" si="4"/>
        <v>774778</v>
      </c>
      <c r="C53" s="41">
        <f t="shared" si="5"/>
        <v>925957</v>
      </c>
      <c r="D53" s="41">
        <f t="shared" si="6"/>
        <v>4</v>
      </c>
      <c r="E53" s="42" t="str">
        <f t="shared" si="2"/>
        <v>GIJON</v>
      </c>
      <c r="F53" s="42">
        <f t="shared" si="7"/>
        <v>46663</v>
      </c>
      <c r="G53" s="42">
        <f t="shared" si="8"/>
        <v>34206</v>
      </c>
    </row>
    <row r="54" spans="1:7" x14ac:dyDescent="0.25">
      <c r="A54" s="42" t="str">
        <f t="shared" si="3"/>
        <v>MALAGA</v>
      </c>
      <c r="B54" s="41">
        <f t="shared" si="4"/>
        <v>216127</v>
      </c>
      <c r="C54" s="41">
        <f t="shared" si="5"/>
        <v>308518</v>
      </c>
      <c r="D54" s="41">
        <f t="shared" si="6"/>
        <v>7</v>
      </c>
      <c r="E54" s="42" t="str">
        <f t="shared" si="2"/>
        <v>MELILLA</v>
      </c>
      <c r="F54" s="42">
        <f t="shared" si="7"/>
        <v>26068</v>
      </c>
      <c r="G54" s="42">
        <f t="shared" si="8"/>
        <v>23847</v>
      </c>
    </row>
    <row r="55" spans="1:7" x14ac:dyDescent="0.25">
      <c r="A55" s="42" t="str">
        <f t="shared" si="3"/>
        <v>MARIN Y RIA DE PONTEVEDRA</v>
      </c>
      <c r="B55" s="41">
        <f t="shared" si="4"/>
        <v>22298</v>
      </c>
      <c r="C55" s="41">
        <f t="shared" si="5"/>
        <v>29908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24641</v>
      </c>
      <c r="G55" s="42">
        <f t="shared" si="8"/>
        <v>18538</v>
      </c>
    </row>
    <row r="56" spans="1:7" x14ac:dyDescent="0.25">
      <c r="A56" s="42" t="str">
        <f t="shared" si="3"/>
        <v>MELILLA</v>
      </c>
      <c r="B56" s="41">
        <f t="shared" si="4"/>
        <v>26068</v>
      </c>
      <c r="C56" s="41">
        <f t="shared" si="5"/>
        <v>23847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22298</v>
      </c>
      <c r="G56" s="42">
        <f t="shared" si="8"/>
        <v>29908</v>
      </c>
    </row>
    <row r="57" spans="1:7" x14ac:dyDescent="0.25">
      <c r="A57" s="42" t="str">
        <f t="shared" si="3"/>
        <v>MOTRIL</v>
      </c>
      <c r="B57" s="41">
        <f t="shared" si="4"/>
        <v>4281</v>
      </c>
      <c r="C57" s="41">
        <f t="shared" si="5"/>
        <v>4880</v>
      </c>
      <c r="D57" s="41">
        <f t="shared" si="6"/>
        <v>22</v>
      </c>
      <c r="E57" s="42" t="str">
        <f t="shared" si="2"/>
        <v>CEUTA</v>
      </c>
      <c r="F57" s="42">
        <f t="shared" si="9"/>
        <v>13726</v>
      </c>
      <c r="G57" s="42">
        <f t="shared" si="8"/>
        <v>11627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5496</v>
      </c>
      <c r="G58" s="42">
        <f t="shared" si="8"/>
        <v>4209.25</v>
      </c>
    </row>
    <row r="59" spans="1:7" x14ac:dyDescent="0.25">
      <c r="A59" s="42" t="str">
        <f t="shared" si="3"/>
        <v>SANTA CRUZ DE TENERIFE</v>
      </c>
      <c r="B59" s="41">
        <f t="shared" si="4"/>
        <v>224603</v>
      </c>
      <c r="C59" s="41">
        <f t="shared" si="5"/>
        <v>240006</v>
      </c>
      <c r="D59" s="41">
        <f t="shared" si="6"/>
        <v>6</v>
      </c>
      <c r="E59" s="42" t="str">
        <f t="shared" si="2"/>
        <v>MOTRIL</v>
      </c>
      <c r="F59" s="42">
        <f t="shared" si="9"/>
        <v>4281</v>
      </c>
      <c r="G59" s="42">
        <f t="shared" si="8"/>
        <v>4880</v>
      </c>
    </row>
    <row r="60" spans="1:7" x14ac:dyDescent="0.25">
      <c r="A60" s="42" t="str">
        <f t="shared" si="3"/>
        <v>SANTANDER</v>
      </c>
      <c r="B60" s="41">
        <f t="shared" si="4"/>
        <v>878</v>
      </c>
      <c r="C60" s="41">
        <f t="shared" si="5"/>
        <v>866</v>
      </c>
      <c r="D60" s="41">
        <f t="shared" si="6"/>
        <v>25</v>
      </c>
      <c r="E60" s="42" t="str">
        <f t="shared" si="2"/>
        <v>A CORUÑA</v>
      </c>
      <c r="F60" s="42">
        <f t="shared" si="9"/>
        <v>4247</v>
      </c>
      <c r="G60" s="42">
        <f t="shared" si="8"/>
        <v>3954</v>
      </c>
    </row>
    <row r="61" spans="1:7" x14ac:dyDescent="0.25">
      <c r="A61" s="42" t="str">
        <f t="shared" si="3"/>
        <v>SEVILLA</v>
      </c>
      <c r="B61" s="41">
        <f t="shared" si="4"/>
        <v>103124</v>
      </c>
      <c r="C61" s="41">
        <f t="shared" si="5"/>
        <v>116569</v>
      </c>
      <c r="D61" s="41">
        <f t="shared" si="6"/>
        <v>12</v>
      </c>
      <c r="E61" s="42" t="str">
        <f t="shared" si="2"/>
        <v>HUELVA</v>
      </c>
      <c r="F61" s="42">
        <f t="shared" si="9"/>
        <v>1061</v>
      </c>
      <c r="G61" s="42">
        <f t="shared" si="8"/>
        <v>1490</v>
      </c>
    </row>
    <row r="62" spans="1:7" x14ac:dyDescent="0.25">
      <c r="A62" s="42" t="str">
        <f t="shared" si="3"/>
        <v>TARRAGONA</v>
      </c>
      <c r="B62" s="41">
        <f t="shared" si="4"/>
        <v>110522</v>
      </c>
      <c r="C62" s="41">
        <f t="shared" si="5"/>
        <v>144772</v>
      </c>
      <c r="D62" s="41">
        <f t="shared" si="6"/>
        <v>11</v>
      </c>
      <c r="E62" s="42" t="str">
        <f t="shared" si="2"/>
        <v>SANTANDER</v>
      </c>
      <c r="F62" s="42">
        <f t="shared" si="9"/>
        <v>878</v>
      </c>
      <c r="G62" s="42">
        <f t="shared" si="8"/>
        <v>866</v>
      </c>
    </row>
    <row r="63" spans="1:7" x14ac:dyDescent="0.25">
      <c r="A63" s="42" t="str">
        <f t="shared" si="3"/>
        <v>VALENCIA</v>
      </c>
      <c r="B63" s="41">
        <f t="shared" si="4"/>
        <v>3271342</v>
      </c>
      <c r="C63" s="41">
        <f t="shared" si="5"/>
        <v>3324496</v>
      </c>
      <c r="D63" s="41">
        <f t="shared" si="6"/>
        <v>1</v>
      </c>
      <c r="E63" s="42" t="str">
        <f t="shared" si="2"/>
        <v>FERROL-SAN CIBRAO</v>
      </c>
      <c r="F63" s="42">
        <f t="shared" si="9"/>
        <v>736</v>
      </c>
      <c r="G63" s="42">
        <f t="shared" si="8"/>
        <v>647</v>
      </c>
    </row>
    <row r="64" spans="1:7" x14ac:dyDescent="0.25">
      <c r="A64" s="42" t="str">
        <f t="shared" si="3"/>
        <v>VIGO</v>
      </c>
      <c r="B64" s="41">
        <f t="shared" si="4"/>
        <v>158312.5</v>
      </c>
      <c r="C64" s="41">
        <f t="shared" si="5"/>
        <v>152011.5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24641</v>
      </c>
      <c r="C65" s="41">
        <f t="shared" si="5"/>
        <v>18538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153</v>
      </c>
      <c r="C8" s="38">
        <v>70</v>
      </c>
      <c r="D8" s="38">
        <v>2455</v>
      </c>
      <c r="E8" s="38">
        <v>1358</v>
      </c>
      <c r="F8" s="13">
        <f t="shared" ref="F8:F35" si="0">((E8*100)/D8)-100</f>
        <v>-44.684317718940939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298850</v>
      </c>
      <c r="C11" s="37">
        <v>334334</v>
      </c>
      <c r="D11" s="37">
        <v>2726316</v>
      </c>
      <c r="E11" s="37">
        <v>2893764</v>
      </c>
      <c r="F11" s="10">
        <f t="shared" si="0"/>
        <v>6.1419145836359377</v>
      </c>
      <c r="G11" s="1"/>
      <c r="H11" s="1"/>
      <c r="I11" s="1"/>
    </row>
    <row r="12" spans="1:12" x14ac:dyDescent="0.25">
      <c r="A12" s="11" t="s">
        <v>49</v>
      </c>
      <c r="B12" s="38">
        <v>220</v>
      </c>
      <c r="C12" s="38">
        <v>0</v>
      </c>
      <c r="D12" s="38">
        <v>694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7</v>
      </c>
      <c r="C13" s="37">
        <v>0</v>
      </c>
      <c r="D13" s="37">
        <v>22</v>
      </c>
      <c r="E13" s="37">
        <v>11</v>
      </c>
      <c r="F13" s="10">
        <f t="shared" si="0"/>
        <v>-50</v>
      </c>
      <c r="G13" s="1"/>
      <c r="H13" s="1"/>
      <c r="I13" s="1"/>
    </row>
    <row r="14" spans="1:12" x14ac:dyDescent="0.25">
      <c r="A14" s="11" t="s">
        <v>51</v>
      </c>
      <c r="B14" s="38">
        <v>34084.5</v>
      </c>
      <c r="C14" s="38">
        <v>20318.5</v>
      </c>
      <c r="D14" s="38">
        <v>351926</v>
      </c>
      <c r="E14" s="38">
        <v>204177.5</v>
      </c>
      <c r="F14" s="13">
        <f t="shared" si="0"/>
        <v>-41.982831618010607</v>
      </c>
      <c r="G14" s="1"/>
      <c r="H14" s="1"/>
      <c r="I14" s="1"/>
    </row>
    <row r="15" spans="1:12" x14ac:dyDescent="0.25">
      <c r="A15" s="8" t="s">
        <v>52</v>
      </c>
      <c r="B15" s="37">
        <v>37</v>
      </c>
      <c r="C15" s="37">
        <v>149.25</v>
      </c>
      <c r="D15" s="37">
        <v>856.5</v>
      </c>
      <c r="E15" s="37">
        <v>819.25</v>
      </c>
      <c r="F15" s="10">
        <f t="shared" si="0"/>
        <v>-4.3490951546993557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16</v>
      </c>
      <c r="C17" s="37">
        <v>95</v>
      </c>
      <c r="D17" s="37">
        <v>364</v>
      </c>
      <c r="E17" s="37">
        <v>1510</v>
      </c>
      <c r="F17" s="10">
        <f t="shared" si="0"/>
        <v>314.83516483516485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40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69264</v>
      </c>
      <c r="C22" s="38">
        <v>45042</v>
      </c>
      <c r="D22" s="38">
        <v>613940</v>
      </c>
      <c r="E22" s="38">
        <v>468899</v>
      </c>
      <c r="F22" s="13">
        <f t="shared" si="0"/>
        <v>-23.624621298498226</v>
      </c>
      <c r="G22" s="1"/>
      <c r="H22" s="1"/>
      <c r="I22" s="1"/>
    </row>
    <row r="23" spans="1:9" x14ac:dyDescent="0.25">
      <c r="A23" s="8" t="s">
        <v>60</v>
      </c>
      <c r="B23" s="37">
        <v>13784</v>
      </c>
      <c r="C23" s="37">
        <v>28261</v>
      </c>
      <c r="D23" s="37">
        <v>280377</v>
      </c>
      <c r="E23" s="37">
        <v>190800</v>
      </c>
      <c r="F23" s="10">
        <f t="shared" si="0"/>
        <v>-31.948768978910536</v>
      </c>
      <c r="G23" s="1"/>
      <c r="H23" s="1"/>
      <c r="I23" s="1"/>
    </row>
    <row r="24" spans="1:9" x14ac:dyDescent="0.25">
      <c r="A24" s="11" t="s">
        <v>61</v>
      </c>
      <c r="B24" s="38">
        <v>16</v>
      </c>
      <c r="C24" s="38">
        <v>534</v>
      </c>
      <c r="D24" s="38">
        <v>2539</v>
      </c>
      <c r="E24" s="38">
        <v>2471</v>
      </c>
      <c r="F24" s="13">
        <f t="shared" si="0"/>
        <v>-2.6782197715636045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304</v>
      </c>
      <c r="C28" s="38">
        <v>204</v>
      </c>
      <c r="D28" s="38">
        <v>3812</v>
      </c>
      <c r="E28" s="38">
        <v>2130</v>
      </c>
      <c r="F28" s="13">
        <f t="shared" si="0"/>
        <v>-44.123819517313748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24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6462</v>
      </c>
      <c r="C31" s="37">
        <v>6986</v>
      </c>
      <c r="D31" s="37">
        <v>82197</v>
      </c>
      <c r="E31" s="37">
        <v>56132</v>
      </c>
      <c r="F31" s="10">
        <f t="shared" si="0"/>
        <v>-31.710403056072607</v>
      </c>
      <c r="G31" s="1"/>
      <c r="H31" s="1"/>
      <c r="I31" s="1"/>
    </row>
    <row r="32" spans="1:9" x14ac:dyDescent="0.25">
      <c r="A32" s="11" t="s">
        <v>69</v>
      </c>
      <c r="B32" s="38">
        <v>179208</v>
      </c>
      <c r="C32" s="38">
        <v>151091</v>
      </c>
      <c r="D32" s="38">
        <v>1685925</v>
      </c>
      <c r="E32" s="38">
        <v>1613217</v>
      </c>
      <c r="F32" s="13">
        <f t="shared" si="0"/>
        <v>-4.3126473597580031</v>
      </c>
      <c r="G32" s="1"/>
      <c r="H32" s="1"/>
      <c r="I32" s="1"/>
    </row>
    <row r="33" spans="1:9" x14ac:dyDescent="0.25">
      <c r="A33" s="8" t="s">
        <v>70</v>
      </c>
      <c r="B33" s="37">
        <v>1880</v>
      </c>
      <c r="C33" s="37">
        <v>556</v>
      </c>
      <c r="D33" s="37">
        <v>6845</v>
      </c>
      <c r="E33" s="37">
        <v>6350</v>
      </c>
      <c r="F33" s="10">
        <f t="shared" si="0"/>
        <v>-7.2315558802045246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604285.5</v>
      </c>
      <c r="C35" s="15">
        <f t="shared" ref="C35:E35" si="1">SUM(C7:C34)</f>
        <v>587640.75</v>
      </c>
      <c r="D35" s="15">
        <f t="shared" si="1"/>
        <v>5758320.5</v>
      </c>
      <c r="E35" s="15">
        <f t="shared" si="1"/>
        <v>5441678.75</v>
      </c>
      <c r="F35" s="16">
        <f t="shared" si="0"/>
        <v>-5.4988559598237003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2893764</v>
      </c>
      <c r="G38" s="42">
        <f>LOOKUP(E38,$A$38:$A$65,$C$38:$C$65)</f>
        <v>2726316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1358</v>
      </c>
      <c r="C39" s="41">
        <f t="shared" ref="C39:C65" si="5">D8</f>
        <v>2455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1613217</v>
      </c>
      <c r="G39" s="42">
        <f t="shared" ref="G39:G65" si="8">LOOKUP(E39,$A$38:$A$65,$C$38:$C$65)</f>
        <v>1685925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468899</v>
      </c>
      <c r="G40" s="42">
        <f t="shared" si="8"/>
        <v>613940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204177.5</v>
      </c>
      <c r="G41" s="42">
        <f t="shared" si="8"/>
        <v>351926</v>
      </c>
    </row>
    <row r="42" spans="1:9" x14ac:dyDescent="0.25">
      <c r="A42" s="42" t="str">
        <f t="shared" si="3"/>
        <v>BAHIA DE ALGECIRAS</v>
      </c>
      <c r="B42" s="41">
        <f t="shared" si="4"/>
        <v>2893764</v>
      </c>
      <c r="C42" s="41">
        <f t="shared" si="5"/>
        <v>2726316</v>
      </c>
      <c r="D42" s="41">
        <f t="shared" si="6"/>
        <v>1</v>
      </c>
      <c r="E42" s="42" t="str">
        <f t="shared" si="2"/>
        <v>MALAGA</v>
      </c>
      <c r="F42" s="42">
        <f t="shared" si="7"/>
        <v>190800</v>
      </c>
      <c r="G42" s="42">
        <f t="shared" si="8"/>
        <v>280377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694</v>
      </c>
      <c r="D43" s="41">
        <f t="shared" si="6"/>
        <v>28</v>
      </c>
      <c r="E43" s="42" t="str">
        <f t="shared" si="2"/>
        <v>TARRAGONA</v>
      </c>
      <c r="F43" s="42">
        <f t="shared" si="7"/>
        <v>56132</v>
      </c>
      <c r="G43" s="42">
        <f t="shared" si="8"/>
        <v>82197</v>
      </c>
    </row>
    <row r="44" spans="1:9" x14ac:dyDescent="0.25">
      <c r="A44" s="42" t="str">
        <f t="shared" si="3"/>
        <v>BALEARES</v>
      </c>
      <c r="B44" s="41">
        <f t="shared" si="4"/>
        <v>11</v>
      </c>
      <c r="C44" s="41">
        <f t="shared" si="5"/>
        <v>22</v>
      </c>
      <c r="D44" s="41">
        <f t="shared" si="6"/>
        <v>14</v>
      </c>
      <c r="E44" s="42" t="str">
        <f t="shared" si="2"/>
        <v>VIGO</v>
      </c>
      <c r="F44" s="42">
        <f t="shared" si="7"/>
        <v>6350</v>
      </c>
      <c r="G44" s="42">
        <f t="shared" si="8"/>
        <v>6845</v>
      </c>
    </row>
    <row r="45" spans="1:9" x14ac:dyDescent="0.25">
      <c r="A45" s="42" t="str">
        <f t="shared" si="3"/>
        <v>BARCELONA</v>
      </c>
      <c r="B45" s="41">
        <f t="shared" si="4"/>
        <v>204177.5</v>
      </c>
      <c r="C45" s="41">
        <f t="shared" si="5"/>
        <v>351926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2471</v>
      </c>
      <c r="G45" s="42">
        <f t="shared" si="8"/>
        <v>2539</v>
      </c>
    </row>
    <row r="46" spans="1:9" x14ac:dyDescent="0.25">
      <c r="A46" s="42" t="str">
        <f t="shared" si="3"/>
        <v>BILBAO</v>
      </c>
      <c r="B46" s="41">
        <f t="shared" si="4"/>
        <v>819.25</v>
      </c>
      <c r="C46" s="41">
        <f t="shared" si="5"/>
        <v>856.5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2130</v>
      </c>
      <c r="G46" s="42">
        <f t="shared" si="8"/>
        <v>3812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1510</v>
      </c>
      <c r="G47" s="42">
        <f t="shared" si="8"/>
        <v>364</v>
      </c>
    </row>
    <row r="48" spans="1:9" x14ac:dyDescent="0.25">
      <c r="A48" s="42" t="str">
        <f t="shared" si="3"/>
        <v>CASTELLON</v>
      </c>
      <c r="B48" s="41">
        <f t="shared" si="4"/>
        <v>1510</v>
      </c>
      <c r="C48" s="41">
        <f t="shared" si="5"/>
        <v>364</v>
      </c>
      <c r="D48" s="41">
        <f t="shared" si="6"/>
        <v>10</v>
      </c>
      <c r="E48" s="42" t="str">
        <f t="shared" si="2"/>
        <v>ALICANTE</v>
      </c>
      <c r="F48" s="42">
        <f t="shared" si="7"/>
        <v>1358</v>
      </c>
      <c r="G48" s="42">
        <f t="shared" si="8"/>
        <v>2455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819.25</v>
      </c>
      <c r="G49" s="42">
        <f t="shared" si="8"/>
        <v>856.5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40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40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11</v>
      </c>
      <c r="G51" s="42">
        <f t="shared" si="8"/>
        <v>22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468899</v>
      </c>
      <c r="C53" s="41">
        <f t="shared" si="5"/>
        <v>613940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190800</v>
      </c>
      <c r="C54" s="41">
        <f t="shared" si="5"/>
        <v>280377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2471</v>
      </c>
      <c r="C55" s="41">
        <f t="shared" si="5"/>
        <v>2539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2130</v>
      </c>
      <c r="C59" s="41">
        <f t="shared" si="5"/>
        <v>3812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24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56132</v>
      </c>
      <c r="C62" s="41">
        <f t="shared" si="5"/>
        <v>82197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1613217</v>
      </c>
      <c r="C63" s="41">
        <f t="shared" si="5"/>
        <v>1685925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6350</v>
      </c>
      <c r="C64" s="41">
        <f t="shared" si="5"/>
        <v>6845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30</v>
      </c>
      <c r="C7" s="9">
        <v>124</v>
      </c>
      <c r="D7" s="9">
        <v>234</v>
      </c>
      <c r="E7" s="9">
        <v>817</v>
      </c>
      <c r="F7" s="10">
        <f>((E7*100)/D7)-100</f>
        <v>249.14529914529913</v>
      </c>
      <c r="G7" s="1"/>
      <c r="H7" s="1"/>
      <c r="I7" s="1"/>
    </row>
    <row r="8" spans="1:12" x14ac:dyDescent="0.25">
      <c r="A8" s="11" t="s">
        <v>45</v>
      </c>
      <c r="B8" s="12">
        <v>10999</v>
      </c>
      <c r="C8" s="12">
        <v>9209</v>
      </c>
      <c r="D8" s="12">
        <v>89166</v>
      </c>
      <c r="E8" s="12">
        <v>87226</v>
      </c>
      <c r="F8" s="13">
        <f t="shared" ref="F8:F35" si="0">((E8*100)/D8)-100</f>
        <v>-2.1757172016239394</v>
      </c>
      <c r="G8" s="1"/>
      <c r="H8" s="1"/>
      <c r="I8" s="1"/>
    </row>
    <row r="9" spans="1:12" x14ac:dyDescent="0.25">
      <c r="A9" s="8" t="s">
        <v>46</v>
      </c>
      <c r="B9" s="9">
        <v>174</v>
      </c>
      <c r="C9" s="9">
        <v>316</v>
      </c>
      <c r="D9" s="9">
        <v>2895.25</v>
      </c>
      <c r="E9" s="9">
        <v>2819</v>
      </c>
      <c r="F9" s="10">
        <f t="shared" si="0"/>
        <v>-2.6336240393748369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2789</v>
      </c>
      <c r="C11" s="9">
        <v>6</v>
      </c>
      <c r="D11" s="9">
        <v>18255</v>
      </c>
      <c r="E11" s="9">
        <v>367</v>
      </c>
      <c r="F11" s="10">
        <f t="shared" si="0"/>
        <v>-97.989591892632149</v>
      </c>
      <c r="G11" s="1"/>
      <c r="H11" s="1"/>
      <c r="I11" s="1"/>
    </row>
    <row r="12" spans="1:12" x14ac:dyDescent="0.25">
      <c r="A12" s="11" t="s">
        <v>49</v>
      </c>
      <c r="B12" s="12">
        <v>4078</v>
      </c>
      <c r="C12" s="12">
        <v>2290</v>
      </c>
      <c r="D12" s="12">
        <v>28375.5</v>
      </c>
      <c r="E12" s="12">
        <v>23890.5</v>
      </c>
      <c r="F12" s="13">
        <f t="shared" si="0"/>
        <v>-15.805888883015271</v>
      </c>
      <c r="G12" s="1"/>
      <c r="H12" s="1"/>
      <c r="I12" s="1"/>
    </row>
    <row r="13" spans="1:12" x14ac:dyDescent="0.25">
      <c r="A13" s="8" t="s">
        <v>50</v>
      </c>
      <c r="B13" s="9">
        <v>4579</v>
      </c>
      <c r="C13" s="9">
        <v>4543</v>
      </c>
      <c r="D13" s="9">
        <v>45077</v>
      </c>
      <c r="E13" s="9">
        <v>47968</v>
      </c>
      <c r="F13" s="10">
        <f t="shared" si="0"/>
        <v>6.4134702841804057</v>
      </c>
      <c r="G13" s="1"/>
      <c r="H13" s="1"/>
      <c r="I13" s="1"/>
    </row>
    <row r="14" spans="1:12" x14ac:dyDescent="0.25">
      <c r="A14" s="11" t="s">
        <v>51</v>
      </c>
      <c r="B14" s="12">
        <v>11576.5</v>
      </c>
      <c r="C14" s="12">
        <v>14957</v>
      </c>
      <c r="D14" s="12">
        <v>122987</v>
      </c>
      <c r="E14" s="12">
        <v>130657.5</v>
      </c>
      <c r="F14" s="13">
        <f t="shared" si="0"/>
        <v>6.2368380397928291</v>
      </c>
      <c r="G14" s="1"/>
      <c r="H14" s="1"/>
      <c r="I14" s="1"/>
    </row>
    <row r="15" spans="1:12" x14ac:dyDescent="0.25">
      <c r="A15" s="8" t="s">
        <v>52</v>
      </c>
      <c r="B15" s="9">
        <v>4088.25</v>
      </c>
      <c r="C15" s="9">
        <v>5155.25</v>
      </c>
      <c r="D15" s="9">
        <v>46940.75</v>
      </c>
      <c r="E15" s="9">
        <v>48801.25</v>
      </c>
      <c r="F15" s="10">
        <f t="shared" si="0"/>
        <v>3.96350718725202</v>
      </c>
      <c r="G15" s="1"/>
      <c r="H15" s="1"/>
      <c r="I15" s="1"/>
    </row>
    <row r="16" spans="1:12" x14ac:dyDescent="0.25">
      <c r="A16" s="11" t="s">
        <v>53</v>
      </c>
      <c r="B16" s="12">
        <v>1010</v>
      </c>
      <c r="C16" s="12">
        <v>1923</v>
      </c>
      <c r="D16" s="12">
        <v>12876</v>
      </c>
      <c r="E16" s="12">
        <v>15433</v>
      </c>
      <c r="F16" s="13">
        <f t="shared" si="0"/>
        <v>19.858651755203482</v>
      </c>
      <c r="G16" s="1"/>
      <c r="H16" s="1"/>
      <c r="I16" s="1"/>
    </row>
    <row r="17" spans="1:9" x14ac:dyDescent="0.25">
      <c r="A17" s="8" t="s">
        <v>54</v>
      </c>
      <c r="B17" s="9">
        <v>201</v>
      </c>
      <c r="C17" s="9">
        <v>272</v>
      </c>
      <c r="D17" s="9">
        <v>4703</v>
      </c>
      <c r="E17" s="9">
        <v>2061</v>
      </c>
      <c r="F17" s="10">
        <f t="shared" si="0"/>
        <v>-56.176908356368273</v>
      </c>
      <c r="G17" s="1"/>
      <c r="H17" s="1"/>
      <c r="I17" s="1"/>
    </row>
    <row r="18" spans="1:9" x14ac:dyDescent="0.25">
      <c r="A18" s="11" t="s">
        <v>55</v>
      </c>
      <c r="B18" s="12">
        <v>1397</v>
      </c>
      <c r="C18" s="12">
        <v>1753</v>
      </c>
      <c r="D18" s="12">
        <v>11496</v>
      </c>
      <c r="E18" s="12">
        <v>13707</v>
      </c>
      <c r="F18" s="13">
        <f t="shared" si="0"/>
        <v>19.232776617954073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469</v>
      </c>
      <c r="C20" s="12">
        <v>575</v>
      </c>
      <c r="D20" s="12">
        <v>6087</v>
      </c>
      <c r="E20" s="12">
        <v>7173</v>
      </c>
      <c r="F20" s="13">
        <f t="shared" si="0"/>
        <v>17.841301133563334</v>
      </c>
      <c r="G20" s="1"/>
      <c r="H20" s="1"/>
      <c r="I20" s="1"/>
    </row>
    <row r="21" spans="1:9" x14ac:dyDescent="0.25">
      <c r="A21" s="8" t="s">
        <v>58</v>
      </c>
      <c r="B21" s="9">
        <v>80</v>
      </c>
      <c r="C21" s="9">
        <v>170</v>
      </c>
      <c r="D21" s="9">
        <v>1245</v>
      </c>
      <c r="E21" s="9">
        <v>1061</v>
      </c>
      <c r="F21" s="10">
        <f t="shared" si="0"/>
        <v>-14.779116465863453</v>
      </c>
      <c r="G21" s="1"/>
      <c r="H21" s="1"/>
      <c r="I21" s="1"/>
    </row>
    <row r="22" spans="1:9" x14ac:dyDescent="0.25">
      <c r="A22" s="11" t="s">
        <v>59</v>
      </c>
      <c r="B22" s="12">
        <v>26380</v>
      </c>
      <c r="C22" s="12">
        <v>29494</v>
      </c>
      <c r="D22" s="12">
        <v>252866</v>
      </c>
      <c r="E22" s="12">
        <v>250535</v>
      </c>
      <c r="F22" s="13">
        <f t="shared" si="0"/>
        <v>-0.92183211661512132</v>
      </c>
      <c r="G22" s="1"/>
      <c r="H22" s="1"/>
      <c r="I22" s="1"/>
    </row>
    <row r="23" spans="1:9" x14ac:dyDescent="0.25">
      <c r="A23" s="8" t="s">
        <v>60</v>
      </c>
      <c r="B23" s="9">
        <v>1049</v>
      </c>
      <c r="C23" s="9">
        <v>1086</v>
      </c>
      <c r="D23" s="9">
        <v>10483</v>
      </c>
      <c r="E23" s="9">
        <v>10188</v>
      </c>
      <c r="F23" s="10">
        <f t="shared" si="0"/>
        <v>-2.8140799389487796</v>
      </c>
      <c r="G23" s="1"/>
      <c r="H23" s="1"/>
      <c r="I23" s="1"/>
    </row>
    <row r="24" spans="1:9" x14ac:dyDescent="0.25">
      <c r="A24" s="11" t="s">
        <v>61</v>
      </c>
      <c r="B24" s="12">
        <v>496</v>
      </c>
      <c r="C24" s="12">
        <v>548</v>
      </c>
      <c r="D24" s="12">
        <v>4418</v>
      </c>
      <c r="E24" s="12">
        <v>5085</v>
      </c>
      <c r="F24" s="13">
        <f t="shared" si="0"/>
        <v>15.097329108193748</v>
      </c>
      <c r="G24" s="1"/>
      <c r="H24" s="1"/>
      <c r="I24" s="1"/>
    </row>
    <row r="25" spans="1:9" x14ac:dyDescent="0.25">
      <c r="A25" s="8" t="s">
        <v>62</v>
      </c>
      <c r="B25" s="9">
        <v>1207</v>
      </c>
      <c r="C25" s="9">
        <v>1834</v>
      </c>
      <c r="D25" s="9">
        <v>14730</v>
      </c>
      <c r="E25" s="9">
        <v>15403</v>
      </c>
      <c r="F25" s="10">
        <f t="shared" si="0"/>
        <v>4.5689069925322485</v>
      </c>
      <c r="G25" s="1"/>
      <c r="H25" s="1"/>
      <c r="I25" s="1"/>
    </row>
    <row r="26" spans="1:9" x14ac:dyDescent="0.25">
      <c r="A26" s="11" t="s">
        <v>63</v>
      </c>
      <c r="B26" s="12">
        <v>66</v>
      </c>
      <c r="C26" s="12">
        <v>44</v>
      </c>
      <c r="D26" s="12">
        <v>1622</v>
      </c>
      <c r="E26" s="12">
        <v>640</v>
      </c>
      <c r="F26" s="13">
        <f t="shared" si="0"/>
        <v>-60.542540073982735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20708</v>
      </c>
      <c r="C28" s="12">
        <v>21480</v>
      </c>
      <c r="D28" s="12">
        <v>207516</v>
      </c>
      <c r="E28" s="12">
        <v>199097</v>
      </c>
      <c r="F28" s="13">
        <f t="shared" si="0"/>
        <v>-4.0570365658551566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10462</v>
      </c>
      <c r="C30" s="12">
        <v>10306</v>
      </c>
      <c r="D30" s="12">
        <v>100591</v>
      </c>
      <c r="E30" s="12">
        <v>92896</v>
      </c>
      <c r="F30" s="13">
        <f t="shared" si="0"/>
        <v>-7.6497897426211097</v>
      </c>
      <c r="G30" s="1"/>
      <c r="H30" s="1"/>
      <c r="I30" s="1"/>
    </row>
    <row r="31" spans="1:9" x14ac:dyDescent="0.25">
      <c r="A31" s="8" t="s">
        <v>68</v>
      </c>
      <c r="B31" s="9">
        <v>1555</v>
      </c>
      <c r="C31" s="9">
        <v>961</v>
      </c>
      <c r="D31" s="9">
        <v>16428</v>
      </c>
      <c r="E31" s="9">
        <v>11268</v>
      </c>
      <c r="F31" s="10">
        <f t="shared" si="0"/>
        <v>-31.409788166544928</v>
      </c>
      <c r="G31" s="1"/>
      <c r="H31" s="1"/>
      <c r="I31" s="1"/>
    </row>
    <row r="32" spans="1:9" x14ac:dyDescent="0.25">
      <c r="A32" s="11" t="s">
        <v>69</v>
      </c>
      <c r="B32" s="12">
        <v>10906</v>
      </c>
      <c r="C32" s="12">
        <v>14073</v>
      </c>
      <c r="D32" s="12">
        <v>110906</v>
      </c>
      <c r="E32" s="12">
        <v>108672</v>
      </c>
      <c r="F32" s="13">
        <f t="shared" si="0"/>
        <v>-2.0143184318251457</v>
      </c>
      <c r="G32" s="1"/>
      <c r="H32" s="1"/>
      <c r="I32" s="1"/>
    </row>
    <row r="33" spans="1:9" x14ac:dyDescent="0.25">
      <c r="A33" s="8" t="s">
        <v>70</v>
      </c>
      <c r="B33" s="9">
        <v>2205</v>
      </c>
      <c r="C33" s="9">
        <v>1830</v>
      </c>
      <c r="D33" s="9">
        <v>18273</v>
      </c>
      <c r="E33" s="9">
        <v>19417</v>
      </c>
      <c r="F33" s="10">
        <f t="shared" si="0"/>
        <v>6.2606030755759861</v>
      </c>
      <c r="G33" s="1"/>
      <c r="H33" s="1"/>
      <c r="I33" s="1"/>
    </row>
    <row r="34" spans="1:9" x14ac:dyDescent="0.25">
      <c r="A34" s="11" t="s">
        <v>71</v>
      </c>
      <c r="B34" s="12">
        <v>2044</v>
      </c>
      <c r="C34" s="12">
        <v>3138</v>
      </c>
      <c r="D34" s="12">
        <v>17854</v>
      </c>
      <c r="E34" s="12">
        <v>23795</v>
      </c>
      <c r="F34" s="13">
        <f t="shared" si="0"/>
        <v>33.275456480340551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118548.75</v>
      </c>
      <c r="C35" s="15">
        <f t="shared" ref="C35:E35" si="1">SUM(C7:C34)</f>
        <v>126087.25</v>
      </c>
      <c r="D35" s="15">
        <f t="shared" si="1"/>
        <v>1146024.5</v>
      </c>
      <c r="E35" s="15">
        <f t="shared" si="1"/>
        <v>1119017.25</v>
      </c>
      <c r="F35" s="16">
        <f t="shared" si="0"/>
        <v>-2.3566031965285248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817</v>
      </c>
      <c r="C38" s="41">
        <f>D7</f>
        <v>234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250535</v>
      </c>
      <c r="G38" s="42">
        <f>LOOKUP(E38,$A$38:$A$65,$C$38:$C$65)</f>
        <v>252866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87226</v>
      </c>
      <c r="C39" s="41">
        <f t="shared" ref="C39:C65" si="5">D8</f>
        <v>89166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199097</v>
      </c>
      <c r="G39" s="42">
        <f t="shared" ref="G39:G65" si="8">LOOKUP(E39,$A$38:$A$65,$C$38:$C$65)</f>
        <v>207516</v>
      </c>
    </row>
    <row r="40" spans="1:9" x14ac:dyDescent="0.25">
      <c r="A40" s="42" t="str">
        <f t="shared" si="3"/>
        <v>ALMERIA</v>
      </c>
      <c r="B40" s="41">
        <f t="shared" si="4"/>
        <v>2819</v>
      </c>
      <c r="C40" s="41">
        <f t="shared" si="5"/>
        <v>2895.25</v>
      </c>
      <c r="D40" s="41">
        <f t="shared" si="6"/>
        <v>19</v>
      </c>
      <c r="E40" s="42" t="str">
        <f t="shared" si="2"/>
        <v>BARCELONA</v>
      </c>
      <c r="F40" s="42">
        <f t="shared" si="7"/>
        <v>130657.5</v>
      </c>
      <c r="G40" s="42">
        <f t="shared" si="8"/>
        <v>122987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108672</v>
      </c>
      <c r="G41" s="42">
        <f t="shared" si="8"/>
        <v>110906</v>
      </c>
    </row>
    <row r="42" spans="1:9" x14ac:dyDescent="0.25">
      <c r="A42" s="42" t="str">
        <f t="shared" si="3"/>
        <v>BAHIA DE ALGECIRAS</v>
      </c>
      <c r="B42" s="41">
        <f t="shared" si="4"/>
        <v>367</v>
      </c>
      <c r="C42" s="41">
        <f t="shared" si="5"/>
        <v>18255</v>
      </c>
      <c r="D42" s="41">
        <f t="shared" si="6"/>
        <v>24</v>
      </c>
      <c r="E42" s="42" t="str">
        <f t="shared" si="2"/>
        <v>SEVILLA</v>
      </c>
      <c r="F42" s="42">
        <f t="shared" si="7"/>
        <v>92896</v>
      </c>
      <c r="G42" s="42">
        <f t="shared" si="8"/>
        <v>100591</v>
      </c>
    </row>
    <row r="43" spans="1:9" x14ac:dyDescent="0.25">
      <c r="A43" s="42" t="str">
        <f t="shared" si="3"/>
        <v>BAHIA DE CADIZ</v>
      </c>
      <c r="B43" s="41">
        <f t="shared" si="4"/>
        <v>23890.5</v>
      </c>
      <c r="C43" s="41">
        <f t="shared" si="5"/>
        <v>28375.5</v>
      </c>
      <c r="D43" s="41">
        <f t="shared" si="6"/>
        <v>9</v>
      </c>
      <c r="E43" s="42" t="str">
        <f t="shared" si="2"/>
        <v>ALICANTE</v>
      </c>
      <c r="F43" s="42">
        <f t="shared" si="7"/>
        <v>87226</v>
      </c>
      <c r="G43" s="42">
        <f t="shared" si="8"/>
        <v>89166</v>
      </c>
    </row>
    <row r="44" spans="1:9" x14ac:dyDescent="0.25">
      <c r="A44" s="42" t="str">
        <f t="shared" si="3"/>
        <v>BALEARES</v>
      </c>
      <c r="B44" s="41">
        <f t="shared" si="4"/>
        <v>47968</v>
      </c>
      <c r="C44" s="41">
        <f t="shared" si="5"/>
        <v>45077</v>
      </c>
      <c r="D44" s="41">
        <f t="shared" si="6"/>
        <v>8</v>
      </c>
      <c r="E44" s="42" t="str">
        <f t="shared" si="2"/>
        <v>BILBAO</v>
      </c>
      <c r="F44" s="42">
        <f t="shared" si="7"/>
        <v>48801.25</v>
      </c>
      <c r="G44" s="42">
        <f t="shared" si="8"/>
        <v>46940.75</v>
      </c>
    </row>
    <row r="45" spans="1:9" x14ac:dyDescent="0.25">
      <c r="A45" s="42" t="str">
        <f t="shared" si="3"/>
        <v>BARCELONA</v>
      </c>
      <c r="B45" s="41">
        <f t="shared" si="4"/>
        <v>130657.5</v>
      </c>
      <c r="C45" s="41">
        <f t="shared" si="5"/>
        <v>122987</v>
      </c>
      <c r="D45" s="41">
        <f t="shared" si="6"/>
        <v>3</v>
      </c>
      <c r="E45" s="42" t="str">
        <f t="shared" si="2"/>
        <v>BALEARES</v>
      </c>
      <c r="F45" s="42">
        <f t="shared" si="7"/>
        <v>47968</v>
      </c>
      <c r="G45" s="42">
        <f t="shared" si="8"/>
        <v>45077</v>
      </c>
    </row>
    <row r="46" spans="1:9" x14ac:dyDescent="0.25">
      <c r="A46" s="42" t="str">
        <f t="shared" si="3"/>
        <v>BILBAO</v>
      </c>
      <c r="B46" s="41">
        <f t="shared" si="4"/>
        <v>48801.25</v>
      </c>
      <c r="C46" s="41">
        <f t="shared" si="5"/>
        <v>46940.75</v>
      </c>
      <c r="D46" s="41">
        <f t="shared" si="6"/>
        <v>7</v>
      </c>
      <c r="E46" s="42" t="str">
        <f t="shared" si="2"/>
        <v>BAHIA DE CADIZ</v>
      </c>
      <c r="F46" s="42">
        <f t="shared" si="7"/>
        <v>23890.5</v>
      </c>
      <c r="G46" s="42">
        <f t="shared" si="8"/>
        <v>28375.5</v>
      </c>
    </row>
    <row r="47" spans="1:9" x14ac:dyDescent="0.25">
      <c r="A47" s="42" t="str">
        <f t="shared" si="3"/>
        <v>CARTAGENA</v>
      </c>
      <c r="B47" s="41">
        <f t="shared" si="4"/>
        <v>15433</v>
      </c>
      <c r="C47" s="41">
        <f t="shared" si="5"/>
        <v>12876</v>
      </c>
      <c r="D47" s="41">
        <f t="shared" si="6"/>
        <v>12</v>
      </c>
      <c r="E47" s="42" t="str">
        <f t="shared" si="2"/>
        <v>VILAGARCIA</v>
      </c>
      <c r="F47" s="42">
        <f t="shared" si="7"/>
        <v>23795</v>
      </c>
      <c r="G47" s="42">
        <f t="shared" si="8"/>
        <v>17854</v>
      </c>
    </row>
    <row r="48" spans="1:9" x14ac:dyDescent="0.25">
      <c r="A48" s="42" t="str">
        <f t="shared" si="3"/>
        <v>CASTELLON</v>
      </c>
      <c r="B48" s="41">
        <f t="shared" si="4"/>
        <v>2061</v>
      </c>
      <c r="C48" s="41">
        <f t="shared" si="5"/>
        <v>4703</v>
      </c>
      <c r="D48" s="41">
        <f t="shared" si="6"/>
        <v>20</v>
      </c>
      <c r="E48" s="42" t="str">
        <f t="shared" si="2"/>
        <v>VIGO</v>
      </c>
      <c r="F48" s="42">
        <f t="shared" si="7"/>
        <v>19417</v>
      </c>
      <c r="G48" s="42">
        <f t="shared" si="8"/>
        <v>18273</v>
      </c>
    </row>
    <row r="49" spans="1:7" x14ac:dyDescent="0.25">
      <c r="A49" s="42" t="str">
        <f t="shared" si="3"/>
        <v>CEUTA</v>
      </c>
      <c r="B49" s="41">
        <f t="shared" si="4"/>
        <v>13707</v>
      </c>
      <c r="C49" s="41">
        <f t="shared" si="5"/>
        <v>11496</v>
      </c>
      <c r="D49" s="41">
        <f t="shared" si="6"/>
        <v>14</v>
      </c>
      <c r="E49" s="42" t="str">
        <f t="shared" si="2"/>
        <v>CARTAGENA</v>
      </c>
      <c r="F49" s="42">
        <f t="shared" si="7"/>
        <v>15433</v>
      </c>
      <c r="G49" s="42">
        <f t="shared" si="8"/>
        <v>12876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MELILLA</v>
      </c>
      <c r="F50" s="42">
        <f t="shared" si="7"/>
        <v>15403</v>
      </c>
      <c r="G50" s="42">
        <f t="shared" si="8"/>
        <v>14730</v>
      </c>
    </row>
    <row r="51" spans="1:7" x14ac:dyDescent="0.25">
      <c r="A51" s="42" t="str">
        <f t="shared" si="3"/>
        <v>GIJON</v>
      </c>
      <c r="B51" s="41">
        <f t="shared" si="4"/>
        <v>7173</v>
      </c>
      <c r="C51" s="41">
        <f t="shared" si="5"/>
        <v>6087</v>
      </c>
      <c r="D51" s="41">
        <f t="shared" si="6"/>
        <v>17</v>
      </c>
      <c r="E51" s="42" t="str">
        <f t="shared" si="2"/>
        <v>CEUTA</v>
      </c>
      <c r="F51" s="42">
        <f t="shared" si="7"/>
        <v>13707</v>
      </c>
      <c r="G51" s="42">
        <f t="shared" si="8"/>
        <v>11496</v>
      </c>
    </row>
    <row r="52" spans="1:7" x14ac:dyDescent="0.25">
      <c r="A52" s="42" t="str">
        <f t="shared" si="3"/>
        <v>HUELVA</v>
      </c>
      <c r="B52" s="41">
        <f t="shared" si="4"/>
        <v>1061</v>
      </c>
      <c r="C52" s="41">
        <f t="shared" si="5"/>
        <v>1245</v>
      </c>
      <c r="D52" s="41">
        <f t="shared" si="6"/>
        <v>21</v>
      </c>
      <c r="E52" s="42" t="str">
        <f t="shared" si="2"/>
        <v>TARRAGONA</v>
      </c>
      <c r="F52" s="42">
        <f t="shared" si="7"/>
        <v>11268</v>
      </c>
      <c r="G52" s="42">
        <f t="shared" si="8"/>
        <v>16428</v>
      </c>
    </row>
    <row r="53" spans="1:7" x14ac:dyDescent="0.25">
      <c r="A53" s="42" t="str">
        <f t="shared" si="3"/>
        <v>LAS PALMAS</v>
      </c>
      <c r="B53" s="41">
        <f t="shared" si="4"/>
        <v>250535</v>
      </c>
      <c r="C53" s="41">
        <f t="shared" si="5"/>
        <v>252866</v>
      </c>
      <c r="D53" s="41">
        <f t="shared" si="6"/>
        <v>1</v>
      </c>
      <c r="E53" s="42" t="str">
        <f t="shared" si="2"/>
        <v>MALAGA</v>
      </c>
      <c r="F53" s="42">
        <f t="shared" si="7"/>
        <v>10188</v>
      </c>
      <c r="G53" s="42">
        <f t="shared" si="8"/>
        <v>10483</v>
      </c>
    </row>
    <row r="54" spans="1:7" x14ac:dyDescent="0.25">
      <c r="A54" s="42" t="str">
        <f t="shared" si="3"/>
        <v>MALAGA</v>
      </c>
      <c r="B54" s="41">
        <f t="shared" si="4"/>
        <v>10188</v>
      </c>
      <c r="C54" s="41">
        <f t="shared" si="5"/>
        <v>10483</v>
      </c>
      <c r="D54" s="41">
        <f t="shared" si="6"/>
        <v>16</v>
      </c>
      <c r="E54" s="42" t="str">
        <f t="shared" si="2"/>
        <v>GIJON</v>
      </c>
      <c r="F54" s="42">
        <f t="shared" si="7"/>
        <v>7173</v>
      </c>
      <c r="G54" s="42">
        <f t="shared" si="8"/>
        <v>6087</v>
      </c>
    </row>
    <row r="55" spans="1:7" x14ac:dyDescent="0.25">
      <c r="A55" s="42" t="str">
        <f t="shared" si="3"/>
        <v>MARIN Y RIA DE PONTEVEDRA</v>
      </c>
      <c r="B55" s="41">
        <f t="shared" si="4"/>
        <v>5085</v>
      </c>
      <c r="C55" s="41">
        <f t="shared" si="5"/>
        <v>4418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5085</v>
      </c>
      <c r="G55" s="42">
        <f t="shared" si="8"/>
        <v>4418</v>
      </c>
    </row>
    <row r="56" spans="1:7" x14ac:dyDescent="0.25">
      <c r="A56" s="42" t="str">
        <f t="shared" si="3"/>
        <v>MELILLA</v>
      </c>
      <c r="B56" s="41">
        <f t="shared" si="4"/>
        <v>15403</v>
      </c>
      <c r="C56" s="41">
        <f t="shared" si="5"/>
        <v>14730</v>
      </c>
      <c r="D56" s="41">
        <f t="shared" si="6"/>
        <v>13</v>
      </c>
      <c r="E56" s="42" t="str">
        <f t="shared" si="2"/>
        <v>ALMERIA</v>
      </c>
      <c r="F56" s="42">
        <f t="shared" si="7"/>
        <v>2819</v>
      </c>
      <c r="G56" s="42">
        <f t="shared" si="8"/>
        <v>2895.25</v>
      </c>
    </row>
    <row r="57" spans="1:7" x14ac:dyDescent="0.25">
      <c r="A57" s="42" t="str">
        <f t="shared" si="3"/>
        <v>MOTRIL</v>
      </c>
      <c r="B57" s="41">
        <f t="shared" si="4"/>
        <v>640</v>
      </c>
      <c r="C57" s="41">
        <f t="shared" si="5"/>
        <v>1622</v>
      </c>
      <c r="D57" s="41">
        <f t="shared" si="6"/>
        <v>23</v>
      </c>
      <c r="E57" s="42" t="str">
        <f t="shared" si="2"/>
        <v>CASTELLON</v>
      </c>
      <c r="F57" s="42">
        <f t="shared" si="7"/>
        <v>2061</v>
      </c>
      <c r="G57" s="42">
        <f t="shared" si="8"/>
        <v>4703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1061</v>
      </c>
      <c r="G58" s="42">
        <f t="shared" si="8"/>
        <v>1245</v>
      </c>
    </row>
    <row r="59" spans="1:7" x14ac:dyDescent="0.25">
      <c r="A59" s="42" t="str">
        <f t="shared" si="3"/>
        <v>SANTA CRUZ DE TENERIFE</v>
      </c>
      <c r="B59" s="41">
        <f t="shared" si="4"/>
        <v>199097</v>
      </c>
      <c r="C59" s="41">
        <f t="shared" si="5"/>
        <v>207516</v>
      </c>
      <c r="D59" s="41">
        <f t="shared" si="6"/>
        <v>2</v>
      </c>
      <c r="E59" s="42" t="str">
        <f t="shared" si="2"/>
        <v>A CORUÑA</v>
      </c>
      <c r="F59" s="42">
        <f t="shared" si="7"/>
        <v>817</v>
      </c>
      <c r="G59" s="42">
        <f t="shared" si="8"/>
        <v>234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640</v>
      </c>
      <c r="G60" s="42">
        <f t="shared" si="8"/>
        <v>1622</v>
      </c>
    </row>
    <row r="61" spans="1:7" x14ac:dyDescent="0.25">
      <c r="A61" s="42" t="str">
        <f t="shared" si="3"/>
        <v>SEVILLA</v>
      </c>
      <c r="B61" s="41">
        <f t="shared" si="4"/>
        <v>92896</v>
      </c>
      <c r="C61" s="41">
        <f t="shared" si="5"/>
        <v>100591</v>
      </c>
      <c r="D61" s="41">
        <f t="shared" si="6"/>
        <v>5</v>
      </c>
      <c r="E61" s="42" t="str">
        <f t="shared" si="2"/>
        <v>BAHIA DE ALGECIRAS</v>
      </c>
      <c r="F61" s="42">
        <f t="shared" si="7"/>
        <v>367</v>
      </c>
      <c r="G61" s="42">
        <f t="shared" si="8"/>
        <v>18255</v>
      </c>
    </row>
    <row r="62" spans="1:7" x14ac:dyDescent="0.25">
      <c r="A62" s="42" t="str">
        <f t="shared" si="3"/>
        <v>TARRAGONA</v>
      </c>
      <c r="B62" s="41">
        <f t="shared" si="4"/>
        <v>11268</v>
      </c>
      <c r="C62" s="41">
        <f t="shared" si="5"/>
        <v>16428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108672</v>
      </c>
      <c r="C63" s="41">
        <f t="shared" si="5"/>
        <v>110906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19417</v>
      </c>
      <c r="C64" s="41">
        <f t="shared" si="5"/>
        <v>18273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23795</v>
      </c>
      <c r="C65" s="41">
        <f t="shared" si="5"/>
        <v>17854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A5" sqref="A5:A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540</v>
      </c>
      <c r="C7" s="9">
        <v>302</v>
      </c>
      <c r="D7" s="9">
        <v>3720</v>
      </c>
      <c r="E7" s="9">
        <v>3430</v>
      </c>
      <c r="F7" s="10">
        <f>((E7*100)/D7)-100</f>
        <v>-7.7956989247311839</v>
      </c>
      <c r="G7" s="1"/>
      <c r="H7" s="1"/>
      <c r="I7" s="1"/>
    </row>
    <row r="8" spans="1:12" x14ac:dyDescent="0.25">
      <c r="A8" s="11" t="s">
        <v>45</v>
      </c>
      <c r="B8" s="12">
        <v>2428</v>
      </c>
      <c r="C8" s="12">
        <v>3279</v>
      </c>
      <c r="D8" s="12">
        <v>31838</v>
      </c>
      <c r="E8" s="12">
        <v>23072</v>
      </c>
      <c r="F8" s="13">
        <f t="shared" ref="F8:F35" si="0">((E8*100)/D8)-100</f>
        <v>-27.533136503549215</v>
      </c>
      <c r="G8" s="1"/>
      <c r="H8" s="1"/>
      <c r="I8" s="1"/>
    </row>
    <row r="9" spans="1:12" x14ac:dyDescent="0.25">
      <c r="A9" s="8" t="s">
        <v>46</v>
      </c>
      <c r="B9" s="9">
        <v>160</v>
      </c>
      <c r="C9" s="9">
        <v>524</v>
      </c>
      <c r="D9" s="9">
        <v>1314</v>
      </c>
      <c r="E9" s="9">
        <v>2677</v>
      </c>
      <c r="F9" s="10">
        <f t="shared" si="0"/>
        <v>103.72907153729071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39866</v>
      </c>
      <c r="C11" s="9">
        <v>30991</v>
      </c>
      <c r="D11" s="9">
        <v>226986</v>
      </c>
      <c r="E11" s="9">
        <v>253403</v>
      </c>
      <c r="F11" s="10">
        <f t="shared" si="0"/>
        <v>11.638162706069977</v>
      </c>
      <c r="G11" s="1"/>
      <c r="H11" s="1"/>
      <c r="I11" s="1"/>
    </row>
    <row r="12" spans="1:12" x14ac:dyDescent="0.25">
      <c r="A12" s="11" t="s">
        <v>49</v>
      </c>
      <c r="B12" s="12">
        <v>5103.5</v>
      </c>
      <c r="C12" s="12">
        <v>6203.5</v>
      </c>
      <c r="D12" s="12">
        <v>43587.5</v>
      </c>
      <c r="E12" s="12">
        <v>44494.5</v>
      </c>
      <c r="F12" s="13">
        <f t="shared" si="0"/>
        <v>2.08087180957844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107387</v>
      </c>
      <c r="C14" s="12">
        <v>116938</v>
      </c>
      <c r="D14" s="12">
        <v>846950.5</v>
      </c>
      <c r="E14" s="12">
        <v>948392.5</v>
      </c>
      <c r="F14" s="13">
        <f t="shared" si="0"/>
        <v>11.977323350065916</v>
      </c>
      <c r="G14" s="1"/>
      <c r="H14" s="1"/>
      <c r="I14" s="1"/>
    </row>
    <row r="15" spans="1:12" x14ac:dyDescent="0.25">
      <c r="A15" s="8" t="s">
        <v>52</v>
      </c>
      <c r="B15" s="9">
        <v>40919.5</v>
      </c>
      <c r="C15" s="9">
        <v>41236.5</v>
      </c>
      <c r="D15" s="9">
        <v>405079</v>
      </c>
      <c r="E15" s="9">
        <v>397135.25</v>
      </c>
      <c r="F15" s="10">
        <f t="shared" si="0"/>
        <v>-1.9610372297749308</v>
      </c>
      <c r="G15" s="1"/>
      <c r="H15" s="1"/>
      <c r="I15" s="1"/>
    </row>
    <row r="16" spans="1:12" x14ac:dyDescent="0.25">
      <c r="A16" s="11" t="s">
        <v>53</v>
      </c>
      <c r="B16" s="12">
        <v>4177</v>
      </c>
      <c r="C16" s="12">
        <v>5969</v>
      </c>
      <c r="D16" s="12">
        <v>38372</v>
      </c>
      <c r="E16" s="12">
        <v>44206</v>
      </c>
      <c r="F16" s="13">
        <f t="shared" si="0"/>
        <v>15.203794433441047</v>
      </c>
      <c r="G16" s="1"/>
      <c r="H16" s="1"/>
      <c r="I16" s="1"/>
    </row>
    <row r="17" spans="1:9" x14ac:dyDescent="0.25">
      <c r="A17" s="8" t="s">
        <v>54</v>
      </c>
      <c r="B17" s="9">
        <v>12794</v>
      </c>
      <c r="C17" s="9">
        <v>11888</v>
      </c>
      <c r="D17" s="9">
        <v>114479</v>
      </c>
      <c r="E17" s="9">
        <v>140374</v>
      </c>
      <c r="F17" s="10">
        <f t="shared" si="0"/>
        <v>22.619869146306314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2</v>
      </c>
      <c r="D18" s="12">
        <v>131</v>
      </c>
      <c r="E18" s="12">
        <v>19</v>
      </c>
      <c r="F18" s="13">
        <f t="shared" si="0"/>
        <v>-85.496183206106878</v>
      </c>
      <c r="G18" s="1"/>
      <c r="H18" s="1"/>
      <c r="I18" s="1"/>
    </row>
    <row r="19" spans="1:9" x14ac:dyDescent="0.25">
      <c r="A19" s="8" t="s">
        <v>56</v>
      </c>
      <c r="B19" s="9">
        <v>122</v>
      </c>
      <c r="C19" s="9">
        <v>71</v>
      </c>
      <c r="D19" s="9">
        <v>647</v>
      </c>
      <c r="E19" s="9">
        <v>696</v>
      </c>
      <c r="F19" s="10">
        <f t="shared" si="0"/>
        <v>7.5734157650695551</v>
      </c>
      <c r="G19" s="1"/>
      <c r="H19" s="1"/>
      <c r="I19" s="1"/>
    </row>
    <row r="20" spans="1:9" x14ac:dyDescent="0.25">
      <c r="A20" s="11" t="s">
        <v>57</v>
      </c>
      <c r="B20" s="12">
        <v>2684</v>
      </c>
      <c r="C20" s="12">
        <v>4356</v>
      </c>
      <c r="D20" s="12">
        <v>28119</v>
      </c>
      <c r="E20" s="12">
        <v>39450</v>
      </c>
      <c r="F20" s="13">
        <f t="shared" si="0"/>
        <v>40.296596607276228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6191</v>
      </c>
      <c r="C22" s="12">
        <v>5937</v>
      </c>
      <c r="D22" s="12">
        <v>58884</v>
      </c>
      <c r="E22" s="12">
        <v>55343</v>
      </c>
      <c r="F22" s="13">
        <f t="shared" si="0"/>
        <v>-6.013518103389714</v>
      </c>
      <c r="G22" s="1"/>
      <c r="H22" s="1"/>
      <c r="I22" s="1"/>
    </row>
    <row r="23" spans="1:9" x14ac:dyDescent="0.25">
      <c r="A23" s="8" t="s">
        <v>60</v>
      </c>
      <c r="B23" s="9">
        <v>2008</v>
      </c>
      <c r="C23" s="9">
        <v>2477</v>
      </c>
      <c r="D23" s="9">
        <v>17658</v>
      </c>
      <c r="E23" s="9">
        <v>15139</v>
      </c>
      <c r="F23" s="10">
        <f t="shared" si="0"/>
        <v>-14.265488730320541</v>
      </c>
      <c r="G23" s="1"/>
      <c r="H23" s="1"/>
      <c r="I23" s="1"/>
    </row>
    <row r="24" spans="1:9" x14ac:dyDescent="0.25">
      <c r="A24" s="11" t="s">
        <v>61</v>
      </c>
      <c r="B24" s="12">
        <v>2255</v>
      </c>
      <c r="C24" s="12">
        <v>1810</v>
      </c>
      <c r="D24" s="12">
        <v>22951</v>
      </c>
      <c r="E24" s="12">
        <v>14742</v>
      </c>
      <c r="F24" s="13">
        <f t="shared" si="0"/>
        <v>-35.767504683891772</v>
      </c>
      <c r="G24" s="1"/>
      <c r="H24" s="1"/>
      <c r="I24" s="1"/>
    </row>
    <row r="25" spans="1:9" x14ac:dyDescent="0.25">
      <c r="A25" s="8" t="s">
        <v>62</v>
      </c>
      <c r="B25" s="9">
        <v>826</v>
      </c>
      <c r="C25" s="9">
        <v>1062</v>
      </c>
      <c r="D25" s="9">
        <v>9117</v>
      </c>
      <c r="E25" s="9">
        <v>10665</v>
      </c>
      <c r="F25" s="10">
        <f t="shared" si="0"/>
        <v>16.979269496544916</v>
      </c>
      <c r="G25" s="1"/>
      <c r="H25" s="1"/>
      <c r="I25" s="1"/>
    </row>
    <row r="26" spans="1:9" x14ac:dyDescent="0.25">
      <c r="A26" s="11" t="s">
        <v>63</v>
      </c>
      <c r="B26" s="12">
        <v>218</v>
      </c>
      <c r="C26" s="12">
        <v>351</v>
      </c>
      <c r="D26" s="12">
        <v>3258</v>
      </c>
      <c r="E26" s="12">
        <v>3641</v>
      </c>
      <c r="F26" s="13">
        <f t="shared" si="0"/>
        <v>11.755678330263962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3184</v>
      </c>
      <c r="C28" s="12">
        <v>2946</v>
      </c>
      <c r="D28" s="12">
        <v>28678</v>
      </c>
      <c r="E28" s="12">
        <v>23376</v>
      </c>
      <c r="F28" s="13">
        <f t="shared" si="0"/>
        <v>-18.488039612246325</v>
      </c>
      <c r="G28" s="1"/>
      <c r="H28" s="1"/>
      <c r="I28" s="1"/>
    </row>
    <row r="29" spans="1:9" x14ac:dyDescent="0.25">
      <c r="A29" s="8" t="s">
        <v>66</v>
      </c>
      <c r="B29" s="9">
        <v>71</v>
      </c>
      <c r="C29" s="9">
        <v>68</v>
      </c>
      <c r="D29" s="9">
        <v>842</v>
      </c>
      <c r="E29" s="9">
        <v>878</v>
      </c>
      <c r="F29" s="10">
        <f t="shared" si="0"/>
        <v>4.2755344418052204</v>
      </c>
      <c r="G29" s="1"/>
      <c r="H29" s="1"/>
      <c r="I29" s="1"/>
    </row>
    <row r="30" spans="1:9" x14ac:dyDescent="0.25">
      <c r="A30" s="11" t="s">
        <v>67</v>
      </c>
      <c r="B30" s="12">
        <v>1350</v>
      </c>
      <c r="C30" s="12">
        <v>934</v>
      </c>
      <c r="D30" s="12">
        <v>15978</v>
      </c>
      <c r="E30" s="12">
        <v>10228</v>
      </c>
      <c r="F30" s="13">
        <f t="shared" si="0"/>
        <v>-35.986982100388033</v>
      </c>
      <c r="G30" s="1"/>
      <c r="H30" s="1"/>
      <c r="I30" s="1"/>
    </row>
    <row r="31" spans="1:9" x14ac:dyDescent="0.25">
      <c r="A31" s="8" t="s">
        <v>68</v>
      </c>
      <c r="B31" s="9">
        <v>5353</v>
      </c>
      <c r="C31" s="9">
        <v>4254</v>
      </c>
      <c r="D31" s="9">
        <v>46147</v>
      </c>
      <c r="E31" s="9">
        <v>43122</v>
      </c>
      <c r="F31" s="10">
        <f t="shared" si="0"/>
        <v>-6.5551390122868156</v>
      </c>
      <c r="G31" s="1"/>
      <c r="H31" s="1"/>
      <c r="I31" s="1"/>
    </row>
    <row r="32" spans="1:9" x14ac:dyDescent="0.25">
      <c r="A32" s="11" t="s">
        <v>69</v>
      </c>
      <c r="B32" s="12">
        <v>177472</v>
      </c>
      <c r="C32" s="12">
        <v>185106</v>
      </c>
      <c r="D32" s="12">
        <v>1527665</v>
      </c>
      <c r="E32" s="12">
        <v>1549453</v>
      </c>
      <c r="F32" s="13">
        <f t="shared" si="0"/>
        <v>1.4262289179892207</v>
      </c>
      <c r="G32" s="1"/>
      <c r="H32" s="1"/>
      <c r="I32" s="1"/>
    </row>
    <row r="33" spans="1:9" x14ac:dyDescent="0.25">
      <c r="A33" s="8" t="s">
        <v>70</v>
      </c>
      <c r="B33" s="9">
        <v>14564.5</v>
      </c>
      <c r="C33" s="9">
        <v>13851.5</v>
      </c>
      <c r="D33" s="9">
        <v>126893.5</v>
      </c>
      <c r="E33" s="9">
        <v>132545.5</v>
      </c>
      <c r="F33" s="10">
        <f t="shared" si="0"/>
        <v>4.4541288560879764</v>
      </c>
      <c r="G33" s="1"/>
      <c r="H33" s="1"/>
      <c r="I33" s="1"/>
    </row>
    <row r="34" spans="1:9" x14ac:dyDescent="0.25">
      <c r="A34" s="11" t="s">
        <v>71</v>
      </c>
      <c r="B34" s="12">
        <v>49</v>
      </c>
      <c r="C34" s="12">
        <v>98</v>
      </c>
      <c r="D34" s="12">
        <v>656</v>
      </c>
      <c r="E34" s="12">
        <v>846</v>
      </c>
      <c r="F34" s="13">
        <f t="shared" si="0"/>
        <v>28.963414634146346</v>
      </c>
      <c r="G34" s="1"/>
      <c r="H34" s="1"/>
      <c r="I34" s="1"/>
    </row>
    <row r="35" spans="1:9" x14ac:dyDescent="0.25">
      <c r="A35" s="14" t="s">
        <v>72</v>
      </c>
      <c r="B35" s="15">
        <f>SUM(B7:B34)</f>
        <v>429722.5</v>
      </c>
      <c r="C35" s="15">
        <f t="shared" ref="C35:E35" si="1">SUM(C7:C34)</f>
        <v>440654.5</v>
      </c>
      <c r="D35" s="15">
        <f t="shared" si="1"/>
        <v>3600203.5</v>
      </c>
      <c r="E35" s="15">
        <f t="shared" si="1"/>
        <v>3757354.75</v>
      </c>
      <c r="F35" s="16">
        <f t="shared" si="0"/>
        <v>4.3650657525331553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3430</v>
      </c>
      <c r="C38" s="41">
        <f>D7</f>
        <v>3720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1549453</v>
      </c>
      <c r="G38" s="42">
        <f>LOOKUP(E38,$A$38:$A$65,$C$38:$C$65)</f>
        <v>1527665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23072</v>
      </c>
      <c r="C39" s="41">
        <f t="shared" ref="C39:C65" si="5">D8</f>
        <v>31838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948392.5</v>
      </c>
      <c r="G39" s="42">
        <f t="shared" ref="G39:G65" si="8">LOOKUP(E39,$A$38:$A$65,$C$38:$C$65)</f>
        <v>846950.5</v>
      </c>
    </row>
    <row r="40" spans="1:9" x14ac:dyDescent="0.25">
      <c r="A40" s="42" t="str">
        <f t="shared" si="3"/>
        <v>ALMERIA</v>
      </c>
      <c r="B40" s="41">
        <f t="shared" si="4"/>
        <v>2677</v>
      </c>
      <c r="C40" s="41">
        <f t="shared" si="5"/>
        <v>1314</v>
      </c>
      <c r="D40" s="41">
        <f t="shared" si="6"/>
        <v>20</v>
      </c>
      <c r="E40" s="42" t="str">
        <f t="shared" si="2"/>
        <v>BILBAO</v>
      </c>
      <c r="F40" s="42">
        <f t="shared" si="7"/>
        <v>397135.25</v>
      </c>
      <c r="G40" s="42">
        <f t="shared" si="8"/>
        <v>405079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26</v>
      </c>
      <c r="E41" s="42" t="str">
        <f t="shared" si="2"/>
        <v>BAHIA DE ALGECIRAS</v>
      </c>
      <c r="F41" s="42">
        <f t="shared" si="7"/>
        <v>253403</v>
      </c>
      <c r="G41" s="42">
        <f t="shared" si="8"/>
        <v>226986</v>
      </c>
    </row>
    <row r="42" spans="1:9" x14ac:dyDescent="0.25">
      <c r="A42" s="42" t="str">
        <f t="shared" si="3"/>
        <v>BAHIA DE ALGECIRAS</v>
      </c>
      <c r="B42" s="41">
        <f t="shared" si="4"/>
        <v>253403</v>
      </c>
      <c r="C42" s="41">
        <f t="shared" si="5"/>
        <v>226986</v>
      </c>
      <c r="D42" s="41">
        <f t="shared" si="6"/>
        <v>4</v>
      </c>
      <c r="E42" s="42" t="str">
        <f t="shared" si="2"/>
        <v>CASTELLON</v>
      </c>
      <c r="F42" s="42">
        <f t="shared" si="7"/>
        <v>140374</v>
      </c>
      <c r="G42" s="42">
        <f t="shared" si="8"/>
        <v>114479</v>
      </c>
    </row>
    <row r="43" spans="1:9" x14ac:dyDescent="0.25">
      <c r="A43" s="42" t="str">
        <f t="shared" si="3"/>
        <v>BAHIA DE CADIZ</v>
      </c>
      <c r="B43" s="41">
        <f t="shared" si="4"/>
        <v>44494.5</v>
      </c>
      <c r="C43" s="41">
        <f t="shared" si="5"/>
        <v>43587.5</v>
      </c>
      <c r="D43" s="41">
        <f t="shared" si="6"/>
        <v>8</v>
      </c>
      <c r="E43" s="42" t="str">
        <f t="shared" si="2"/>
        <v>VIGO</v>
      </c>
      <c r="F43" s="42">
        <f t="shared" si="7"/>
        <v>132545.5</v>
      </c>
      <c r="G43" s="42">
        <f t="shared" si="8"/>
        <v>126893.5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55343</v>
      </c>
      <c r="G44" s="42">
        <f t="shared" si="8"/>
        <v>58884</v>
      </c>
    </row>
    <row r="45" spans="1:9" x14ac:dyDescent="0.25">
      <c r="A45" s="42" t="str">
        <f t="shared" si="3"/>
        <v>BARCELONA</v>
      </c>
      <c r="B45" s="41">
        <f t="shared" si="4"/>
        <v>948392.5</v>
      </c>
      <c r="C45" s="41">
        <f t="shared" si="5"/>
        <v>846950.5</v>
      </c>
      <c r="D45" s="41">
        <f t="shared" si="6"/>
        <v>2</v>
      </c>
      <c r="E45" s="42" t="str">
        <f t="shared" si="2"/>
        <v>BAHIA DE CADIZ</v>
      </c>
      <c r="F45" s="42">
        <f t="shared" si="7"/>
        <v>44494.5</v>
      </c>
      <c r="G45" s="42">
        <f t="shared" si="8"/>
        <v>43587.5</v>
      </c>
    </row>
    <row r="46" spans="1:9" x14ac:dyDescent="0.25">
      <c r="A46" s="42" t="str">
        <f t="shared" si="3"/>
        <v>BILBAO</v>
      </c>
      <c r="B46" s="41">
        <f t="shared" si="4"/>
        <v>397135.25</v>
      </c>
      <c r="C46" s="41">
        <f t="shared" si="5"/>
        <v>405079</v>
      </c>
      <c r="D46" s="41">
        <f t="shared" si="6"/>
        <v>3</v>
      </c>
      <c r="E46" s="42" t="str">
        <f t="shared" si="2"/>
        <v>CARTAGENA</v>
      </c>
      <c r="F46" s="42">
        <f t="shared" si="7"/>
        <v>44206</v>
      </c>
      <c r="G46" s="42">
        <f t="shared" si="8"/>
        <v>38372</v>
      </c>
    </row>
    <row r="47" spans="1:9" x14ac:dyDescent="0.25">
      <c r="A47" s="42" t="str">
        <f t="shared" si="3"/>
        <v>CARTAGENA</v>
      </c>
      <c r="B47" s="41">
        <f t="shared" si="4"/>
        <v>44206</v>
      </c>
      <c r="C47" s="41">
        <f t="shared" si="5"/>
        <v>38372</v>
      </c>
      <c r="D47" s="41">
        <f t="shared" si="6"/>
        <v>9</v>
      </c>
      <c r="E47" s="42" t="str">
        <f t="shared" si="2"/>
        <v>TARRAGONA</v>
      </c>
      <c r="F47" s="42">
        <f t="shared" si="7"/>
        <v>43122</v>
      </c>
      <c r="G47" s="42">
        <f t="shared" si="8"/>
        <v>46147</v>
      </c>
    </row>
    <row r="48" spans="1:9" x14ac:dyDescent="0.25">
      <c r="A48" s="42" t="str">
        <f t="shared" si="3"/>
        <v>CASTELLON</v>
      </c>
      <c r="B48" s="41">
        <f t="shared" si="4"/>
        <v>140374</v>
      </c>
      <c r="C48" s="41">
        <f t="shared" si="5"/>
        <v>114479</v>
      </c>
      <c r="D48" s="41">
        <f t="shared" si="6"/>
        <v>5</v>
      </c>
      <c r="E48" s="42" t="str">
        <f t="shared" si="2"/>
        <v>GIJON</v>
      </c>
      <c r="F48" s="42">
        <f t="shared" si="7"/>
        <v>39450</v>
      </c>
      <c r="G48" s="42">
        <f t="shared" si="8"/>
        <v>28119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131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23376</v>
      </c>
      <c r="G49" s="42">
        <f t="shared" si="8"/>
        <v>28678</v>
      </c>
    </row>
    <row r="50" spans="1:7" x14ac:dyDescent="0.25">
      <c r="A50" s="42" t="str">
        <f t="shared" si="3"/>
        <v>FERROL-SAN CIBRAO</v>
      </c>
      <c r="B50" s="41">
        <f t="shared" si="4"/>
        <v>696</v>
      </c>
      <c r="C50" s="41">
        <f t="shared" si="5"/>
        <v>647</v>
      </c>
      <c r="D50" s="41">
        <f t="shared" si="6"/>
        <v>23</v>
      </c>
      <c r="E50" s="42" t="str">
        <f t="shared" si="2"/>
        <v>ALICANTE</v>
      </c>
      <c r="F50" s="42">
        <f t="shared" si="7"/>
        <v>23072</v>
      </c>
      <c r="G50" s="42">
        <f t="shared" si="8"/>
        <v>31838</v>
      </c>
    </row>
    <row r="51" spans="1:7" x14ac:dyDescent="0.25">
      <c r="A51" s="42" t="str">
        <f t="shared" si="3"/>
        <v>GIJON</v>
      </c>
      <c r="B51" s="41">
        <f t="shared" si="4"/>
        <v>39450</v>
      </c>
      <c r="C51" s="41">
        <f t="shared" si="5"/>
        <v>28119</v>
      </c>
      <c r="D51" s="41">
        <f t="shared" si="6"/>
        <v>11</v>
      </c>
      <c r="E51" s="42" t="str">
        <f t="shared" si="2"/>
        <v>MALAGA</v>
      </c>
      <c r="F51" s="42">
        <f t="shared" si="7"/>
        <v>15139</v>
      </c>
      <c r="G51" s="42">
        <f t="shared" si="8"/>
        <v>17658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14742</v>
      </c>
      <c r="G52" s="42">
        <f t="shared" si="8"/>
        <v>22951</v>
      </c>
    </row>
    <row r="53" spans="1:7" x14ac:dyDescent="0.25">
      <c r="A53" s="42" t="str">
        <f t="shared" si="3"/>
        <v>LAS PALMAS</v>
      </c>
      <c r="B53" s="41">
        <f t="shared" si="4"/>
        <v>55343</v>
      </c>
      <c r="C53" s="41">
        <f t="shared" si="5"/>
        <v>58884</v>
      </c>
      <c r="D53" s="41">
        <f t="shared" si="6"/>
        <v>7</v>
      </c>
      <c r="E53" s="42" t="str">
        <f t="shared" si="2"/>
        <v>MELILLA</v>
      </c>
      <c r="F53" s="42">
        <f t="shared" si="7"/>
        <v>10665</v>
      </c>
      <c r="G53" s="42">
        <f t="shared" si="8"/>
        <v>9117</v>
      </c>
    </row>
    <row r="54" spans="1:7" x14ac:dyDescent="0.25">
      <c r="A54" s="42" t="str">
        <f t="shared" si="3"/>
        <v>MALAGA</v>
      </c>
      <c r="B54" s="41">
        <f t="shared" si="4"/>
        <v>15139</v>
      </c>
      <c r="C54" s="41">
        <f t="shared" si="5"/>
        <v>17658</v>
      </c>
      <c r="D54" s="41">
        <f t="shared" si="6"/>
        <v>14</v>
      </c>
      <c r="E54" s="42" t="str">
        <f t="shared" si="2"/>
        <v>SEVILLA</v>
      </c>
      <c r="F54" s="42">
        <f t="shared" si="7"/>
        <v>10228</v>
      </c>
      <c r="G54" s="42">
        <f t="shared" si="8"/>
        <v>15978</v>
      </c>
    </row>
    <row r="55" spans="1:7" x14ac:dyDescent="0.25">
      <c r="A55" s="42" t="str">
        <f t="shared" si="3"/>
        <v>MARIN Y RIA DE PONTEVEDRA</v>
      </c>
      <c r="B55" s="41">
        <f t="shared" si="4"/>
        <v>14742</v>
      </c>
      <c r="C55" s="41">
        <f t="shared" si="5"/>
        <v>22951</v>
      </c>
      <c r="D55" s="41">
        <f t="shared" si="6"/>
        <v>15</v>
      </c>
      <c r="E55" s="42" t="str">
        <f t="shared" si="2"/>
        <v>MOTRIL</v>
      </c>
      <c r="F55" s="42">
        <f t="shared" si="7"/>
        <v>3641</v>
      </c>
      <c r="G55" s="42">
        <f t="shared" si="8"/>
        <v>3258</v>
      </c>
    </row>
    <row r="56" spans="1:7" x14ac:dyDescent="0.25">
      <c r="A56" s="42" t="str">
        <f t="shared" si="3"/>
        <v>MELILLA</v>
      </c>
      <c r="B56" s="41">
        <f t="shared" si="4"/>
        <v>10665</v>
      </c>
      <c r="C56" s="41">
        <f t="shared" si="5"/>
        <v>9117</v>
      </c>
      <c r="D56" s="41">
        <f t="shared" si="6"/>
        <v>16</v>
      </c>
      <c r="E56" s="42" t="str">
        <f t="shared" si="2"/>
        <v>A CORUÑA</v>
      </c>
      <c r="F56" s="42">
        <f t="shared" si="7"/>
        <v>3430</v>
      </c>
      <c r="G56" s="42">
        <f t="shared" si="8"/>
        <v>3720</v>
      </c>
    </row>
    <row r="57" spans="1:7" x14ac:dyDescent="0.25">
      <c r="A57" s="42" t="str">
        <f t="shared" si="3"/>
        <v>MOTRIL</v>
      </c>
      <c r="B57" s="41">
        <f t="shared" si="4"/>
        <v>3641</v>
      </c>
      <c r="C57" s="41">
        <f t="shared" si="5"/>
        <v>3258</v>
      </c>
      <c r="D57" s="41">
        <f t="shared" si="6"/>
        <v>18</v>
      </c>
      <c r="E57" s="42" t="str">
        <f t="shared" si="2"/>
        <v>ALMERIA</v>
      </c>
      <c r="F57" s="42">
        <f t="shared" si="7"/>
        <v>2677</v>
      </c>
      <c r="G57" s="42">
        <f t="shared" si="8"/>
        <v>1314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878</v>
      </c>
      <c r="G58" s="42">
        <f t="shared" si="8"/>
        <v>842</v>
      </c>
    </row>
    <row r="59" spans="1:7" x14ac:dyDescent="0.25">
      <c r="A59" s="42" t="str">
        <f t="shared" si="3"/>
        <v>SANTA CRUZ DE TENERIFE</v>
      </c>
      <c r="B59" s="41">
        <f t="shared" si="4"/>
        <v>23376</v>
      </c>
      <c r="C59" s="41">
        <f t="shared" si="5"/>
        <v>28678</v>
      </c>
      <c r="D59" s="41">
        <f t="shared" si="6"/>
        <v>12</v>
      </c>
      <c r="E59" s="42" t="str">
        <f t="shared" si="2"/>
        <v>VILAGARCIA</v>
      </c>
      <c r="F59" s="42">
        <f t="shared" si="7"/>
        <v>846</v>
      </c>
      <c r="G59" s="42">
        <f t="shared" si="8"/>
        <v>656</v>
      </c>
    </row>
    <row r="60" spans="1:7" x14ac:dyDescent="0.25">
      <c r="A60" s="42" t="str">
        <f t="shared" si="3"/>
        <v>SANTANDER</v>
      </c>
      <c r="B60" s="41">
        <f t="shared" si="4"/>
        <v>878</v>
      </c>
      <c r="C60" s="41">
        <f t="shared" si="5"/>
        <v>842</v>
      </c>
      <c r="D60" s="41">
        <f t="shared" si="6"/>
        <v>21</v>
      </c>
      <c r="E60" s="42" t="str">
        <f t="shared" si="2"/>
        <v>FERROL-SAN CIBRAO</v>
      </c>
      <c r="F60" s="42">
        <f t="shared" si="7"/>
        <v>696</v>
      </c>
      <c r="G60" s="42">
        <f t="shared" si="8"/>
        <v>647</v>
      </c>
    </row>
    <row r="61" spans="1:7" x14ac:dyDescent="0.25">
      <c r="A61" s="42" t="str">
        <f t="shared" si="3"/>
        <v>SEVILLA</v>
      </c>
      <c r="B61" s="41">
        <f t="shared" si="4"/>
        <v>10228</v>
      </c>
      <c r="C61" s="41">
        <f t="shared" si="5"/>
        <v>15978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43122</v>
      </c>
      <c r="C62" s="41">
        <f t="shared" si="5"/>
        <v>46147</v>
      </c>
      <c r="D62" s="41">
        <f t="shared" si="6"/>
        <v>10</v>
      </c>
      <c r="E62" s="42" t="str">
        <f t="shared" si="2"/>
        <v>CEUTA</v>
      </c>
      <c r="F62" s="42">
        <f t="shared" si="7"/>
        <v>19</v>
      </c>
      <c r="G62" s="42">
        <f t="shared" si="8"/>
        <v>131</v>
      </c>
    </row>
    <row r="63" spans="1:7" x14ac:dyDescent="0.25">
      <c r="A63" s="42" t="str">
        <f t="shared" si="3"/>
        <v>VALENCIA</v>
      </c>
      <c r="B63" s="41">
        <f t="shared" si="4"/>
        <v>1549453</v>
      </c>
      <c r="C63" s="41">
        <f t="shared" si="5"/>
        <v>1527665</v>
      </c>
      <c r="D63" s="41">
        <f t="shared" si="6"/>
        <v>1</v>
      </c>
      <c r="E63" s="42" t="str">
        <f t="shared" si="2"/>
        <v>AVILES</v>
      </c>
      <c r="F63" s="42">
        <f t="shared" si="7"/>
        <v>2</v>
      </c>
      <c r="G63" s="42">
        <f t="shared" si="8"/>
        <v>8</v>
      </c>
    </row>
    <row r="64" spans="1:7" x14ac:dyDescent="0.25">
      <c r="A64" s="42" t="str">
        <f t="shared" si="3"/>
        <v>VIGO</v>
      </c>
      <c r="B64" s="41">
        <f t="shared" si="4"/>
        <v>132545.5</v>
      </c>
      <c r="C64" s="41">
        <f t="shared" si="5"/>
        <v>126893.5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846</v>
      </c>
      <c r="C65" s="41">
        <f t="shared" si="5"/>
        <v>656</v>
      </c>
      <c r="D65" s="41">
        <f t="shared" si="6"/>
        <v>22</v>
      </c>
      <c r="E65" s="42" t="str">
        <f t="shared" si="2"/>
        <v>HUELVA</v>
      </c>
      <c r="F65" s="42">
        <f t="shared" si="7"/>
        <v>0</v>
      </c>
      <c r="G65" s="42">
        <f t="shared" si="8"/>
        <v>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570</v>
      </c>
      <c r="C7" s="9">
        <v>426</v>
      </c>
      <c r="D7" s="9">
        <v>3954</v>
      </c>
      <c r="E7" s="9">
        <v>4247</v>
      </c>
      <c r="F7" s="10">
        <f>((E7*100)/D7)-100</f>
        <v>7.4102175012645404</v>
      </c>
      <c r="G7" s="1"/>
      <c r="H7" s="1"/>
      <c r="I7" s="1"/>
    </row>
    <row r="8" spans="1:12" x14ac:dyDescent="0.25">
      <c r="A8" s="11" t="s">
        <v>45</v>
      </c>
      <c r="B8" s="12">
        <v>13427</v>
      </c>
      <c r="C8" s="12">
        <v>12488</v>
      </c>
      <c r="D8" s="12">
        <v>121004</v>
      </c>
      <c r="E8" s="12">
        <v>110298</v>
      </c>
      <c r="F8" s="13">
        <f t="shared" ref="F8:F35" si="0">((E8*100)/D8)-100</f>
        <v>-8.8476414002842887</v>
      </c>
      <c r="G8" s="1"/>
      <c r="H8" s="1"/>
      <c r="I8" s="1"/>
    </row>
    <row r="9" spans="1:12" x14ac:dyDescent="0.25">
      <c r="A9" s="8" t="s">
        <v>46</v>
      </c>
      <c r="B9" s="9">
        <v>334</v>
      </c>
      <c r="C9" s="9">
        <v>840</v>
      </c>
      <c r="D9" s="9">
        <v>4209.25</v>
      </c>
      <c r="E9" s="9">
        <v>5496</v>
      </c>
      <c r="F9" s="10">
        <f t="shared" si="0"/>
        <v>30.569578903605162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42655</v>
      </c>
      <c r="C11" s="9">
        <v>30997</v>
      </c>
      <c r="D11" s="9">
        <v>245241</v>
      </c>
      <c r="E11" s="9">
        <v>253770</v>
      </c>
      <c r="F11" s="10">
        <f t="shared" si="0"/>
        <v>3.4778034667938869</v>
      </c>
      <c r="G11" s="1"/>
      <c r="H11" s="1"/>
      <c r="I11" s="1"/>
    </row>
    <row r="12" spans="1:12" x14ac:dyDescent="0.25">
      <c r="A12" s="11" t="s">
        <v>49</v>
      </c>
      <c r="B12" s="12">
        <v>9181.5</v>
      </c>
      <c r="C12" s="12">
        <v>8493.5</v>
      </c>
      <c r="D12" s="12">
        <v>71963</v>
      </c>
      <c r="E12" s="12">
        <v>68385</v>
      </c>
      <c r="F12" s="13">
        <f t="shared" si="0"/>
        <v>-4.9719994997429211</v>
      </c>
      <c r="G12" s="1"/>
      <c r="H12" s="1"/>
      <c r="I12" s="1"/>
    </row>
    <row r="13" spans="1:12" x14ac:dyDescent="0.25">
      <c r="A13" s="8" t="s">
        <v>50</v>
      </c>
      <c r="B13" s="9">
        <v>4579</v>
      </c>
      <c r="C13" s="9">
        <v>4543</v>
      </c>
      <c r="D13" s="9">
        <v>45079</v>
      </c>
      <c r="E13" s="9">
        <v>47993</v>
      </c>
      <c r="F13" s="10">
        <f t="shared" si="0"/>
        <v>6.4642072805519177</v>
      </c>
      <c r="G13" s="1"/>
      <c r="H13" s="1"/>
      <c r="I13" s="1"/>
    </row>
    <row r="14" spans="1:12" x14ac:dyDescent="0.25">
      <c r="A14" s="11" t="s">
        <v>51</v>
      </c>
      <c r="B14" s="12">
        <v>118963.5</v>
      </c>
      <c r="C14" s="12">
        <v>131895</v>
      </c>
      <c r="D14" s="12">
        <v>970010.5</v>
      </c>
      <c r="E14" s="12">
        <v>1079060</v>
      </c>
      <c r="F14" s="13">
        <f t="shared" si="0"/>
        <v>11.242094802066575</v>
      </c>
      <c r="G14" s="1"/>
      <c r="H14" s="1"/>
      <c r="I14" s="1"/>
    </row>
    <row r="15" spans="1:12" x14ac:dyDescent="0.25">
      <c r="A15" s="8" t="s">
        <v>52</v>
      </c>
      <c r="B15" s="9">
        <v>45007.75</v>
      </c>
      <c r="C15" s="9">
        <v>46391.75</v>
      </c>
      <c r="D15" s="9">
        <v>452019.75</v>
      </c>
      <c r="E15" s="9">
        <v>445936.5</v>
      </c>
      <c r="F15" s="10">
        <f t="shared" si="0"/>
        <v>-1.3457929659046926</v>
      </c>
      <c r="G15" s="1"/>
      <c r="H15" s="1"/>
      <c r="I15" s="1"/>
    </row>
    <row r="16" spans="1:12" x14ac:dyDescent="0.25">
      <c r="A16" s="11" t="s">
        <v>53</v>
      </c>
      <c r="B16" s="12">
        <v>5187</v>
      </c>
      <c r="C16" s="12">
        <v>7892</v>
      </c>
      <c r="D16" s="12">
        <v>51248</v>
      </c>
      <c r="E16" s="12">
        <v>59639</v>
      </c>
      <c r="F16" s="13">
        <f t="shared" si="0"/>
        <v>16.373321885732125</v>
      </c>
      <c r="G16" s="1"/>
      <c r="H16" s="1"/>
      <c r="I16" s="1"/>
    </row>
    <row r="17" spans="1:9" x14ac:dyDescent="0.25">
      <c r="A17" s="8" t="s">
        <v>54</v>
      </c>
      <c r="B17" s="9">
        <v>12995</v>
      </c>
      <c r="C17" s="9">
        <v>12160</v>
      </c>
      <c r="D17" s="9">
        <v>119182</v>
      </c>
      <c r="E17" s="9">
        <v>142435</v>
      </c>
      <c r="F17" s="10">
        <f t="shared" si="0"/>
        <v>19.510496551492679</v>
      </c>
      <c r="G17" s="1"/>
      <c r="H17" s="1"/>
      <c r="I17" s="1"/>
    </row>
    <row r="18" spans="1:9" x14ac:dyDescent="0.25">
      <c r="A18" s="11" t="s">
        <v>55</v>
      </c>
      <c r="B18" s="12">
        <v>1397</v>
      </c>
      <c r="C18" s="12">
        <v>1755</v>
      </c>
      <c r="D18" s="12">
        <v>11627</v>
      </c>
      <c r="E18" s="12">
        <v>13726</v>
      </c>
      <c r="F18" s="13">
        <f t="shared" si="0"/>
        <v>18.052808119033287</v>
      </c>
      <c r="G18" s="1"/>
      <c r="H18" s="1"/>
      <c r="I18" s="1"/>
    </row>
    <row r="19" spans="1:9" x14ac:dyDescent="0.25">
      <c r="A19" s="8" t="s">
        <v>56</v>
      </c>
      <c r="B19" s="9">
        <v>122</v>
      </c>
      <c r="C19" s="9">
        <v>71</v>
      </c>
      <c r="D19" s="9">
        <v>647</v>
      </c>
      <c r="E19" s="9">
        <v>736</v>
      </c>
      <c r="F19" s="10">
        <f t="shared" si="0"/>
        <v>13.755795981452863</v>
      </c>
      <c r="G19" s="1"/>
      <c r="H19" s="1"/>
      <c r="I19" s="1"/>
    </row>
    <row r="20" spans="1:9" x14ac:dyDescent="0.25">
      <c r="A20" s="11" t="s">
        <v>57</v>
      </c>
      <c r="B20" s="12">
        <v>3153</v>
      </c>
      <c r="C20" s="12">
        <v>4931</v>
      </c>
      <c r="D20" s="12">
        <v>34206</v>
      </c>
      <c r="E20" s="12">
        <v>46623</v>
      </c>
      <c r="F20" s="13">
        <f t="shared" si="0"/>
        <v>36.300649008945811</v>
      </c>
      <c r="G20" s="1"/>
      <c r="H20" s="1"/>
      <c r="I20" s="1"/>
    </row>
    <row r="21" spans="1:9" x14ac:dyDescent="0.25">
      <c r="A21" s="8" t="s">
        <v>58</v>
      </c>
      <c r="B21" s="9">
        <v>80</v>
      </c>
      <c r="C21" s="9">
        <v>170</v>
      </c>
      <c r="D21" s="9">
        <v>1490</v>
      </c>
      <c r="E21" s="9">
        <v>1061</v>
      </c>
      <c r="F21" s="10">
        <f t="shared" si="0"/>
        <v>-28.791946308724832</v>
      </c>
      <c r="G21" s="1"/>
      <c r="H21" s="1"/>
      <c r="I21" s="1"/>
    </row>
    <row r="22" spans="1:9" x14ac:dyDescent="0.25">
      <c r="A22" s="11" t="s">
        <v>59</v>
      </c>
      <c r="B22" s="12">
        <v>32571</v>
      </c>
      <c r="C22" s="12">
        <v>35431</v>
      </c>
      <c r="D22" s="12">
        <v>312017</v>
      </c>
      <c r="E22" s="12">
        <v>305879</v>
      </c>
      <c r="F22" s="13">
        <f t="shared" si="0"/>
        <v>-1.9672005051006778</v>
      </c>
      <c r="G22" s="1"/>
      <c r="H22" s="1"/>
      <c r="I22" s="1"/>
    </row>
    <row r="23" spans="1:9" x14ac:dyDescent="0.25">
      <c r="A23" s="8" t="s">
        <v>60</v>
      </c>
      <c r="B23" s="9">
        <v>3057</v>
      </c>
      <c r="C23" s="9">
        <v>3563</v>
      </c>
      <c r="D23" s="9">
        <v>28141</v>
      </c>
      <c r="E23" s="9">
        <v>25327</v>
      </c>
      <c r="F23" s="10">
        <f t="shared" si="0"/>
        <v>-9.9996446466010411</v>
      </c>
      <c r="G23" s="1"/>
      <c r="H23" s="1"/>
      <c r="I23" s="1"/>
    </row>
    <row r="24" spans="1:9" x14ac:dyDescent="0.25">
      <c r="A24" s="11" t="s">
        <v>61</v>
      </c>
      <c r="B24" s="12">
        <v>2751</v>
      </c>
      <c r="C24" s="12">
        <v>2358</v>
      </c>
      <c r="D24" s="12">
        <v>27369</v>
      </c>
      <c r="E24" s="12">
        <v>19827</v>
      </c>
      <c r="F24" s="13">
        <f t="shared" si="0"/>
        <v>-27.556724761591582</v>
      </c>
      <c r="G24" s="1"/>
      <c r="H24" s="1"/>
      <c r="I24" s="1"/>
    </row>
    <row r="25" spans="1:9" x14ac:dyDescent="0.25">
      <c r="A25" s="8" t="s">
        <v>62</v>
      </c>
      <c r="B25" s="9">
        <v>2033</v>
      </c>
      <c r="C25" s="9">
        <v>2896</v>
      </c>
      <c r="D25" s="9">
        <v>23847</v>
      </c>
      <c r="E25" s="9">
        <v>26068</v>
      </c>
      <c r="F25" s="10">
        <f t="shared" si="0"/>
        <v>9.3135404872730305</v>
      </c>
      <c r="G25" s="1"/>
      <c r="H25" s="1"/>
      <c r="I25" s="1"/>
    </row>
    <row r="26" spans="1:9" x14ac:dyDescent="0.25">
      <c r="A26" s="11" t="s">
        <v>63</v>
      </c>
      <c r="B26" s="12">
        <v>284</v>
      </c>
      <c r="C26" s="12">
        <v>395</v>
      </c>
      <c r="D26" s="12">
        <v>4880</v>
      </c>
      <c r="E26" s="12">
        <v>4281</v>
      </c>
      <c r="F26" s="13">
        <f t="shared" si="0"/>
        <v>-12.27459016393442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23892</v>
      </c>
      <c r="C28" s="12">
        <v>24426</v>
      </c>
      <c r="D28" s="12">
        <v>236194</v>
      </c>
      <c r="E28" s="12">
        <v>222473</v>
      </c>
      <c r="F28" s="13">
        <f t="shared" si="0"/>
        <v>-5.8092076852079231</v>
      </c>
      <c r="G28" s="1"/>
      <c r="H28" s="1"/>
      <c r="I28" s="1"/>
    </row>
    <row r="29" spans="1:9" x14ac:dyDescent="0.25">
      <c r="A29" s="8" t="s">
        <v>66</v>
      </c>
      <c r="B29" s="9">
        <v>71</v>
      </c>
      <c r="C29" s="9">
        <v>68</v>
      </c>
      <c r="D29" s="9">
        <v>842</v>
      </c>
      <c r="E29" s="9">
        <v>878</v>
      </c>
      <c r="F29" s="10">
        <f t="shared" si="0"/>
        <v>4.2755344418052204</v>
      </c>
      <c r="G29" s="1"/>
      <c r="H29" s="1"/>
      <c r="I29" s="1"/>
    </row>
    <row r="30" spans="1:9" x14ac:dyDescent="0.25">
      <c r="A30" s="11" t="s">
        <v>67</v>
      </c>
      <c r="B30" s="12">
        <v>11812</v>
      </c>
      <c r="C30" s="12">
        <v>11240</v>
      </c>
      <c r="D30" s="12">
        <v>116569</v>
      </c>
      <c r="E30" s="12">
        <v>103124</v>
      </c>
      <c r="F30" s="13">
        <f t="shared" si="0"/>
        <v>-11.5339412708353</v>
      </c>
      <c r="G30" s="1"/>
      <c r="H30" s="1"/>
      <c r="I30" s="1"/>
    </row>
    <row r="31" spans="1:9" x14ac:dyDescent="0.25">
      <c r="A31" s="8" t="s">
        <v>68</v>
      </c>
      <c r="B31" s="9">
        <v>6908</v>
      </c>
      <c r="C31" s="9">
        <v>5215</v>
      </c>
      <c r="D31" s="9">
        <v>62575</v>
      </c>
      <c r="E31" s="9">
        <v>54390</v>
      </c>
      <c r="F31" s="10">
        <f t="shared" si="0"/>
        <v>-13.080303635637236</v>
      </c>
      <c r="G31" s="1"/>
      <c r="H31" s="1"/>
      <c r="I31" s="1"/>
    </row>
    <row r="32" spans="1:9" x14ac:dyDescent="0.25">
      <c r="A32" s="11" t="s">
        <v>69</v>
      </c>
      <c r="B32" s="12">
        <v>188378</v>
      </c>
      <c r="C32" s="12">
        <v>199179</v>
      </c>
      <c r="D32" s="12">
        <v>1638571</v>
      </c>
      <c r="E32" s="12">
        <v>1658125</v>
      </c>
      <c r="F32" s="13">
        <f t="shared" si="0"/>
        <v>1.1933568945135704</v>
      </c>
      <c r="G32" s="1"/>
      <c r="H32" s="1"/>
      <c r="I32" s="1"/>
    </row>
    <row r="33" spans="1:9" x14ac:dyDescent="0.25">
      <c r="A33" s="8" t="s">
        <v>70</v>
      </c>
      <c r="B33" s="9">
        <v>16769.5</v>
      </c>
      <c r="C33" s="9">
        <v>15681.5</v>
      </c>
      <c r="D33" s="9">
        <v>145166.5</v>
      </c>
      <c r="E33" s="9">
        <v>151962.5</v>
      </c>
      <c r="F33" s="10">
        <f t="shared" si="0"/>
        <v>4.6815208743064005</v>
      </c>
      <c r="G33" s="1"/>
      <c r="H33" s="1"/>
      <c r="I33" s="1"/>
    </row>
    <row r="34" spans="1:9" x14ac:dyDescent="0.25">
      <c r="A34" s="11" t="s">
        <v>71</v>
      </c>
      <c r="B34" s="12">
        <v>2093</v>
      </c>
      <c r="C34" s="12">
        <v>3236</v>
      </c>
      <c r="D34" s="12">
        <v>18510</v>
      </c>
      <c r="E34" s="12">
        <v>24641</v>
      </c>
      <c r="F34" s="13">
        <f t="shared" si="0"/>
        <v>33.12263641274987</v>
      </c>
      <c r="G34" s="1"/>
      <c r="H34" s="1"/>
      <c r="I34" s="1"/>
    </row>
    <row r="35" spans="1:9" x14ac:dyDescent="0.25">
      <c r="A35" s="14" t="s">
        <v>72</v>
      </c>
      <c r="B35" s="15">
        <f>SUM(B7:B34)</f>
        <v>548271.25</v>
      </c>
      <c r="C35" s="15">
        <f t="shared" ref="C35:E35" si="1">SUM(C7:C34)</f>
        <v>566741.75</v>
      </c>
      <c r="D35" s="15">
        <f t="shared" si="1"/>
        <v>4746570</v>
      </c>
      <c r="E35" s="15">
        <f t="shared" si="1"/>
        <v>4876383</v>
      </c>
      <c r="F35" s="16">
        <f t="shared" si="0"/>
        <v>2.7348801344971179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4247</v>
      </c>
      <c r="C38" s="41">
        <f>D7</f>
        <v>3954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1658125</v>
      </c>
      <c r="G38" s="42">
        <f>LOOKUP(E38,$A$38:$A$65,$C$38:$C$65)</f>
        <v>1638571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110298</v>
      </c>
      <c r="C39" s="41">
        <f t="shared" ref="C39:C65" si="5">D8</f>
        <v>121004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1079060</v>
      </c>
      <c r="G39" s="42">
        <f t="shared" ref="G39:G65" si="8">LOOKUP(E39,$A$38:$A$65,$C$38:$C$65)</f>
        <v>970010.5</v>
      </c>
    </row>
    <row r="40" spans="1:9" x14ac:dyDescent="0.25">
      <c r="A40" s="42" t="str">
        <f t="shared" si="3"/>
        <v>ALMERIA</v>
      </c>
      <c r="B40" s="41">
        <f t="shared" si="4"/>
        <v>5496</v>
      </c>
      <c r="C40" s="41">
        <f t="shared" si="5"/>
        <v>4209.25</v>
      </c>
      <c r="D40" s="41">
        <f t="shared" si="6"/>
        <v>21</v>
      </c>
      <c r="E40" s="42" t="str">
        <f t="shared" si="2"/>
        <v>BILBAO</v>
      </c>
      <c r="F40" s="42">
        <f t="shared" si="7"/>
        <v>445936.5</v>
      </c>
      <c r="G40" s="42">
        <f t="shared" si="8"/>
        <v>452019.75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305879</v>
      </c>
      <c r="G41" s="42">
        <f t="shared" si="8"/>
        <v>312017</v>
      </c>
    </row>
    <row r="42" spans="1:9" x14ac:dyDescent="0.25">
      <c r="A42" s="42" t="str">
        <f t="shared" si="3"/>
        <v>BAHIA DE ALGECIRAS</v>
      </c>
      <c r="B42" s="41">
        <f t="shared" si="4"/>
        <v>253770</v>
      </c>
      <c r="C42" s="41">
        <f t="shared" si="5"/>
        <v>245241</v>
      </c>
      <c r="D42" s="41">
        <f t="shared" si="6"/>
        <v>5</v>
      </c>
      <c r="E42" s="42" t="str">
        <f t="shared" si="2"/>
        <v>BAHIA DE ALGECIRAS</v>
      </c>
      <c r="F42" s="42">
        <f t="shared" si="7"/>
        <v>253770</v>
      </c>
      <c r="G42" s="42">
        <f t="shared" si="8"/>
        <v>245241</v>
      </c>
    </row>
    <row r="43" spans="1:9" x14ac:dyDescent="0.25">
      <c r="A43" s="42" t="str">
        <f t="shared" si="3"/>
        <v>BAHIA DE CADIZ</v>
      </c>
      <c r="B43" s="41">
        <f t="shared" si="4"/>
        <v>68385</v>
      </c>
      <c r="C43" s="41">
        <f t="shared" si="5"/>
        <v>71963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222473</v>
      </c>
      <c r="G43" s="42">
        <f t="shared" si="8"/>
        <v>236194</v>
      </c>
    </row>
    <row r="44" spans="1:9" x14ac:dyDescent="0.25">
      <c r="A44" s="42" t="str">
        <f t="shared" si="3"/>
        <v>BALEARES</v>
      </c>
      <c r="B44" s="41">
        <f t="shared" si="4"/>
        <v>47993</v>
      </c>
      <c r="C44" s="41">
        <f t="shared" si="5"/>
        <v>45079</v>
      </c>
      <c r="D44" s="41">
        <f t="shared" si="6"/>
        <v>14</v>
      </c>
      <c r="E44" s="42" t="str">
        <f t="shared" si="2"/>
        <v>VIGO</v>
      </c>
      <c r="F44" s="42">
        <f t="shared" si="7"/>
        <v>151962.5</v>
      </c>
      <c r="G44" s="42">
        <f t="shared" si="8"/>
        <v>145166.5</v>
      </c>
    </row>
    <row r="45" spans="1:9" x14ac:dyDescent="0.25">
      <c r="A45" s="42" t="str">
        <f t="shared" si="3"/>
        <v>BARCELONA</v>
      </c>
      <c r="B45" s="41">
        <f t="shared" si="4"/>
        <v>1079060</v>
      </c>
      <c r="C45" s="41">
        <f t="shared" si="5"/>
        <v>970010.5</v>
      </c>
      <c r="D45" s="41">
        <f t="shared" si="6"/>
        <v>2</v>
      </c>
      <c r="E45" s="42" t="str">
        <f t="shared" si="2"/>
        <v>CASTELLON</v>
      </c>
      <c r="F45" s="42">
        <f t="shared" si="7"/>
        <v>142435</v>
      </c>
      <c r="G45" s="42">
        <f t="shared" si="8"/>
        <v>119182</v>
      </c>
    </row>
    <row r="46" spans="1:9" x14ac:dyDescent="0.25">
      <c r="A46" s="42" t="str">
        <f t="shared" si="3"/>
        <v>BILBAO</v>
      </c>
      <c r="B46" s="41">
        <f t="shared" si="4"/>
        <v>445936.5</v>
      </c>
      <c r="C46" s="41">
        <f t="shared" si="5"/>
        <v>452019.75</v>
      </c>
      <c r="D46" s="41">
        <f t="shared" si="6"/>
        <v>3</v>
      </c>
      <c r="E46" s="42" t="str">
        <f t="shared" si="2"/>
        <v>ALICANTE</v>
      </c>
      <c r="F46" s="42">
        <f t="shared" si="7"/>
        <v>110298</v>
      </c>
      <c r="G46" s="42">
        <f t="shared" si="8"/>
        <v>121004</v>
      </c>
    </row>
    <row r="47" spans="1:9" x14ac:dyDescent="0.25">
      <c r="A47" s="42" t="str">
        <f t="shared" si="3"/>
        <v>CARTAGENA</v>
      </c>
      <c r="B47" s="41">
        <f t="shared" si="4"/>
        <v>59639</v>
      </c>
      <c r="C47" s="41">
        <f t="shared" si="5"/>
        <v>51248</v>
      </c>
      <c r="D47" s="41">
        <f t="shared" si="6"/>
        <v>12</v>
      </c>
      <c r="E47" s="42" t="str">
        <f t="shared" si="2"/>
        <v>SEVILLA</v>
      </c>
      <c r="F47" s="42">
        <f t="shared" si="7"/>
        <v>103124</v>
      </c>
      <c r="G47" s="42">
        <f t="shared" si="8"/>
        <v>116569</v>
      </c>
    </row>
    <row r="48" spans="1:9" x14ac:dyDescent="0.25">
      <c r="A48" s="42" t="str">
        <f t="shared" si="3"/>
        <v>CASTELLON</v>
      </c>
      <c r="B48" s="41">
        <f t="shared" si="4"/>
        <v>142435</v>
      </c>
      <c r="C48" s="41">
        <f t="shared" si="5"/>
        <v>119182</v>
      </c>
      <c r="D48" s="41">
        <f t="shared" si="6"/>
        <v>8</v>
      </c>
      <c r="E48" s="42" t="str">
        <f t="shared" si="2"/>
        <v>BAHIA DE CADIZ</v>
      </c>
      <c r="F48" s="42">
        <f t="shared" si="7"/>
        <v>68385</v>
      </c>
      <c r="G48" s="42">
        <f t="shared" si="8"/>
        <v>71963</v>
      </c>
    </row>
    <row r="49" spans="1:7" x14ac:dyDescent="0.25">
      <c r="A49" s="42" t="str">
        <f t="shared" si="3"/>
        <v>CEUTA</v>
      </c>
      <c r="B49" s="41">
        <f t="shared" si="4"/>
        <v>13726</v>
      </c>
      <c r="C49" s="41">
        <f t="shared" si="5"/>
        <v>11627</v>
      </c>
      <c r="D49" s="41">
        <f t="shared" si="6"/>
        <v>20</v>
      </c>
      <c r="E49" s="42" t="str">
        <f t="shared" si="2"/>
        <v>CARTAGENA</v>
      </c>
      <c r="F49" s="42">
        <f t="shared" si="7"/>
        <v>59639</v>
      </c>
      <c r="G49" s="42">
        <f t="shared" si="8"/>
        <v>51248</v>
      </c>
    </row>
    <row r="50" spans="1:7" x14ac:dyDescent="0.25">
      <c r="A50" s="42" t="str">
        <f t="shared" si="3"/>
        <v>FERROL-SAN CIBRAO</v>
      </c>
      <c r="B50" s="41">
        <f t="shared" si="4"/>
        <v>736</v>
      </c>
      <c r="C50" s="41">
        <f t="shared" si="5"/>
        <v>647</v>
      </c>
      <c r="D50" s="41">
        <f t="shared" si="6"/>
        <v>26</v>
      </c>
      <c r="E50" s="42" t="str">
        <f t="shared" si="2"/>
        <v>TARRAGONA</v>
      </c>
      <c r="F50" s="42">
        <f t="shared" si="7"/>
        <v>54390</v>
      </c>
      <c r="G50" s="42">
        <f t="shared" si="8"/>
        <v>62575</v>
      </c>
    </row>
    <row r="51" spans="1:7" x14ac:dyDescent="0.25">
      <c r="A51" s="42" t="str">
        <f t="shared" si="3"/>
        <v>GIJON</v>
      </c>
      <c r="B51" s="41">
        <f t="shared" si="4"/>
        <v>46623</v>
      </c>
      <c r="C51" s="41">
        <f t="shared" si="5"/>
        <v>34206</v>
      </c>
      <c r="D51" s="41">
        <f t="shared" si="6"/>
        <v>15</v>
      </c>
      <c r="E51" s="42" t="str">
        <f t="shared" si="2"/>
        <v>BALEARES</v>
      </c>
      <c r="F51" s="42">
        <f t="shared" si="7"/>
        <v>47993</v>
      </c>
      <c r="G51" s="42">
        <f t="shared" si="8"/>
        <v>45079</v>
      </c>
    </row>
    <row r="52" spans="1:7" x14ac:dyDescent="0.25">
      <c r="A52" s="42" t="str">
        <f t="shared" si="3"/>
        <v>HUELVA</v>
      </c>
      <c r="B52" s="41">
        <f t="shared" si="4"/>
        <v>1061</v>
      </c>
      <c r="C52" s="41">
        <f t="shared" si="5"/>
        <v>1490</v>
      </c>
      <c r="D52" s="41">
        <f t="shared" si="6"/>
        <v>24</v>
      </c>
      <c r="E52" s="42" t="str">
        <f t="shared" si="2"/>
        <v>GIJON</v>
      </c>
      <c r="F52" s="42">
        <f t="shared" si="7"/>
        <v>46623</v>
      </c>
      <c r="G52" s="42">
        <f t="shared" si="8"/>
        <v>34206</v>
      </c>
    </row>
    <row r="53" spans="1:7" x14ac:dyDescent="0.25">
      <c r="A53" s="42" t="str">
        <f t="shared" si="3"/>
        <v>LAS PALMAS</v>
      </c>
      <c r="B53" s="41">
        <f t="shared" si="4"/>
        <v>305879</v>
      </c>
      <c r="C53" s="41">
        <f t="shared" si="5"/>
        <v>312017</v>
      </c>
      <c r="D53" s="41">
        <f t="shared" si="6"/>
        <v>4</v>
      </c>
      <c r="E53" s="42" t="str">
        <f t="shared" si="2"/>
        <v>MELILLA</v>
      </c>
      <c r="F53" s="42">
        <f t="shared" si="7"/>
        <v>26068</v>
      </c>
      <c r="G53" s="42">
        <f t="shared" si="8"/>
        <v>23847</v>
      </c>
    </row>
    <row r="54" spans="1:7" x14ac:dyDescent="0.25">
      <c r="A54" s="42" t="str">
        <f t="shared" si="3"/>
        <v>MALAGA</v>
      </c>
      <c r="B54" s="41">
        <f t="shared" si="4"/>
        <v>25327</v>
      </c>
      <c r="C54" s="41">
        <f t="shared" si="5"/>
        <v>28141</v>
      </c>
      <c r="D54" s="41">
        <f t="shared" si="6"/>
        <v>17</v>
      </c>
      <c r="E54" s="42" t="str">
        <f t="shared" si="2"/>
        <v>MALAGA</v>
      </c>
      <c r="F54" s="42">
        <f t="shared" si="7"/>
        <v>25327</v>
      </c>
      <c r="G54" s="42">
        <f t="shared" si="8"/>
        <v>28141</v>
      </c>
    </row>
    <row r="55" spans="1:7" x14ac:dyDescent="0.25">
      <c r="A55" s="42" t="str">
        <f t="shared" si="3"/>
        <v>MARIN Y RIA DE PONTEVEDRA</v>
      </c>
      <c r="B55" s="41">
        <f t="shared" si="4"/>
        <v>19827</v>
      </c>
      <c r="C55" s="41">
        <f t="shared" si="5"/>
        <v>27369</v>
      </c>
      <c r="D55" s="41">
        <f t="shared" si="6"/>
        <v>19</v>
      </c>
      <c r="E55" s="42" t="str">
        <f t="shared" si="2"/>
        <v>VILAGARCIA</v>
      </c>
      <c r="F55" s="42">
        <f t="shared" si="7"/>
        <v>24641</v>
      </c>
      <c r="G55" s="42">
        <f t="shared" si="8"/>
        <v>18510</v>
      </c>
    </row>
    <row r="56" spans="1:7" x14ac:dyDescent="0.25">
      <c r="A56" s="42" t="str">
        <f t="shared" si="3"/>
        <v>MELILLA</v>
      </c>
      <c r="B56" s="41">
        <f t="shared" si="4"/>
        <v>26068</v>
      </c>
      <c r="C56" s="41">
        <f t="shared" si="5"/>
        <v>23847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19827</v>
      </c>
      <c r="G56" s="42">
        <f t="shared" si="8"/>
        <v>27369</v>
      </c>
    </row>
    <row r="57" spans="1:7" x14ac:dyDescent="0.25">
      <c r="A57" s="42" t="str">
        <f t="shared" si="3"/>
        <v>MOTRIL</v>
      </c>
      <c r="B57" s="41">
        <f t="shared" si="4"/>
        <v>4281</v>
      </c>
      <c r="C57" s="41">
        <f t="shared" si="5"/>
        <v>4880</v>
      </c>
      <c r="D57" s="41">
        <f t="shared" si="6"/>
        <v>22</v>
      </c>
      <c r="E57" s="42" t="str">
        <f t="shared" si="2"/>
        <v>CEUTA</v>
      </c>
      <c r="F57" s="42">
        <f t="shared" si="7"/>
        <v>13726</v>
      </c>
      <c r="G57" s="42">
        <f t="shared" si="8"/>
        <v>11627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5496</v>
      </c>
      <c r="G58" s="42">
        <f t="shared" si="8"/>
        <v>4209.25</v>
      </c>
    </row>
    <row r="59" spans="1:7" x14ac:dyDescent="0.25">
      <c r="A59" s="42" t="str">
        <f t="shared" si="3"/>
        <v>SANTA CRUZ DE TENERIFE</v>
      </c>
      <c r="B59" s="41">
        <f t="shared" si="4"/>
        <v>222473</v>
      </c>
      <c r="C59" s="41">
        <f t="shared" si="5"/>
        <v>236194</v>
      </c>
      <c r="D59" s="41">
        <f t="shared" si="6"/>
        <v>6</v>
      </c>
      <c r="E59" s="42" t="str">
        <f t="shared" si="2"/>
        <v>MOTRIL</v>
      </c>
      <c r="F59" s="42">
        <f t="shared" si="7"/>
        <v>4281</v>
      </c>
      <c r="G59" s="42">
        <f t="shared" si="8"/>
        <v>4880</v>
      </c>
    </row>
    <row r="60" spans="1:7" x14ac:dyDescent="0.25">
      <c r="A60" s="42" t="str">
        <f t="shared" si="3"/>
        <v>SANTANDER</v>
      </c>
      <c r="B60" s="41">
        <f t="shared" si="4"/>
        <v>878</v>
      </c>
      <c r="C60" s="41">
        <f t="shared" si="5"/>
        <v>842</v>
      </c>
      <c r="D60" s="41">
        <f t="shared" si="6"/>
        <v>25</v>
      </c>
      <c r="E60" s="42" t="str">
        <f t="shared" si="2"/>
        <v>A CORUÑA</v>
      </c>
      <c r="F60" s="42">
        <f t="shared" si="7"/>
        <v>4247</v>
      </c>
      <c r="G60" s="42">
        <f t="shared" si="8"/>
        <v>3954</v>
      </c>
    </row>
    <row r="61" spans="1:7" x14ac:dyDescent="0.25">
      <c r="A61" s="42" t="str">
        <f t="shared" si="3"/>
        <v>SEVILLA</v>
      </c>
      <c r="B61" s="41">
        <f t="shared" si="4"/>
        <v>103124</v>
      </c>
      <c r="C61" s="41">
        <f t="shared" si="5"/>
        <v>116569</v>
      </c>
      <c r="D61" s="41">
        <f t="shared" si="6"/>
        <v>10</v>
      </c>
      <c r="E61" s="42" t="str">
        <f t="shared" si="2"/>
        <v>HUELVA</v>
      </c>
      <c r="F61" s="42">
        <f t="shared" si="7"/>
        <v>1061</v>
      </c>
      <c r="G61" s="42">
        <f t="shared" si="8"/>
        <v>1490</v>
      </c>
    </row>
    <row r="62" spans="1:7" x14ac:dyDescent="0.25">
      <c r="A62" s="42" t="str">
        <f t="shared" si="3"/>
        <v>TARRAGONA</v>
      </c>
      <c r="B62" s="41">
        <f t="shared" si="4"/>
        <v>54390</v>
      </c>
      <c r="C62" s="41">
        <f t="shared" si="5"/>
        <v>62575</v>
      </c>
      <c r="D62" s="41">
        <f t="shared" si="6"/>
        <v>13</v>
      </c>
      <c r="E62" s="42" t="str">
        <f t="shared" si="2"/>
        <v>SANTANDER</v>
      </c>
      <c r="F62" s="42">
        <f t="shared" si="7"/>
        <v>878</v>
      </c>
      <c r="G62" s="42">
        <f t="shared" si="8"/>
        <v>842</v>
      </c>
    </row>
    <row r="63" spans="1:7" x14ac:dyDescent="0.25">
      <c r="A63" s="42" t="str">
        <f t="shared" si="3"/>
        <v>VALENCIA</v>
      </c>
      <c r="B63" s="41">
        <f t="shared" si="4"/>
        <v>1658125</v>
      </c>
      <c r="C63" s="41">
        <f t="shared" si="5"/>
        <v>1638571</v>
      </c>
      <c r="D63" s="41">
        <f t="shared" si="6"/>
        <v>1</v>
      </c>
      <c r="E63" s="42" t="str">
        <f t="shared" si="2"/>
        <v>FERROL-SAN CIBRAO</v>
      </c>
      <c r="F63" s="42">
        <f t="shared" si="7"/>
        <v>736</v>
      </c>
      <c r="G63" s="42">
        <f t="shared" si="8"/>
        <v>647</v>
      </c>
    </row>
    <row r="64" spans="1:7" x14ac:dyDescent="0.25">
      <c r="A64" s="42" t="str">
        <f t="shared" si="3"/>
        <v>VIGO</v>
      </c>
      <c r="B64" s="41">
        <f t="shared" si="4"/>
        <v>151962.5</v>
      </c>
      <c r="C64" s="41">
        <f t="shared" si="5"/>
        <v>145166.5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24641</v>
      </c>
      <c r="C65" s="41">
        <f t="shared" si="5"/>
        <v>18510</v>
      </c>
      <c r="D65" s="41">
        <f t="shared" si="6"/>
        <v>18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19096</v>
      </c>
      <c r="C7" s="9">
        <v>21081</v>
      </c>
      <c r="D7" s="9">
        <v>117922</v>
      </c>
      <c r="E7" s="9">
        <v>112261</v>
      </c>
      <c r="F7" s="10">
        <f>((E7*100)/D7)-100</f>
        <v>-4.8006309255270452</v>
      </c>
      <c r="G7" s="1"/>
      <c r="H7" s="1"/>
      <c r="I7" s="1"/>
    </row>
    <row r="8" spans="1:12" x14ac:dyDescent="0.25">
      <c r="A8" s="11" t="s">
        <v>45</v>
      </c>
      <c r="B8" s="12">
        <v>48895</v>
      </c>
      <c r="C8" s="12">
        <v>38670</v>
      </c>
      <c r="D8" s="12">
        <v>238070</v>
      </c>
      <c r="E8" s="12">
        <v>194838</v>
      </c>
      <c r="F8" s="13">
        <f t="shared" ref="F8:F35" si="0">((E8*100)/D8)-100</f>
        <v>-18.159364892678624</v>
      </c>
      <c r="G8" s="1"/>
      <c r="H8" s="1"/>
      <c r="I8" s="1"/>
    </row>
    <row r="9" spans="1:12" x14ac:dyDescent="0.25">
      <c r="A9" s="8" t="s">
        <v>46</v>
      </c>
      <c r="B9" s="9">
        <v>92238</v>
      </c>
      <c r="C9" s="9">
        <v>92959</v>
      </c>
      <c r="D9" s="9">
        <v>589214</v>
      </c>
      <c r="E9" s="9">
        <v>576523</v>
      </c>
      <c r="F9" s="10">
        <f t="shared" si="0"/>
        <v>-2.1538863638677981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535063</v>
      </c>
      <c r="C11" s="9">
        <v>511572</v>
      </c>
      <c r="D11" s="9">
        <v>3787317</v>
      </c>
      <c r="E11" s="9">
        <v>4122060</v>
      </c>
      <c r="F11" s="10">
        <f t="shared" si="0"/>
        <v>8.8385260594769335</v>
      </c>
      <c r="G11" s="1"/>
      <c r="H11" s="1"/>
      <c r="I11" s="1"/>
    </row>
    <row r="12" spans="1:12" x14ac:dyDescent="0.25">
      <c r="A12" s="11" t="s">
        <v>49</v>
      </c>
      <c r="B12" s="12">
        <v>48350</v>
      </c>
      <c r="C12" s="12">
        <v>60855</v>
      </c>
      <c r="D12" s="12">
        <v>245820</v>
      </c>
      <c r="E12" s="12">
        <v>273838</v>
      </c>
      <c r="F12" s="13">
        <f t="shared" si="0"/>
        <v>11.397770726547876</v>
      </c>
      <c r="G12" s="1"/>
      <c r="H12" s="1"/>
      <c r="I12" s="1"/>
    </row>
    <row r="13" spans="1:12" x14ac:dyDescent="0.25">
      <c r="A13" s="8" t="s">
        <v>50</v>
      </c>
      <c r="B13" s="9">
        <v>663992</v>
      </c>
      <c r="C13" s="9">
        <v>740873</v>
      </c>
      <c r="D13" s="9">
        <v>4349904</v>
      </c>
      <c r="E13" s="9">
        <v>4882813</v>
      </c>
      <c r="F13" s="10">
        <f t="shared" si="0"/>
        <v>12.251051977239044</v>
      </c>
      <c r="G13" s="1"/>
      <c r="H13" s="1"/>
      <c r="I13" s="1"/>
    </row>
    <row r="14" spans="1:12" x14ac:dyDescent="0.25">
      <c r="A14" s="11" t="s">
        <v>51</v>
      </c>
      <c r="B14" s="12">
        <v>437139</v>
      </c>
      <c r="C14" s="12">
        <v>411206</v>
      </c>
      <c r="D14" s="12">
        <v>2728890</v>
      </c>
      <c r="E14" s="12">
        <v>2876179</v>
      </c>
      <c r="F14" s="13">
        <f t="shared" si="0"/>
        <v>5.3973960108322387</v>
      </c>
      <c r="G14" s="1"/>
      <c r="H14" s="1"/>
      <c r="I14" s="1"/>
    </row>
    <row r="15" spans="1:12" x14ac:dyDescent="0.25">
      <c r="A15" s="8" t="s">
        <v>52</v>
      </c>
      <c r="B15" s="9">
        <v>25182</v>
      </c>
      <c r="C15" s="9">
        <v>30756</v>
      </c>
      <c r="D15" s="9">
        <v>112199</v>
      </c>
      <c r="E15" s="9">
        <v>114456</v>
      </c>
      <c r="F15" s="10">
        <f t="shared" si="0"/>
        <v>2.0116043815007316</v>
      </c>
      <c r="G15" s="1"/>
      <c r="H15" s="1"/>
      <c r="I15" s="1"/>
    </row>
    <row r="16" spans="1:12" x14ac:dyDescent="0.25">
      <c r="A16" s="11" t="s">
        <v>53</v>
      </c>
      <c r="B16" s="12">
        <v>9175</v>
      </c>
      <c r="C16" s="12">
        <v>20028</v>
      </c>
      <c r="D16" s="12">
        <v>56562</v>
      </c>
      <c r="E16" s="12">
        <v>96746</v>
      </c>
      <c r="F16" s="13">
        <f t="shared" si="0"/>
        <v>71.044163926310944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180468</v>
      </c>
      <c r="C18" s="12">
        <v>165409</v>
      </c>
      <c r="D18" s="12">
        <v>1467669</v>
      </c>
      <c r="E18" s="12">
        <v>1472011</v>
      </c>
      <c r="F18" s="13">
        <f t="shared" si="0"/>
        <v>0.29584327256350207</v>
      </c>
      <c r="G18" s="1"/>
      <c r="H18" s="1"/>
      <c r="I18" s="1"/>
    </row>
    <row r="19" spans="1:9" x14ac:dyDescent="0.25">
      <c r="A19" s="8" t="s">
        <v>56</v>
      </c>
      <c r="B19" s="9">
        <v>2648</v>
      </c>
      <c r="C19" s="9">
        <v>3261</v>
      </c>
      <c r="D19" s="9">
        <v>4757</v>
      </c>
      <c r="E19" s="9">
        <v>6403</v>
      </c>
      <c r="F19" s="10">
        <f t="shared" si="0"/>
        <v>34.601639688879544</v>
      </c>
      <c r="G19" s="1"/>
      <c r="H19" s="1"/>
      <c r="I19" s="1"/>
    </row>
    <row r="20" spans="1:9" x14ac:dyDescent="0.25">
      <c r="A20" s="11" t="s">
        <v>57</v>
      </c>
      <c r="B20" s="12">
        <v>7968</v>
      </c>
      <c r="C20" s="12">
        <v>5890</v>
      </c>
      <c r="D20" s="12">
        <v>49079</v>
      </c>
      <c r="E20" s="12">
        <v>50336</v>
      </c>
      <c r="F20" s="13">
        <f t="shared" si="0"/>
        <v>2.5611768780944999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3106</v>
      </c>
      <c r="D21" s="9">
        <v>13814</v>
      </c>
      <c r="E21" s="9">
        <v>24993</v>
      </c>
      <c r="F21" s="10">
        <f t="shared" si="0"/>
        <v>80.925148400173725</v>
      </c>
      <c r="G21" s="1"/>
      <c r="H21" s="1"/>
      <c r="I21" s="1"/>
    </row>
    <row r="22" spans="1:9" x14ac:dyDescent="0.25">
      <c r="A22" s="11" t="s">
        <v>59</v>
      </c>
      <c r="B22" s="12">
        <v>121159</v>
      </c>
      <c r="C22" s="12">
        <v>165761</v>
      </c>
      <c r="D22" s="12">
        <v>1281381</v>
      </c>
      <c r="E22" s="12">
        <v>1493940</v>
      </c>
      <c r="F22" s="13">
        <f t="shared" si="0"/>
        <v>16.588274681769121</v>
      </c>
      <c r="G22" s="1"/>
      <c r="H22" s="1"/>
      <c r="I22" s="1"/>
    </row>
    <row r="23" spans="1:9" x14ac:dyDescent="0.25">
      <c r="A23" s="8" t="s">
        <v>60</v>
      </c>
      <c r="B23" s="9">
        <v>103298</v>
      </c>
      <c r="C23" s="9">
        <v>82183</v>
      </c>
      <c r="D23" s="9">
        <v>658701</v>
      </c>
      <c r="E23" s="9">
        <v>470769</v>
      </c>
      <c r="F23" s="10">
        <f t="shared" si="0"/>
        <v>-28.530699057690825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86183</v>
      </c>
      <c r="C25" s="9">
        <v>93288</v>
      </c>
      <c r="D25" s="9">
        <v>650506</v>
      </c>
      <c r="E25" s="9">
        <v>628980</v>
      </c>
      <c r="F25" s="10">
        <f t="shared" si="0"/>
        <v>-3.3091162879358507</v>
      </c>
      <c r="G25" s="1"/>
      <c r="H25" s="1"/>
      <c r="I25" s="1"/>
    </row>
    <row r="26" spans="1:9" x14ac:dyDescent="0.25">
      <c r="A26" s="11" t="s">
        <v>63</v>
      </c>
      <c r="B26" s="12">
        <v>39080</v>
      </c>
      <c r="C26" s="12">
        <v>50669</v>
      </c>
      <c r="D26" s="12">
        <v>234104</v>
      </c>
      <c r="E26" s="12">
        <v>295732</v>
      </c>
      <c r="F26" s="13">
        <f t="shared" si="0"/>
        <v>26.325052113590544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327148</v>
      </c>
      <c r="C28" s="12">
        <v>391804</v>
      </c>
      <c r="D28" s="12">
        <v>3329079</v>
      </c>
      <c r="E28" s="12">
        <v>3789960</v>
      </c>
      <c r="F28" s="13">
        <f t="shared" si="0"/>
        <v>13.844099223839393</v>
      </c>
      <c r="G28" s="1"/>
      <c r="H28" s="1"/>
      <c r="I28" s="1"/>
    </row>
    <row r="29" spans="1:9" x14ac:dyDescent="0.25">
      <c r="A29" s="8" t="s">
        <v>66</v>
      </c>
      <c r="B29" s="9">
        <v>18639</v>
      </c>
      <c r="C29" s="9">
        <v>27226</v>
      </c>
      <c r="D29" s="9">
        <v>161109</v>
      </c>
      <c r="E29" s="9">
        <v>175175</v>
      </c>
      <c r="F29" s="10">
        <f t="shared" si="0"/>
        <v>8.7307350923908729</v>
      </c>
      <c r="G29" s="1"/>
      <c r="H29" s="1"/>
      <c r="I29" s="1"/>
    </row>
    <row r="30" spans="1:9" x14ac:dyDescent="0.25">
      <c r="A30" s="11" t="s">
        <v>67</v>
      </c>
      <c r="B30" s="12">
        <v>1836</v>
      </c>
      <c r="C30" s="12">
        <v>0</v>
      </c>
      <c r="D30" s="12">
        <v>11457</v>
      </c>
      <c r="E30" s="12">
        <v>12497</v>
      </c>
      <c r="F30" s="13">
        <f t="shared" si="0"/>
        <v>9.0774199179540886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172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104436</v>
      </c>
      <c r="C32" s="12">
        <v>107189</v>
      </c>
      <c r="D32" s="12">
        <v>623790</v>
      </c>
      <c r="E32" s="12">
        <v>597170</v>
      </c>
      <c r="F32" s="13">
        <f t="shared" si="0"/>
        <v>-4.2674618060565308</v>
      </c>
      <c r="G32" s="1"/>
      <c r="H32" s="1"/>
      <c r="I32" s="1"/>
    </row>
    <row r="33" spans="1:9" x14ac:dyDescent="0.25">
      <c r="A33" s="8" t="s">
        <v>70</v>
      </c>
      <c r="B33" s="9">
        <v>31365</v>
      </c>
      <c r="C33" s="9">
        <v>27961</v>
      </c>
      <c r="D33" s="9">
        <v>171518</v>
      </c>
      <c r="E33" s="9">
        <v>132574</v>
      </c>
      <c r="F33" s="10">
        <f t="shared" si="0"/>
        <v>-22.70548863676116</v>
      </c>
      <c r="G33" s="1"/>
      <c r="H33" s="1"/>
      <c r="I33" s="1"/>
    </row>
    <row r="34" spans="1:9" x14ac:dyDescent="0.25">
      <c r="A34" s="11" t="s">
        <v>71</v>
      </c>
      <c r="B34" s="12">
        <v>934</v>
      </c>
      <c r="C34" s="12">
        <v>321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2904292</v>
      </c>
      <c r="C35" s="15">
        <f t="shared" ref="C35:E35" si="1">SUM(C7:C34)</f>
        <v>3052068</v>
      </c>
      <c r="D35" s="15">
        <f t="shared" si="1"/>
        <v>20886285</v>
      </c>
      <c r="E35" s="15">
        <f t="shared" si="1"/>
        <v>22403605</v>
      </c>
      <c r="F35" s="16">
        <f t="shared" si="0"/>
        <v>7.2646715296664723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112261</v>
      </c>
      <c r="C38" s="41">
        <f>D7</f>
        <v>117922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4882813</v>
      </c>
      <c r="G38" s="42">
        <f>LOOKUP(E38,$A$38:$A$65,$C$38:$C$65)</f>
        <v>4349904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194838</v>
      </c>
      <c r="C39" s="41">
        <f t="shared" ref="C39:C65" si="5">D8</f>
        <v>238070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4122060</v>
      </c>
      <c r="G39" s="42">
        <f t="shared" ref="G39:G65" si="8">LOOKUP(E39,$A$38:$A$65,$C$38:$C$65)</f>
        <v>3787317</v>
      </c>
    </row>
    <row r="40" spans="1:9" x14ac:dyDescent="0.25">
      <c r="A40" s="42" t="str">
        <f t="shared" si="3"/>
        <v>ALMERIA</v>
      </c>
      <c r="B40" s="41">
        <f t="shared" si="4"/>
        <v>576523</v>
      </c>
      <c r="C40" s="41">
        <f t="shared" si="5"/>
        <v>589214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3789960</v>
      </c>
      <c r="G40" s="42">
        <f t="shared" si="8"/>
        <v>3329079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24</v>
      </c>
      <c r="E41" s="42" t="str">
        <f t="shared" si="2"/>
        <v>BARCELONA</v>
      </c>
      <c r="F41" s="42">
        <f t="shared" si="7"/>
        <v>2876179</v>
      </c>
      <c r="G41" s="42">
        <f t="shared" si="8"/>
        <v>2728890</v>
      </c>
    </row>
    <row r="42" spans="1:9" x14ac:dyDescent="0.25">
      <c r="A42" s="42" t="str">
        <f t="shared" si="3"/>
        <v>BAHIA DE ALGECIRAS</v>
      </c>
      <c r="B42" s="41">
        <f t="shared" si="4"/>
        <v>4122060</v>
      </c>
      <c r="C42" s="41">
        <f t="shared" si="5"/>
        <v>3787317</v>
      </c>
      <c r="D42" s="41">
        <f t="shared" si="6"/>
        <v>2</v>
      </c>
      <c r="E42" s="42" t="str">
        <f t="shared" si="2"/>
        <v>LAS PALMAS</v>
      </c>
      <c r="F42" s="42">
        <f t="shared" si="7"/>
        <v>1493940</v>
      </c>
      <c r="G42" s="42">
        <f t="shared" si="8"/>
        <v>1281381</v>
      </c>
    </row>
    <row r="43" spans="1:9" x14ac:dyDescent="0.25">
      <c r="A43" s="42" t="str">
        <f t="shared" si="3"/>
        <v>BAHIA DE CADIZ</v>
      </c>
      <c r="B43" s="41">
        <f t="shared" si="4"/>
        <v>273838</v>
      </c>
      <c r="C43" s="41">
        <f t="shared" si="5"/>
        <v>245820</v>
      </c>
      <c r="D43" s="41">
        <f t="shared" si="6"/>
        <v>12</v>
      </c>
      <c r="E43" s="42" t="str">
        <f t="shared" si="2"/>
        <v>CEUTA</v>
      </c>
      <c r="F43" s="42">
        <f t="shared" si="7"/>
        <v>1472011</v>
      </c>
      <c r="G43" s="42">
        <f t="shared" si="8"/>
        <v>1467669</v>
      </c>
    </row>
    <row r="44" spans="1:9" x14ac:dyDescent="0.25">
      <c r="A44" s="42" t="str">
        <f t="shared" si="3"/>
        <v>BALEARES</v>
      </c>
      <c r="B44" s="41">
        <f t="shared" si="4"/>
        <v>4882813</v>
      </c>
      <c r="C44" s="41">
        <f t="shared" si="5"/>
        <v>4349904</v>
      </c>
      <c r="D44" s="41">
        <f t="shared" si="6"/>
        <v>1</v>
      </c>
      <c r="E44" s="42" t="str">
        <f t="shared" si="2"/>
        <v>MELILLA</v>
      </c>
      <c r="F44" s="42">
        <f t="shared" si="7"/>
        <v>628980</v>
      </c>
      <c r="G44" s="42">
        <f t="shared" si="8"/>
        <v>650506</v>
      </c>
    </row>
    <row r="45" spans="1:9" x14ac:dyDescent="0.25">
      <c r="A45" s="42" t="str">
        <f t="shared" si="3"/>
        <v>BARCELONA</v>
      </c>
      <c r="B45" s="41">
        <f t="shared" si="4"/>
        <v>2876179</v>
      </c>
      <c r="C45" s="41">
        <f t="shared" si="5"/>
        <v>2728890</v>
      </c>
      <c r="D45" s="41">
        <f t="shared" si="6"/>
        <v>4</v>
      </c>
      <c r="E45" s="42" t="str">
        <f t="shared" si="2"/>
        <v>VALENCIA</v>
      </c>
      <c r="F45" s="42">
        <f t="shared" si="7"/>
        <v>597170</v>
      </c>
      <c r="G45" s="42">
        <f t="shared" si="8"/>
        <v>623790</v>
      </c>
    </row>
    <row r="46" spans="1:9" x14ac:dyDescent="0.25">
      <c r="A46" s="42" t="str">
        <f t="shared" si="3"/>
        <v>BILBAO</v>
      </c>
      <c r="B46" s="41">
        <f t="shared" si="4"/>
        <v>114456</v>
      </c>
      <c r="C46" s="41">
        <f t="shared" si="5"/>
        <v>112199</v>
      </c>
      <c r="D46" s="41">
        <f t="shared" si="6"/>
        <v>16</v>
      </c>
      <c r="E46" s="42" t="str">
        <f t="shared" si="2"/>
        <v>ALMERIA</v>
      </c>
      <c r="F46" s="42">
        <f t="shared" si="7"/>
        <v>576523</v>
      </c>
      <c r="G46" s="42">
        <f t="shared" si="8"/>
        <v>589214</v>
      </c>
    </row>
    <row r="47" spans="1:9" x14ac:dyDescent="0.25">
      <c r="A47" s="42" t="str">
        <f t="shared" si="3"/>
        <v>CARTAGENA</v>
      </c>
      <c r="B47" s="41">
        <f t="shared" si="4"/>
        <v>96746</v>
      </c>
      <c r="C47" s="41">
        <f t="shared" si="5"/>
        <v>56562</v>
      </c>
      <c r="D47" s="41">
        <f t="shared" si="6"/>
        <v>18</v>
      </c>
      <c r="E47" s="42" t="str">
        <f t="shared" si="2"/>
        <v>MALAGA</v>
      </c>
      <c r="F47" s="42">
        <f t="shared" si="7"/>
        <v>470769</v>
      </c>
      <c r="G47" s="42">
        <f t="shared" si="8"/>
        <v>658701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25</v>
      </c>
      <c r="E48" s="42" t="str">
        <f t="shared" si="2"/>
        <v>MOTRIL</v>
      </c>
      <c r="F48" s="42">
        <f t="shared" si="7"/>
        <v>295732</v>
      </c>
      <c r="G48" s="42">
        <f t="shared" si="8"/>
        <v>234104</v>
      </c>
    </row>
    <row r="49" spans="1:7" x14ac:dyDescent="0.25">
      <c r="A49" s="42" t="str">
        <f t="shared" si="3"/>
        <v>CEUTA</v>
      </c>
      <c r="B49" s="41">
        <f t="shared" si="4"/>
        <v>1472011</v>
      </c>
      <c r="C49" s="41">
        <f t="shared" si="5"/>
        <v>1467669</v>
      </c>
      <c r="D49" s="41">
        <f t="shared" si="6"/>
        <v>6</v>
      </c>
      <c r="E49" s="42" t="str">
        <f t="shared" si="2"/>
        <v>BAHIA DE CADIZ</v>
      </c>
      <c r="F49" s="42">
        <f t="shared" si="7"/>
        <v>273838</v>
      </c>
      <c r="G49" s="42">
        <f t="shared" si="8"/>
        <v>245820</v>
      </c>
    </row>
    <row r="50" spans="1:7" x14ac:dyDescent="0.25">
      <c r="A50" s="42" t="str">
        <f t="shared" si="3"/>
        <v>FERROL-SAN CIBRAO</v>
      </c>
      <c r="B50" s="41">
        <f t="shared" si="4"/>
        <v>6403</v>
      </c>
      <c r="C50" s="41">
        <f t="shared" si="5"/>
        <v>4757</v>
      </c>
      <c r="D50" s="41">
        <f t="shared" si="6"/>
        <v>22</v>
      </c>
      <c r="E50" s="42" t="str">
        <f t="shared" si="2"/>
        <v>ALICANTE</v>
      </c>
      <c r="F50" s="42">
        <f t="shared" si="7"/>
        <v>194838</v>
      </c>
      <c r="G50" s="42">
        <f t="shared" si="8"/>
        <v>238070</v>
      </c>
    </row>
    <row r="51" spans="1:7" x14ac:dyDescent="0.25">
      <c r="A51" s="42" t="str">
        <f t="shared" si="3"/>
        <v>GIJON</v>
      </c>
      <c r="B51" s="41">
        <f t="shared" si="4"/>
        <v>50336</v>
      </c>
      <c r="C51" s="41">
        <f t="shared" si="5"/>
        <v>49079</v>
      </c>
      <c r="D51" s="41">
        <f t="shared" si="6"/>
        <v>19</v>
      </c>
      <c r="E51" s="42" t="str">
        <f t="shared" si="2"/>
        <v>SANTANDER</v>
      </c>
      <c r="F51" s="42">
        <f t="shared" si="7"/>
        <v>175175</v>
      </c>
      <c r="G51" s="42">
        <f t="shared" si="8"/>
        <v>161109</v>
      </c>
    </row>
    <row r="52" spans="1:7" x14ac:dyDescent="0.25">
      <c r="A52" s="42" t="str">
        <f t="shared" si="3"/>
        <v>HUELVA</v>
      </c>
      <c r="B52" s="41">
        <f t="shared" si="4"/>
        <v>24993</v>
      </c>
      <c r="C52" s="41">
        <f t="shared" si="5"/>
        <v>13814</v>
      </c>
      <c r="D52" s="41">
        <f t="shared" si="6"/>
        <v>20</v>
      </c>
      <c r="E52" s="42" t="str">
        <f t="shared" si="2"/>
        <v>VIGO</v>
      </c>
      <c r="F52" s="42">
        <f t="shared" si="7"/>
        <v>132574</v>
      </c>
      <c r="G52" s="42">
        <f t="shared" si="8"/>
        <v>171518</v>
      </c>
    </row>
    <row r="53" spans="1:7" x14ac:dyDescent="0.25">
      <c r="A53" s="42" t="str">
        <f t="shared" si="3"/>
        <v>LAS PALMAS</v>
      </c>
      <c r="B53" s="41">
        <f t="shared" si="4"/>
        <v>1493940</v>
      </c>
      <c r="C53" s="41">
        <f t="shared" si="5"/>
        <v>1281381</v>
      </c>
      <c r="D53" s="41">
        <f t="shared" si="6"/>
        <v>5</v>
      </c>
      <c r="E53" s="42" t="str">
        <f t="shared" si="2"/>
        <v>BILBAO</v>
      </c>
      <c r="F53" s="42">
        <f t="shared" si="7"/>
        <v>114456</v>
      </c>
      <c r="G53" s="42">
        <f t="shared" si="8"/>
        <v>112199</v>
      </c>
    </row>
    <row r="54" spans="1:7" x14ac:dyDescent="0.25">
      <c r="A54" s="42" t="str">
        <f t="shared" si="3"/>
        <v>MALAGA</v>
      </c>
      <c r="B54" s="41">
        <f t="shared" si="4"/>
        <v>470769</v>
      </c>
      <c r="C54" s="41">
        <f t="shared" si="5"/>
        <v>658701</v>
      </c>
      <c r="D54" s="41">
        <f t="shared" si="6"/>
        <v>10</v>
      </c>
      <c r="E54" s="42" t="str">
        <f t="shared" si="2"/>
        <v>A CORUÑA</v>
      </c>
      <c r="F54" s="42">
        <f t="shared" si="7"/>
        <v>112261</v>
      </c>
      <c r="G54" s="42">
        <f t="shared" si="8"/>
        <v>117922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96746</v>
      </c>
      <c r="G55" s="42">
        <f t="shared" si="8"/>
        <v>56562</v>
      </c>
    </row>
    <row r="56" spans="1:7" x14ac:dyDescent="0.25">
      <c r="A56" s="42" t="str">
        <f t="shared" si="3"/>
        <v>MELILLA</v>
      </c>
      <c r="B56" s="41">
        <f t="shared" si="4"/>
        <v>628980</v>
      </c>
      <c r="C56" s="41">
        <f t="shared" si="5"/>
        <v>650506</v>
      </c>
      <c r="D56" s="41">
        <f t="shared" si="6"/>
        <v>7</v>
      </c>
      <c r="E56" s="42" t="str">
        <f t="shared" si="2"/>
        <v>GIJON</v>
      </c>
      <c r="F56" s="42">
        <f t="shared" si="9"/>
        <v>50336</v>
      </c>
      <c r="G56" s="42">
        <f t="shared" si="8"/>
        <v>49079</v>
      </c>
    </row>
    <row r="57" spans="1:7" x14ac:dyDescent="0.25">
      <c r="A57" s="42" t="str">
        <f t="shared" si="3"/>
        <v>MOTRIL</v>
      </c>
      <c r="B57" s="41">
        <f t="shared" si="4"/>
        <v>295732</v>
      </c>
      <c r="C57" s="41">
        <f t="shared" si="5"/>
        <v>234104</v>
      </c>
      <c r="D57" s="41">
        <f t="shared" si="6"/>
        <v>11</v>
      </c>
      <c r="E57" s="42" t="str">
        <f t="shared" si="2"/>
        <v>HUELVA</v>
      </c>
      <c r="F57" s="42">
        <f t="shared" si="9"/>
        <v>24993</v>
      </c>
      <c r="G57" s="42">
        <f t="shared" si="8"/>
        <v>13814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12497</v>
      </c>
      <c r="G58" s="42">
        <f t="shared" si="8"/>
        <v>11457</v>
      </c>
    </row>
    <row r="59" spans="1:7" x14ac:dyDescent="0.25">
      <c r="A59" s="42" t="str">
        <f t="shared" si="3"/>
        <v>SANTA CRUZ DE TENERIFE</v>
      </c>
      <c r="B59" s="41">
        <f t="shared" si="4"/>
        <v>3789960</v>
      </c>
      <c r="C59" s="41">
        <f t="shared" si="5"/>
        <v>3329079</v>
      </c>
      <c r="D59" s="41">
        <f t="shared" si="6"/>
        <v>3</v>
      </c>
      <c r="E59" s="42" t="str">
        <f t="shared" si="2"/>
        <v>FERROL-SAN CIBRAO</v>
      </c>
      <c r="F59" s="42">
        <f t="shared" si="9"/>
        <v>6403</v>
      </c>
      <c r="G59" s="42">
        <f t="shared" si="8"/>
        <v>4757</v>
      </c>
    </row>
    <row r="60" spans="1:7" x14ac:dyDescent="0.25">
      <c r="A60" s="42" t="str">
        <f t="shared" si="3"/>
        <v>SANTANDER</v>
      </c>
      <c r="B60" s="41">
        <f t="shared" si="4"/>
        <v>175175</v>
      </c>
      <c r="C60" s="41">
        <f t="shared" si="5"/>
        <v>161109</v>
      </c>
      <c r="D60" s="41">
        <f t="shared" si="6"/>
        <v>14</v>
      </c>
      <c r="E60" s="42" t="str">
        <f t="shared" si="2"/>
        <v>VILAGARCIA</v>
      </c>
      <c r="F60" s="42">
        <f t="shared" si="9"/>
        <v>2199</v>
      </c>
      <c r="G60" s="42">
        <f t="shared" si="8"/>
        <v>2012</v>
      </c>
    </row>
    <row r="61" spans="1:7" x14ac:dyDescent="0.25">
      <c r="A61" s="42" t="str">
        <f t="shared" si="3"/>
        <v>SEVILLA</v>
      </c>
      <c r="B61" s="41">
        <f t="shared" si="4"/>
        <v>12497</v>
      </c>
      <c r="C61" s="41">
        <f t="shared" si="5"/>
        <v>11457</v>
      </c>
      <c r="D61" s="41">
        <f t="shared" si="6"/>
        <v>21</v>
      </c>
      <c r="E61" s="42" t="str">
        <f t="shared" si="2"/>
        <v>AVILES</v>
      </c>
      <c r="F61" s="42">
        <f t="shared" si="9"/>
        <v>655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0</v>
      </c>
      <c r="D62" s="41">
        <f t="shared" si="6"/>
        <v>26</v>
      </c>
      <c r="E62" s="42" t="str">
        <f t="shared" si="2"/>
        <v>CASTELLON</v>
      </c>
      <c r="F62" s="42">
        <f t="shared" si="9"/>
        <v>325</v>
      </c>
      <c r="G62" s="42">
        <f t="shared" si="8"/>
        <v>509</v>
      </c>
    </row>
    <row r="63" spans="1:7" x14ac:dyDescent="0.25">
      <c r="A63" s="42" t="str">
        <f t="shared" si="3"/>
        <v>VALENCIA</v>
      </c>
      <c r="B63" s="41">
        <f t="shared" si="4"/>
        <v>597170</v>
      </c>
      <c r="C63" s="41">
        <f t="shared" si="5"/>
        <v>623790</v>
      </c>
      <c r="D63" s="41">
        <f t="shared" si="6"/>
        <v>8</v>
      </c>
      <c r="E63" s="42" t="str">
        <f t="shared" si="2"/>
        <v>TARRAGONA</v>
      </c>
      <c r="F63" s="42">
        <f t="shared" si="9"/>
        <v>172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132574</v>
      </c>
      <c r="C64" s="41">
        <f t="shared" si="5"/>
        <v>171518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19096</v>
      </c>
      <c r="C7" s="9">
        <v>21081</v>
      </c>
      <c r="D7" s="9">
        <v>117922</v>
      </c>
      <c r="E7" s="9">
        <v>112261</v>
      </c>
      <c r="F7" s="10">
        <f>((E7*100)/D7)-100</f>
        <v>-4.8006309255270452</v>
      </c>
      <c r="G7" s="1"/>
      <c r="H7" s="1"/>
      <c r="I7" s="1"/>
    </row>
    <row r="8" spans="1:12" x14ac:dyDescent="0.25">
      <c r="A8" s="11" t="s">
        <v>45</v>
      </c>
      <c r="B8" s="12">
        <v>14118</v>
      </c>
      <c r="C8" s="12">
        <v>5528</v>
      </c>
      <c r="D8" s="12">
        <v>58955</v>
      </c>
      <c r="E8" s="12">
        <v>25038</v>
      </c>
      <c r="F8" s="13">
        <f t="shared" ref="F8:F35" si="0">((E8*100)/D8)-100</f>
        <v>-57.530319735391402</v>
      </c>
      <c r="G8" s="1"/>
      <c r="H8" s="1"/>
      <c r="I8" s="1"/>
    </row>
    <row r="9" spans="1:12" x14ac:dyDescent="0.25">
      <c r="A9" s="8" t="s">
        <v>46</v>
      </c>
      <c r="B9" s="9">
        <v>6060</v>
      </c>
      <c r="C9" s="9">
        <v>2550</v>
      </c>
      <c r="D9" s="9">
        <v>20540</v>
      </c>
      <c r="E9" s="9">
        <v>11650</v>
      </c>
      <c r="F9" s="10">
        <f t="shared" si="0"/>
        <v>-43.281402142161639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46229</v>
      </c>
      <c r="C12" s="12">
        <v>58324</v>
      </c>
      <c r="D12" s="12">
        <v>228289</v>
      </c>
      <c r="E12" s="12">
        <v>255973</v>
      </c>
      <c r="F12" s="13">
        <f t="shared" si="0"/>
        <v>12.126734095817142</v>
      </c>
      <c r="G12" s="1"/>
      <c r="H12" s="1"/>
      <c r="I12" s="1"/>
    </row>
    <row r="13" spans="1:12" x14ac:dyDescent="0.25">
      <c r="A13" s="8" t="s">
        <v>50</v>
      </c>
      <c r="B13" s="9">
        <v>197451</v>
      </c>
      <c r="C13" s="9">
        <v>184708</v>
      </c>
      <c r="D13" s="9">
        <v>968122</v>
      </c>
      <c r="E13" s="9">
        <v>1182792</v>
      </c>
      <c r="F13" s="10">
        <f t="shared" si="0"/>
        <v>22.173858253401946</v>
      </c>
      <c r="G13" s="1"/>
      <c r="H13" s="1"/>
      <c r="I13" s="1"/>
    </row>
    <row r="14" spans="1:12" x14ac:dyDescent="0.25">
      <c r="A14" s="11" t="s">
        <v>51</v>
      </c>
      <c r="B14" s="12">
        <v>341353</v>
      </c>
      <c r="C14" s="12">
        <v>311599</v>
      </c>
      <c r="D14" s="12">
        <v>1846364</v>
      </c>
      <c r="E14" s="12">
        <v>1984510</v>
      </c>
      <c r="F14" s="13">
        <f t="shared" si="0"/>
        <v>7.4820566258874237</v>
      </c>
      <c r="G14" s="1"/>
      <c r="H14" s="1"/>
      <c r="I14" s="1"/>
    </row>
    <row r="15" spans="1:12" x14ac:dyDescent="0.25">
      <c r="A15" s="8" t="s">
        <v>52</v>
      </c>
      <c r="B15" s="9">
        <v>15893</v>
      </c>
      <c r="C15" s="9">
        <v>22466</v>
      </c>
      <c r="D15" s="9">
        <v>53252</v>
      </c>
      <c r="E15" s="9">
        <v>45591</v>
      </c>
      <c r="F15" s="10">
        <f t="shared" si="0"/>
        <v>-14.386314129046795</v>
      </c>
      <c r="G15" s="1"/>
      <c r="H15" s="1"/>
      <c r="I15" s="1"/>
    </row>
    <row r="16" spans="1:12" x14ac:dyDescent="0.25">
      <c r="A16" s="11" t="s">
        <v>53</v>
      </c>
      <c r="B16" s="12">
        <v>9175</v>
      </c>
      <c r="C16" s="12">
        <v>20028</v>
      </c>
      <c r="D16" s="12">
        <v>56562</v>
      </c>
      <c r="E16" s="12">
        <v>96746</v>
      </c>
      <c r="F16" s="13">
        <f t="shared" si="0"/>
        <v>71.044163926310944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2607</v>
      </c>
      <c r="E18" s="12">
        <v>1779</v>
      </c>
      <c r="F18" s="13">
        <f t="shared" si="0"/>
        <v>-31.760644418872261</v>
      </c>
      <c r="G18" s="1"/>
      <c r="H18" s="1"/>
      <c r="I18" s="1"/>
    </row>
    <row r="19" spans="1:9" x14ac:dyDescent="0.25">
      <c r="A19" s="8" t="s">
        <v>56</v>
      </c>
      <c r="B19" s="9">
        <v>2636</v>
      </c>
      <c r="C19" s="9">
        <v>3261</v>
      </c>
      <c r="D19" s="9">
        <v>4743</v>
      </c>
      <c r="E19" s="9">
        <v>6391</v>
      </c>
      <c r="F19" s="10">
        <f t="shared" si="0"/>
        <v>34.745941387307624</v>
      </c>
      <c r="G19" s="1"/>
      <c r="H19" s="1"/>
      <c r="I19" s="1"/>
    </row>
    <row r="20" spans="1:9" x14ac:dyDescent="0.25">
      <c r="A20" s="11" t="s">
        <v>57</v>
      </c>
      <c r="B20" s="12">
        <v>2751</v>
      </c>
      <c r="C20" s="12">
        <v>312</v>
      </c>
      <c r="D20" s="12">
        <v>5237</v>
      </c>
      <c r="E20" s="12">
        <v>5430</v>
      </c>
      <c r="F20" s="13">
        <f t="shared" si="0"/>
        <v>3.6853160206224942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690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13978</v>
      </c>
      <c r="C22" s="12">
        <v>35157</v>
      </c>
      <c r="D22" s="12">
        <v>479004</v>
      </c>
      <c r="E22" s="12">
        <v>416961</v>
      </c>
      <c r="F22" s="13">
        <f t="shared" si="0"/>
        <v>-12.952501440489016</v>
      </c>
      <c r="G22" s="1"/>
      <c r="H22" s="1"/>
      <c r="I22" s="1"/>
    </row>
    <row r="23" spans="1:9" x14ac:dyDescent="0.25">
      <c r="A23" s="8" t="s">
        <v>60</v>
      </c>
      <c r="B23" s="9">
        <v>74854</v>
      </c>
      <c r="C23" s="9">
        <v>49646</v>
      </c>
      <c r="D23" s="9">
        <v>459934</v>
      </c>
      <c r="E23" s="9">
        <v>257159</v>
      </c>
      <c r="F23" s="10">
        <f t="shared" si="0"/>
        <v>-44.087847386798977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723</v>
      </c>
      <c r="D25" s="9">
        <v>861</v>
      </c>
      <c r="E25" s="9">
        <v>2077</v>
      </c>
      <c r="F25" s="10">
        <f t="shared" si="0"/>
        <v>141.23112659698026</v>
      </c>
      <c r="G25" s="1"/>
      <c r="H25" s="1"/>
      <c r="I25" s="1"/>
    </row>
    <row r="26" spans="1:9" x14ac:dyDescent="0.25">
      <c r="A26" s="11" t="s">
        <v>63</v>
      </c>
      <c r="B26" s="12">
        <v>2779</v>
      </c>
      <c r="C26" s="12">
        <v>2390</v>
      </c>
      <c r="D26" s="12">
        <v>9000</v>
      </c>
      <c r="E26" s="12">
        <v>13184</v>
      </c>
      <c r="F26" s="13">
        <f t="shared" si="0"/>
        <v>46.48888888888888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33103</v>
      </c>
      <c r="C28" s="12">
        <v>23569</v>
      </c>
      <c r="D28" s="12">
        <v>498442</v>
      </c>
      <c r="E28" s="12">
        <v>468169</v>
      </c>
      <c r="F28" s="13">
        <f t="shared" si="0"/>
        <v>-6.0735251042247711</v>
      </c>
      <c r="G28" s="1"/>
      <c r="H28" s="1"/>
      <c r="I28" s="1"/>
    </row>
    <row r="29" spans="1:9" x14ac:dyDescent="0.25">
      <c r="A29" s="8" t="s">
        <v>66</v>
      </c>
      <c r="B29" s="9">
        <v>3029</v>
      </c>
      <c r="C29" s="9">
        <v>1587</v>
      </c>
      <c r="D29" s="9">
        <v>9594</v>
      </c>
      <c r="E29" s="9">
        <v>15115</v>
      </c>
      <c r="F29" s="10">
        <f t="shared" si="0"/>
        <v>57.546383156139257</v>
      </c>
      <c r="G29" s="1"/>
      <c r="H29" s="1"/>
      <c r="I29" s="1"/>
    </row>
    <row r="30" spans="1:9" x14ac:dyDescent="0.25">
      <c r="A30" s="11" t="s">
        <v>67</v>
      </c>
      <c r="B30" s="12">
        <v>1836</v>
      </c>
      <c r="C30" s="12">
        <v>0</v>
      </c>
      <c r="D30" s="12">
        <v>11457</v>
      </c>
      <c r="E30" s="12">
        <v>12497</v>
      </c>
      <c r="F30" s="13">
        <f t="shared" si="0"/>
        <v>9.0774199179540886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75596</v>
      </c>
      <c r="C32" s="12">
        <v>55983</v>
      </c>
      <c r="D32" s="12">
        <v>370573</v>
      </c>
      <c r="E32" s="12">
        <v>312673</v>
      </c>
      <c r="F32" s="13">
        <f t="shared" si="0"/>
        <v>-15.624451862386096</v>
      </c>
      <c r="G32" s="1"/>
      <c r="H32" s="1"/>
      <c r="I32" s="1"/>
    </row>
    <row r="33" spans="1:9" x14ac:dyDescent="0.25">
      <c r="A33" s="8" t="s">
        <v>70</v>
      </c>
      <c r="B33" s="9">
        <v>31365</v>
      </c>
      <c r="C33" s="9">
        <v>27961</v>
      </c>
      <c r="D33" s="9">
        <v>171518</v>
      </c>
      <c r="E33" s="9">
        <v>132574</v>
      </c>
      <c r="F33" s="10">
        <f t="shared" si="0"/>
        <v>-22.70548863676116</v>
      </c>
      <c r="G33" s="1"/>
      <c r="H33" s="1"/>
      <c r="I33" s="1"/>
    </row>
    <row r="34" spans="1:9" x14ac:dyDescent="0.25">
      <c r="A34" s="11" t="s">
        <v>71</v>
      </c>
      <c r="B34" s="12">
        <v>934</v>
      </c>
      <c r="C34" s="12">
        <v>321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892236</v>
      </c>
      <c r="C35" s="15">
        <f t="shared" ref="C35:E35" si="1">SUM(C7:C34)</f>
        <v>827194</v>
      </c>
      <c r="D35" s="15">
        <f t="shared" si="1"/>
        <v>5377089</v>
      </c>
      <c r="E35" s="15">
        <f t="shared" si="1"/>
        <v>5361749</v>
      </c>
      <c r="F35" s="16">
        <f t="shared" si="0"/>
        <v>-0.28528447269516732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112261</v>
      </c>
      <c r="C38" s="41">
        <f>D7</f>
        <v>117922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1984510</v>
      </c>
      <c r="G38" s="42">
        <f>LOOKUP(E38,$A$38:$A$65,$C$38:$C$65)</f>
        <v>1846364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25038</v>
      </c>
      <c r="C39" s="41">
        <f t="shared" ref="C39:C65" si="5">D8</f>
        <v>58955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1182792</v>
      </c>
      <c r="G39" s="42">
        <f t="shared" ref="G39:G65" si="8">LOOKUP(E39,$A$38:$A$65,$C$38:$C$65)</f>
        <v>968122</v>
      </c>
    </row>
    <row r="40" spans="1:9" x14ac:dyDescent="0.25">
      <c r="A40" s="42" t="str">
        <f t="shared" si="3"/>
        <v>ALMERIA</v>
      </c>
      <c r="B40" s="41">
        <f t="shared" si="4"/>
        <v>11650</v>
      </c>
      <c r="C40" s="41">
        <f t="shared" si="5"/>
        <v>20540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468169</v>
      </c>
      <c r="G40" s="42">
        <f t="shared" si="8"/>
        <v>498442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22</v>
      </c>
      <c r="E41" s="42" t="str">
        <f t="shared" si="2"/>
        <v>LAS PALMAS</v>
      </c>
      <c r="F41" s="42">
        <f t="shared" si="7"/>
        <v>416961</v>
      </c>
      <c r="G41" s="42">
        <f t="shared" si="8"/>
        <v>479004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VALENCIA</v>
      </c>
      <c r="F42" s="42">
        <f t="shared" si="7"/>
        <v>312673</v>
      </c>
      <c r="G42" s="42">
        <f t="shared" si="8"/>
        <v>370573</v>
      </c>
    </row>
    <row r="43" spans="1:9" x14ac:dyDescent="0.25">
      <c r="A43" s="42" t="str">
        <f t="shared" si="3"/>
        <v>BAHIA DE CADIZ</v>
      </c>
      <c r="B43" s="41">
        <f t="shared" si="4"/>
        <v>255973</v>
      </c>
      <c r="C43" s="41">
        <f t="shared" si="5"/>
        <v>228289</v>
      </c>
      <c r="D43" s="41">
        <f t="shared" si="6"/>
        <v>7</v>
      </c>
      <c r="E43" s="42" t="str">
        <f t="shared" si="2"/>
        <v>MALAGA</v>
      </c>
      <c r="F43" s="42">
        <f t="shared" si="7"/>
        <v>257159</v>
      </c>
      <c r="G43" s="42">
        <f t="shared" si="8"/>
        <v>459934</v>
      </c>
    </row>
    <row r="44" spans="1:9" x14ac:dyDescent="0.25">
      <c r="A44" s="42" t="str">
        <f t="shared" si="3"/>
        <v>BALEARES</v>
      </c>
      <c r="B44" s="41">
        <f t="shared" si="4"/>
        <v>1182792</v>
      </c>
      <c r="C44" s="41">
        <f t="shared" si="5"/>
        <v>968122</v>
      </c>
      <c r="D44" s="41">
        <f t="shared" si="6"/>
        <v>2</v>
      </c>
      <c r="E44" s="42" t="str">
        <f t="shared" si="2"/>
        <v>BAHIA DE CADIZ</v>
      </c>
      <c r="F44" s="42">
        <f t="shared" si="7"/>
        <v>255973</v>
      </c>
      <c r="G44" s="42">
        <f t="shared" si="8"/>
        <v>228289</v>
      </c>
    </row>
    <row r="45" spans="1:9" x14ac:dyDescent="0.25">
      <c r="A45" s="42" t="str">
        <f t="shared" si="3"/>
        <v>BARCELONA</v>
      </c>
      <c r="B45" s="41">
        <f t="shared" si="4"/>
        <v>1984510</v>
      </c>
      <c r="C45" s="41">
        <f t="shared" si="5"/>
        <v>1846364</v>
      </c>
      <c r="D45" s="41">
        <f t="shared" si="6"/>
        <v>1</v>
      </c>
      <c r="E45" s="42" t="str">
        <f t="shared" si="2"/>
        <v>VIGO</v>
      </c>
      <c r="F45" s="42">
        <f t="shared" si="7"/>
        <v>132574</v>
      </c>
      <c r="G45" s="42">
        <f t="shared" si="8"/>
        <v>171518</v>
      </c>
    </row>
    <row r="46" spans="1:9" x14ac:dyDescent="0.25">
      <c r="A46" s="42" t="str">
        <f t="shared" si="3"/>
        <v>BILBAO</v>
      </c>
      <c r="B46" s="41">
        <f t="shared" si="4"/>
        <v>45591</v>
      </c>
      <c r="C46" s="41">
        <f t="shared" si="5"/>
        <v>53252</v>
      </c>
      <c r="D46" s="41">
        <f t="shared" si="6"/>
        <v>11</v>
      </c>
      <c r="E46" s="42" t="str">
        <f t="shared" si="2"/>
        <v>A CORUÑA</v>
      </c>
      <c r="F46" s="42">
        <f t="shared" si="7"/>
        <v>112261</v>
      </c>
      <c r="G46" s="42">
        <f t="shared" si="8"/>
        <v>117922</v>
      </c>
    </row>
    <row r="47" spans="1:9" x14ac:dyDescent="0.25">
      <c r="A47" s="42" t="str">
        <f t="shared" si="3"/>
        <v>CARTAGENA</v>
      </c>
      <c r="B47" s="41">
        <f t="shared" si="4"/>
        <v>96746</v>
      </c>
      <c r="C47" s="41">
        <f t="shared" si="5"/>
        <v>56562</v>
      </c>
      <c r="D47" s="41">
        <f t="shared" si="6"/>
        <v>10</v>
      </c>
      <c r="E47" s="42" t="str">
        <f t="shared" si="2"/>
        <v>CARTAGENA</v>
      </c>
      <c r="F47" s="42">
        <f t="shared" si="7"/>
        <v>96746</v>
      </c>
      <c r="G47" s="42">
        <f t="shared" si="8"/>
        <v>56562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23</v>
      </c>
      <c r="E48" s="42" t="str">
        <f t="shared" si="2"/>
        <v>BILBAO</v>
      </c>
      <c r="F48" s="42">
        <f t="shared" si="7"/>
        <v>45591</v>
      </c>
      <c r="G48" s="42">
        <f t="shared" si="8"/>
        <v>53252</v>
      </c>
    </row>
    <row r="49" spans="1:7" x14ac:dyDescent="0.25">
      <c r="A49" s="42" t="str">
        <f t="shared" si="3"/>
        <v>CEUTA</v>
      </c>
      <c r="B49" s="41">
        <f t="shared" si="4"/>
        <v>1779</v>
      </c>
      <c r="C49" s="41">
        <f t="shared" si="5"/>
        <v>2607</v>
      </c>
      <c r="D49" s="41">
        <f t="shared" si="6"/>
        <v>21</v>
      </c>
      <c r="E49" s="42" t="str">
        <f t="shared" si="2"/>
        <v>ALICANTE</v>
      </c>
      <c r="F49" s="42">
        <f t="shared" si="7"/>
        <v>25038</v>
      </c>
      <c r="G49" s="42">
        <f t="shared" si="8"/>
        <v>58955</v>
      </c>
    </row>
    <row r="50" spans="1:7" x14ac:dyDescent="0.25">
      <c r="A50" s="42" t="str">
        <f t="shared" si="3"/>
        <v>FERROL-SAN CIBRAO</v>
      </c>
      <c r="B50" s="41">
        <f t="shared" si="4"/>
        <v>6391</v>
      </c>
      <c r="C50" s="41">
        <f t="shared" si="5"/>
        <v>4743</v>
      </c>
      <c r="D50" s="41">
        <f t="shared" si="6"/>
        <v>17</v>
      </c>
      <c r="E50" s="42" t="str">
        <f t="shared" si="2"/>
        <v>SANTANDER</v>
      </c>
      <c r="F50" s="42">
        <f t="shared" si="7"/>
        <v>15115</v>
      </c>
      <c r="G50" s="42">
        <f t="shared" si="8"/>
        <v>9594</v>
      </c>
    </row>
    <row r="51" spans="1:7" x14ac:dyDescent="0.25">
      <c r="A51" s="42" t="str">
        <f t="shared" si="3"/>
        <v>GIJON</v>
      </c>
      <c r="B51" s="41">
        <f t="shared" si="4"/>
        <v>5430</v>
      </c>
      <c r="C51" s="41">
        <f t="shared" si="5"/>
        <v>5237</v>
      </c>
      <c r="D51" s="41">
        <f t="shared" si="6"/>
        <v>18</v>
      </c>
      <c r="E51" s="42" t="str">
        <f t="shared" si="2"/>
        <v>MOTRIL</v>
      </c>
      <c r="F51" s="42">
        <f t="shared" si="7"/>
        <v>13184</v>
      </c>
      <c r="G51" s="42">
        <f t="shared" si="8"/>
        <v>9000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690</v>
      </c>
      <c r="D52" s="41">
        <f t="shared" si="6"/>
        <v>28</v>
      </c>
      <c r="E52" s="42" t="str">
        <f t="shared" si="2"/>
        <v>SEVILLA</v>
      </c>
      <c r="F52" s="42">
        <f t="shared" si="7"/>
        <v>12497</v>
      </c>
      <c r="G52" s="42">
        <f t="shared" si="8"/>
        <v>11457</v>
      </c>
    </row>
    <row r="53" spans="1:7" x14ac:dyDescent="0.25">
      <c r="A53" s="42" t="str">
        <f t="shared" si="3"/>
        <v>LAS PALMAS</v>
      </c>
      <c r="B53" s="41">
        <f t="shared" si="4"/>
        <v>416961</v>
      </c>
      <c r="C53" s="41">
        <f t="shared" si="5"/>
        <v>479004</v>
      </c>
      <c r="D53" s="41">
        <f t="shared" si="6"/>
        <v>4</v>
      </c>
      <c r="E53" s="42" t="str">
        <f t="shared" si="2"/>
        <v>ALMERIA</v>
      </c>
      <c r="F53" s="42">
        <f t="shared" si="7"/>
        <v>11650</v>
      </c>
      <c r="G53" s="42">
        <f t="shared" si="8"/>
        <v>20540</v>
      </c>
    </row>
    <row r="54" spans="1:7" x14ac:dyDescent="0.25">
      <c r="A54" s="42" t="str">
        <f t="shared" si="3"/>
        <v>MALAGA</v>
      </c>
      <c r="B54" s="41">
        <f t="shared" si="4"/>
        <v>257159</v>
      </c>
      <c r="C54" s="41">
        <f t="shared" si="5"/>
        <v>459934</v>
      </c>
      <c r="D54" s="41">
        <f t="shared" si="6"/>
        <v>6</v>
      </c>
      <c r="E54" s="42" t="str">
        <f t="shared" si="2"/>
        <v>FERROL-SAN CIBRAO</v>
      </c>
      <c r="F54" s="42">
        <f t="shared" si="7"/>
        <v>6391</v>
      </c>
      <c r="G54" s="42">
        <f t="shared" si="8"/>
        <v>4743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5430</v>
      </c>
      <c r="G55" s="42">
        <f t="shared" si="8"/>
        <v>5237</v>
      </c>
    </row>
    <row r="56" spans="1:7" x14ac:dyDescent="0.25">
      <c r="A56" s="42" t="str">
        <f t="shared" si="3"/>
        <v>MELILLA</v>
      </c>
      <c r="B56" s="41">
        <f t="shared" si="4"/>
        <v>2077</v>
      </c>
      <c r="C56" s="41">
        <f t="shared" si="5"/>
        <v>861</v>
      </c>
      <c r="D56" s="41">
        <f t="shared" si="6"/>
        <v>20</v>
      </c>
      <c r="E56" s="42" t="str">
        <f t="shared" si="2"/>
        <v>VILAGARCIA</v>
      </c>
      <c r="F56" s="42">
        <f t="shared" si="9"/>
        <v>2199</v>
      </c>
      <c r="G56" s="42">
        <f t="shared" si="8"/>
        <v>2012</v>
      </c>
    </row>
    <row r="57" spans="1:7" x14ac:dyDescent="0.25">
      <c r="A57" s="42" t="str">
        <f t="shared" si="3"/>
        <v>MOTRIL</v>
      </c>
      <c r="B57" s="41">
        <f t="shared" si="4"/>
        <v>13184</v>
      </c>
      <c r="C57" s="41">
        <f t="shared" si="5"/>
        <v>9000</v>
      </c>
      <c r="D57" s="41">
        <f t="shared" si="6"/>
        <v>14</v>
      </c>
      <c r="E57" s="42" t="str">
        <f t="shared" si="2"/>
        <v>MELILLA</v>
      </c>
      <c r="F57" s="42">
        <f t="shared" si="9"/>
        <v>2077</v>
      </c>
      <c r="G57" s="42">
        <f t="shared" si="8"/>
        <v>861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1779</v>
      </c>
      <c r="G58" s="42">
        <f t="shared" si="8"/>
        <v>2607</v>
      </c>
    </row>
    <row r="59" spans="1:7" x14ac:dyDescent="0.25">
      <c r="A59" s="42" t="str">
        <f t="shared" si="3"/>
        <v>SANTA CRUZ DE TENERIFE</v>
      </c>
      <c r="B59" s="41">
        <f t="shared" si="4"/>
        <v>468169</v>
      </c>
      <c r="C59" s="41">
        <f t="shared" si="5"/>
        <v>498442</v>
      </c>
      <c r="D59" s="41">
        <f t="shared" si="6"/>
        <v>3</v>
      </c>
      <c r="E59" s="42" t="str">
        <f t="shared" si="2"/>
        <v>AVILES</v>
      </c>
      <c r="F59" s="42">
        <f t="shared" si="9"/>
        <v>655</v>
      </c>
      <c r="G59" s="42">
        <f t="shared" si="8"/>
        <v>902</v>
      </c>
    </row>
    <row r="60" spans="1:7" x14ac:dyDescent="0.25">
      <c r="A60" s="42" t="str">
        <f t="shared" si="3"/>
        <v>SANTANDER</v>
      </c>
      <c r="B60" s="41">
        <f t="shared" si="4"/>
        <v>15115</v>
      </c>
      <c r="C60" s="41">
        <f t="shared" si="5"/>
        <v>9594</v>
      </c>
      <c r="D60" s="41">
        <f t="shared" si="6"/>
        <v>13</v>
      </c>
      <c r="E60" s="42" t="str">
        <f t="shared" si="2"/>
        <v>CASTELLON</v>
      </c>
      <c r="F60" s="42">
        <f t="shared" si="9"/>
        <v>325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12497</v>
      </c>
      <c r="C61" s="41">
        <f t="shared" si="5"/>
        <v>11457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312673</v>
      </c>
      <c r="C63" s="41">
        <f t="shared" si="5"/>
        <v>370573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132574</v>
      </c>
      <c r="C64" s="41">
        <f t="shared" si="5"/>
        <v>171518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19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8236</v>
      </c>
      <c r="C8" s="12">
        <v>7831</v>
      </c>
      <c r="D8" s="12">
        <v>44861</v>
      </c>
      <c r="E8" s="12">
        <v>41916</v>
      </c>
      <c r="F8" s="13">
        <f t="shared" ref="F8:F35" si="0">((E8*100)/D8)-100</f>
        <v>-6.5647221417266621</v>
      </c>
      <c r="G8" s="1"/>
      <c r="H8" s="1"/>
      <c r="I8" s="1"/>
    </row>
    <row r="9" spans="1:12" x14ac:dyDescent="0.25">
      <c r="A9" s="8" t="s">
        <v>46</v>
      </c>
      <c r="B9" s="9">
        <v>16467</v>
      </c>
      <c r="C9" s="9">
        <v>17887</v>
      </c>
      <c r="D9" s="9">
        <v>119567</v>
      </c>
      <c r="E9" s="9">
        <v>120893</v>
      </c>
      <c r="F9" s="10">
        <f t="shared" si="0"/>
        <v>1.1090016476118052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127217</v>
      </c>
      <c r="C11" s="9">
        <v>114693</v>
      </c>
      <c r="D11" s="9">
        <v>904398</v>
      </c>
      <c r="E11" s="9">
        <v>952097</v>
      </c>
      <c r="F11" s="10">
        <f t="shared" si="0"/>
        <v>5.2741160418311352</v>
      </c>
      <c r="G11" s="1"/>
      <c r="H11" s="1"/>
      <c r="I11" s="1"/>
    </row>
    <row r="12" spans="1:12" x14ac:dyDescent="0.25">
      <c r="A12" s="11" t="s">
        <v>49</v>
      </c>
      <c r="B12" s="12">
        <v>1126</v>
      </c>
      <c r="C12" s="12">
        <v>1325</v>
      </c>
      <c r="D12" s="12">
        <v>9612</v>
      </c>
      <c r="E12" s="12">
        <v>9476</v>
      </c>
      <c r="F12" s="13">
        <f t="shared" si="0"/>
        <v>-1.4148980441115242</v>
      </c>
      <c r="G12" s="1"/>
      <c r="H12" s="1"/>
      <c r="I12" s="1"/>
    </row>
    <row r="13" spans="1:12" x14ac:dyDescent="0.25">
      <c r="A13" s="8" t="s">
        <v>50</v>
      </c>
      <c r="B13" s="9">
        <v>40528</v>
      </c>
      <c r="C13" s="9">
        <v>43027</v>
      </c>
      <c r="D13" s="9">
        <v>302883</v>
      </c>
      <c r="E13" s="9">
        <v>325261</v>
      </c>
      <c r="F13" s="10">
        <f t="shared" si="0"/>
        <v>7.3883314679265624</v>
      </c>
      <c r="G13" s="1"/>
      <c r="H13" s="1"/>
      <c r="I13" s="1"/>
    </row>
    <row r="14" spans="1:12" x14ac:dyDescent="0.25">
      <c r="A14" s="11" t="s">
        <v>51</v>
      </c>
      <c r="B14" s="12">
        <v>27986</v>
      </c>
      <c r="C14" s="12">
        <v>28638</v>
      </c>
      <c r="D14" s="12">
        <v>227782</v>
      </c>
      <c r="E14" s="12">
        <v>222948</v>
      </c>
      <c r="F14" s="13">
        <f t="shared" si="0"/>
        <v>-2.1222045640129608</v>
      </c>
      <c r="G14" s="1"/>
      <c r="H14" s="1"/>
      <c r="I14" s="1"/>
    </row>
    <row r="15" spans="1:12" x14ac:dyDescent="0.25">
      <c r="A15" s="8" t="s">
        <v>52</v>
      </c>
      <c r="B15" s="9">
        <v>3567</v>
      </c>
      <c r="C15" s="9">
        <v>3685</v>
      </c>
      <c r="D15" s="9">
        <v>23028</v>
      </c>
      <c r="E15" s="9">
        <v>28355</v>
      </c>
      <c r="F15" s="10">
        <f t="shared" si="0"/>
        <v>23.132708007642876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37742</v>
      </c>
      <c r="C18" s="12">
        <v>32452</v>
      </c>
      <c r="D18" s="12">
        <v>299754</v>
      </c>
      <c r="E18" s="12">
        <v>295389</v>
      </c>
      <c r="F18" s="13">
        <f t="shared" si="0"/>
        <v>-1.4561940791448933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1022</v>
      </c>
      <c r="C20" s="12">
        <v>1666</v>
      </c>
      <c r="D20" s="12">
        <v>8624</v>
      </c>
      <c r="E20" s="12">
        <v>8660</v>
      </c>
      <c r="F20" s="13">
        <f t="shared" si="0"/>
        <v>0.41743970315398826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1614</v>
      </c>
      <c r="D21" s="9">
        <v>7120</v>
      </c>
      <c r="E21" s="9">
        <v>12407</v>
      </c>
      <c r="F21" s="10">
        <f t="shared" si="0"/>
        <v>74.25561797752809</v>
      </c>
      <c r="G21" s="1"/>
      <c r="H21" s="1"/>
      <c r="I21" s="1"/>
    </row>
    <row r="22" spans="1:9" x14ac:dyDescent="0.25">
      <c r="A22" s="11" t="s">
        <v>59</v>
      </c>
      <c r="B22" s="12">
        <v>33653</v>
      </c>
      <c r="C22" s="12">
        <v>45447</v>
      </c>
      <c r="D22" s="12">
        <v>243329</v>
      </c>
      <c r="E22" s="12">
        <v>344535</v>
      </c>
      <c r="F22" s="13">
        <f t="shared" si="0"/>
        <v>41.592247533175254</v>
      </c>
      <c r="G22" s="1"/>
      <c r="H22" s="1"/>
      <c r="I22" s="1"/>
    </row>
    <row r="23" spans="1:9" x14ac:dyDescent="0.25">
      <c r="A23" s="8" t="s">
        <v>60</v>
      </c>
      <c r="B23" s="9">
        <v>3165</v>
      </c>
      <c r="C23" s="9">
        <v>3923</v>
      </c>
      <c r="D23" s="9">
        <v>22669</v>
      </c>
      <c r="E23" s="9">
        <v>26967</v>
      </c>
      <c r="F23" s="10">
        <f t="shared" si="0"/>
        <v>18.95981296043054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16370</v>
      </c>
      <c r="C25" s="9">
        <v>16722</v>
      </c>
      <c r="D25" s="9">
        <v>131099</v>
      </c>
      <c r="E25" s="9">
        <v>118759</v>
      </c>
      <c r="F25" s="10">
        <f t="shared" si="0"/>
        <v>-9.4127338881303473</v>
      </c>
      <c r="G25" s="1"/>
      <c r="H25" s="1"/>
      <c r="I25" s="1"/>
    </row>
    <row r="26" spans="1:9" x14ac:dyDescent="0.25">
      <c r="A26" s="11" t="s">
        <v>63</v>
      </c>
      <c r="B26" s="12">
        <v>10330</v>
      </c>
      <c r="C26" s="12">
        <v>11897</v>
      </c>
      <c r="D26" s="12">
        <v>65712</v>
      </c>
      <c r="E26" s="12">
        <v>71315</v>
      </c>
      <c r="F26" s="13">
        <f t="shared" si="0"/>
        <v>8.5266009252495678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73763</v>
      </c>
      <c r="C28" s="12">
        <v>95167</v>
      </c>
      <c r="D28" s="12">
        <v>610055</v>
      </c>
      <c r="E28" s="12">
        <v>795675</v>
      </c>
      <c r="F28" s="13">
        <f t="shared" si="0"/>
        <v>30.426764799895096</v>
      </c>
      <c r="G28" s="1"/>
      <c r="H28" s="1"/>
      <c r="I28" s="1"/>
    </row>
    <row r="29" spans="1:9" x14ac:dyDescent="0.25">
      <c r="A29" s="8" t="s">
        <v>66</v>
      </c>
      <c r="B29" s="9">
        <v>6547</v>
      </c>
      <c r="C29" s="9">
        <v>10708</v>
      </c>
      <c r="D29" s="9">
        <v>58043</v>
      </c>
      <c r="E29" s="9">
        <v>61232</v>
      </c>
      <c r="F29" s="10">
        <f t="shared" si="0"/>
        <v>5.4942025739537996</v>
      </c>
      <c r="G29" s="1"/>
      <c r="H29" s="1"/>
      <c r="I29" s="1"/>
    </row>
    <row r="30" spans="1:9" x14ac:dyDescent="0.25">
      <c r="A30" s="11" t="s">
        <v>67</v>
      </c>
      <c r="B30" s="12">
        <v>4</v>
      </c>
      <c r="C30" s="12">
        <v>1545</v>
      </c>
      <c r="D30" s="12">
        <v>810</v>
      </c>
      <c r="E30" s="12">
        <v>3476</v>
      </c>
      <c r="F30" s="17">
        <f t="shared" si="0"/>
        <v>329.1358024691358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</v>
      </c>
      <c r="D31" s="9">
        <v>0</v>
      </c>
      <c r="E31" s="9">
        <v>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7518</v>
      </c>
      <c r="C32" s="12">
        <v>12876</v>
      </c>
      <c r="D32" s="12">
        <v>57471</v>
      </c>
      <c r="E32" s="12">
        <v>63447</v>
      </c>
      <c r="F32" s="13">
        <f t="shared" si="0"/>
        <v>10.398287832124026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415241</v>
      </c>
      <c r="C35" s="15">
        <f t="shared" ref="C35:E35" si="1">SUM(C7:C34)</f>
        <v>451104</v>
      </c>
      <c r="D35" s="15">
        <f t="shared" si="1"/>
        <v>3136818</v>
      </c>
      <c r="E35" s="15">
        <f t="shared" si="1"/>
        <v>3502814</v>
      </c>
      <c r="F35" s="16">
        <f t="shared" si="0"/>
        <v>11.667747379669464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952097</v>
      </c>
      <c r="G38" s="42">
        <f>LOOKUP(E38,$A$38:$A$65,$C$38:$C$65)</f>
        <v>904398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41916</v>
      </c>
      <c r="C39" s="41">
        <f t="shared" ref="C39:C65" si="5">D8</f>
        <v>44861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795675</v>
      </c>
      <c r="G39" s="42">
        <f t="shared" ref="G39:G65" si="8">LOOKUP(E39,$A$38:$A$65,$C$38:$C$65)</f>
        <v>610055</v>
      </c>
    </row>
    <row r="40" spans="1:9" x14ac:dyDescent="0.25">
      <c r="A40" s="42" t="str">
        <f t="shared" si="3"/>
        <v>ALMERIA</v>
      </c>
      <c r="B40" s="41">
        <f t="shared" si="4"/>
        <v>120893</v>
      </c>
      <c r="C40" s="41">
        <f t="shared" si="5"/>
        <v>119567</v>
      </c>
      <c r="D40" s="41">
        <f t="shared" si="6"/>
        <v>7</v>
      </c>
      <c r="E40" s="42" t="str">
        <f t="shared" si="2"/>
        <v>LAS PALMAS</v>
      </c>
      <c r="F40" s="42">
        <f t="shared" si="7"/>
        <v>344535</v>
      </c>
      <c r="G40" s="42">
        <f t="shared" si="8"/>
        <v>243329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325261</v>
      </c>
      <c r="G41" s="42">
        <f t="shared" si="8"/>
        <v>302883</v>
      </c>
    </row>
    <row r="42" spans="1:9" x14ac:dyDescent="0.25">
      <c r="A42" s="42" t="str">
        <f t="shared" si="3"/>
        <v>BAHIA DE ALGECIRAS</v>
      </c>
      <c r="B42" s="41">
        <f t="shared" si="4"/>
        <v>952097</v>
      </c>
      <c r="C42" s="41">
        <f t="shared" si="5"/>
        <v>904398</v>
      </c>
      <c r="D42" s="41">
        <f t="shared" si="6"/>
        <v>1</v>
      </c>
      <c r="E42" s="42" t="str">
        <f t="shared" si="2"/>
        <v>CEUTA</v>
      </c>
      <c r="F42" s="42">
        <f t="shared" si="7"/>
        <v>295389</v>
      </c>
      <c r="G42" s="42">
        <f t="shared" si="8"/>
        <v>299754</v>
      </c>
    </row>
    <row r="43" spans="1:9" x14ac:dyDescent="0.25">
      <c r="A43" s="42" t="str">
        <f t="shared" si="3"/>
        <v>BAHIA DE CADIZ</v>
      </c>
      <c r="B43" s="41">
        <f t="shared" si="4"/>
        <v>9476</v>
      </c>
      <c r="C43" s="41">
        <f t="shared" si="5"/>
        <v>9612</v>
      </c>
      <c r="D43" s="41">
        <f t="shared" si="6"/>
        <v>16</v>
      </c>
      <c r="E43" s="42" t="str">
        <f t="shared" si="2"/>
        <v>BARCELONA</v>
      </c>
      <c r="F43" s="42">
        <f t="shared" si="7"/>
        <v>222948</v>
      </c>
      <c r="G43" s="42">
        <f t="shared" si="8"/>
        <v>227782</v>
      </c>
    </row>
    <row r="44" spans="1:9" x14ac:dyDescent="0.25">
      <c r="A44" s="42" t="str">
        <f t="shared" si="3"/>
        <v>BALEARES</v>
      </c>
      <c r="B44" s="41">
        <f t="shared" si="4"/>
        <v>325261</v>
      </c>
      <c r="C44" s="41">
        <f t="shared" si="5"/>
        <v>302883</v>
      </c>
      <c r="D44" s="41">
        <f t="shared" si="6"/>
        <v>4</v>
      </c>
      <c r="E44" s="42" t="str">
        <f t="shared" si="2"/>
        <v>ALMERIA</v>
      </c>
      <c r="F44" s="42">
        <f t="shared" si="7"/>
        <v>120893</v>
      </c>
      <c r="G44" s="42">
        <f t="shared" si="8"/>
        <v>119567</v>
      </c>
    </row>
    <row r="45" spans="1:9" x14ac:dyDescent="0.25">
      <c r="A45" s="42" t="str">
        <f t="shared" si="3"/>
        <v>BARCELONA</v>
      </c>
      <c r="B45" s="41">
        <f t="shared" si="4"/>
        <v>222948</v>
      </c>
      <c r="C45" s="41">
        <f t="shared" si="5"/>
        <v>227782</v>
      </c>
      <c r="D45" s="41">
        <f t="shared" si="6"/>
        <v>6</v>
      </c>
      <c r="E45" s="42" t="str">
        <f t="shared" si="2"/>
        <v>MELILLA</v>
      </c>
      <c r="F45" s="42">
        <f t="shared" si="7"/>
        <v>118759</v>
      </c>
      <c r="G45" s="42">
        <f t="shared" si="8"/>
        <v>131099</v>
      </c>
    </row>
    <row r="46" spans="1:9" x14ac:dyDescent="0.25">
      <c r="A46" s="42" t="str">
        <f t="shared" si="3"/>
        <v>BILBAO</v>
      </c>
      <c r="B46" s="41">
        <f t="shared" si="4"/>
        <v>28355</v>
      </c>
      <c r="C46" s="41">
        <f t="shared" si="5"/>
        <v>23028</v>
      </c>
      <c r="D46" s="41">
        <f t="shared" si="6"/>
        <v>13</v>
      </c>
      <c r="E46" s="42" t="str">
        <f t="shared" si="2"/>
        <v>MOTRIL</v>
      </c>
      <c r="F46" s="42">
        <f t="shared" si="7"/>
        <v>71315</v>
      </c>
      <c r="G46" s="42">
        <f t="shared" si="8"/>
        <v>65712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63447</v>
      </c>
      <c r="G47" s="42">
        <f t="shared" si="8"/>
        <v>57471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61232</v>
      </c>
      <c r="G48" s="42">
        <f t="shared" si="8"/>
        <v>58043</v>
      </c>
    </row>
    <row r="49" spans="1:7" x14ac:dyDescent="0.25">
      <c r="A49" s="42" t="str">
        <f t="shared" si="3"/>
        <v>CEUTA</v>
      </c>
      <c r="B49" s="41">
        <f t="shared" si="4"/>
        <v>295389</v>
      </c>
      <c r="C49" s="41">
        <f t="shared" si="5"/>
        <v>299754</v>
      </c>
      <c r="D49" s="41">
        <f t="shared" si="6"/>
        <v>5</v>
      </c>
      <c r="E49" s="42" t="str">
        <f t="shared" si="2"/>
        <v>ALICANTE</v>
      </c>
      <c r="F49" s="42">
        <f t="shared" si="7"/>
        <v>41916</v>
      </c>
      <c r="G49" s="42">
        <f t="shared" si="8"/>
        <v>44861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</v>
      </c>
      <c r="D50" s="41">
        <f t="shared" si="6"/>
        <v>28</v>
      </c>
      <c r="E50" s="42" t="str">
        <f t="shared" si="2"/>
        <v>BILBAO</v>
      </c>
      <c r="F50" s="42">
        <f t="shared" si="7"/>
        <v>28355</v>
      </c>
      <c r="G50" s="42">
        <f t="shared" si="8"/>
        <v>23028</v>
      </c>
    </row>
    <row r="51" spans="1:7" x14ac:dyDescent="0.25">
      <c r="A51" s="42" t="str">
        <f t="shared" si="3"/>
        <v>GIJON</v>
      </c>
      <c r="B51" s="41">
        <f t="shared" si="4"/>
        <v>8660</v>
      </c>
      <c r="C51" s="41">
        <f t="shared" si="5"/>
        <v>8624</v>
      </c>
      <c r="D51" s="41">
        <f t="shared" si="6"/>
        <v>17</v>
      </c>
      <c r="E51" s="42" t="str">
        <f t="shared" si="2"/>
        <v>MALAGA</v>
      </c>
      <c r="F51" s="42">
        <f t="shared" si="7"/>
        <v>26967</v>
      </c>
      <c r="G51" s="42">
        <f t="shared" si="8"/>
        <v>22669</v>
      </c>
    </row>
    <row r="52" spans="1:7" x14ac:dyDescent="0.25">
      <c r="A52" s="42" t="str">
        <f t="shared" si="3"/>
        <v>HUELVA</v>
      </c>
      <c r="B52" s="41">
        <f t="shared" si="4"/>
        <v>12407</v>
      </c>
      <c r="C52" s="41">
        <f t="shared" si="5"/>
        <v>7120</v>
      </c>
      <c r="D52" s="41">
        <f t="shared" si="6"/>
        <v>15</v>
      </c>
      <c r="E52" s="42" t="str">
        <f t="shared" si="2"/>
        <v>HUELVA</v>
      </c>
      <c r="F52" s="42">
        <f t="shared" si="7"/>
        <v>12407</v>
      </c>
      <c r="G52" s="42">
        <f t="shared" si="8"/>
        <v>7120</v>
      </c>
    </row>
    <row r="53" spans="1:7" x14ac:dyDescent="0.25">
      <c r="A53" s="42" t="str">
        <f t="shared" si="3"/>
        <v>LAS PALMAS</v>
      </c>
      <c r="B53" s="41">
        <f t="shared" si="4"/>
        <v>344535</v>
      </c>
      <c r="C53" s="41">
        <f t="shared" si="5"/>
        <v>243329</v>
      </c>
      <c r="D53" s="41">
        <f t="shared" si="6"/>
        <v>3</v>
      </c>
      <c r="E53" s="42" t="str">
        <f t="shared" si="2"/>
        <v>BAHIA DE CADIZ</v>
      </c>
      <c r="F53" s="42">
        <f t="shared" si="7"/>
        <v>9476</v>
      </c>
      <c r="G53" s="42">
        <f t="shared" si="8"/>
        <v>9612</v>
      </c>
    </row>
    <row r="54" spans="1:7" x14ac:dyDescent="0.25">
      <c r="A54" s="42" t="str">
        <f t="shared" si="3"/>
        <v>MALAGA</v>
      </c>
      <c r="B54" s="41">
        <f t="shared" si="4"/>
        <v>26967</v>
      </c>
      <c r="C54" s="41">
        <f t="shared" si="5"/>
        <v>22669</v>
      </c>
      <c r="D54" s="41">
        <f t="shared" si="6"/>
        <v>14</v>
      </c>
      <c r="E54" s="42" t="str">
        <f t="shared" si="2"/>
        <v>GIJON</v>
      </c>
      <c r="F54" s="42">
        <f t="shared" si="7"/>
        <v>8660</v>
      </c>
      <c r="G54" s="42">
        <f t="shared" si="8"/>
        <v>8624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3476</v>
      </c>
      <c r="G55" s="42">
        <f t="shared" si="8"/>
        <v>810</v>
      </c>
    </row>
    <row r="56" spans="1:7" x14ac:dyDescent="0.25">
      <c r="A56" s="42" t="str">
        <f t="shared" si="3"/>
        <v>MELILLA</v>
      </c>
      <c r="B56" s="41">
        <f t="shared" si="4"/>
        <v>118759</v>
      </c>
      <c r="C56" s="41">
        <f t="shared" si="5"/>
        <v>131099</v>
      </c>
      <c r="D56" s="41">
        <f t="shared" si="6"/>
        <v>8</v>
      </c>
      <c r="E56" s="42" t="str">
        <f t="shared" si="2"/>
        <v>TARRAGONA</v>
      </c>
      <c r="F56" s="42">
        <f t="shared" si="9"/>
        <v>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71315</v>
      </c>
      <c r="C57" s="41">
        <f t="shared" si="5"/>
        <v>65712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795675</v>
      </c>
      <c r="C59" s="41">
        <f t="shared" si="5"/>
        <v>610055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61232</v>
      </c>
      <c r="C60" s="41">
        <f t="shared" si="5"/>
        <v>58043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3476</v>
      </c>
      <c r="C61" s="41">
        <f t="shared" si="5"/>
        <v>810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63447</v>
      </c>
      <c r="C63" s="41">
        <f t="shared" si="5"/>
        <v>57471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114</v>
      </c>
      <c r="C7" s="9">
        <v>105</v>
      </c>
      <c r="D7" s="9">
        <v>940</v>
      </c>
      <c r="E7" s="9">
        <v>879</v>
      </c>
      <c r="F7" s="10">
        <f>((E7*100)/D7)-100</f>
        <v>-6.4893617021276526</v>
      </c>
      <c r="G7" s="1"/>
      <c r="H7" s="1"/>
      <c r="I7" s="1"/>
    </row>
    <row r="8" spans="1:12" x14ac:dyDescent="0.25">
      <c r="A8" s="11" t="s">
        <v>45</v>
      </c>
      <c r="B8" s="12">
        <v>83</v>
      </c>
      <c r="C8" s="12">
        <v>81</v>
      </c>
      <c r="D8" s="12">
        <v>715</v>
      </c>
      <c r="E8" s="12">
        <v>669</v>
      </c>
      <c r="F8" s="13">
        <f t="shared" ref="F8:F35" si="0">((E8*100)/D8)-100</f>
        <v>-6.4335664335664404</v>
      </c>
      <c r="G8" s="1"/>
      <c r="H8" s="1"/>
      <c r="I8" s="1"/>
    </row>
    <row r="9" spans="1:12" x14ac:dyDescent="0.25">
      <c r="A9" s="8" t="s">
        <v>46</v>
      </c>
      <c r="B9" s="9">
        <v>130</v>
      </c>
      <c r="C9" s="9">
        <v>134</v>
      </c>
      <c r="D9" s="9">
        <v>1104</v>
      </c>
      <c r="E9" s="9">
        <v>1032</v>
      </c>
      <c r="F9" s="10">
        <f t="shared" si="0"/>
        <v>-6.5217391304347814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86</v>
      </c>
      <c r="D10" s="12">
        <v>661</v>
      </c>
      <c r="E10" s="12">
        <v>639</v>
      </c>
      <c r="F10" s="13">
        <f t="shared" si="0"/>
        <v>-3.3282904689863813</v>
      </c>
      <c r="G10" s="1"/>
      <c r="H10" s="1"/>
      <c r="I10" s="1"/>
    </row>
    <row r="11" spans="1:12" x14ac:dyDescent="0.25">
      <c r="A11" s="8" t="s">
        <v>48</v>
      </c>
      <c r="B11" s="9">
        <v>2507</v>
      </c>
      <c r="C11" s="9">
        <v>2365</v>
      </c>
      <c r="D11" s="9">
        <v>19299</v>
      </c>
      <c r="E11" s="9">
        <v>19327</v>
      </c>
      <c r="F11" s="10">
        <f t="shared" si="0"/>
        <v>0.14508523757707792</v>
      </c>
      <c r="G11" s="1"/>
      <c r="H11" s="1"/>
      <c r="I11" s="1"/>
    </row>
    <row r="12" spans="1:12" x14ac:dyDescent="0.25">
      <c r="A12" s="11" t="s">
        <v>49</v>
      </c>
      <c r="B12" s="12">
        <v>119</v>
      </c>
      <c r="C12" s="12">
        <v>106</v>
      </c>
      <c r="D12" s="12">
        <v>899</v>
      </c>
      <c r="E12" s="12">
        <v>802</v>
      </c>
      <c r="F12" s="13">
        <f t="shared" si="0"/>
        <v>-10.789766407119018</v>
      </c>
      <c r="G12" s="1"/>
      <c r="H12" s="1"/>
      <c r="I12" s="1"/>
    </row>
    <row r="13" spans="1:12" x14ac:dyDescent="0.25">
      <c r="A13" s="8" t="s">
        <v>50</v>
      </c>
      <c r="B13" s="9">
        <v>3163</v>
      </c>
      <c r="C13" s="9">
        <v>3627</v>
      </c>
      <c r="D13" s="9">
        <v>23216</v>
      </c>
      <c r="E13" s="9">
        <v>23245</v>
      </c>
      <c r="F13" s="10">
        <f t="shared" si="0"/>
        <v>0.12491385251550469</v>
      </c>
      <c r="G13" s="1"/>
      <c r="H13" s="1"/>
      <c r="I13" s="1"/>
    </row>
    <row r="14" spans="1:12" x14ac:dyDescent="0.25">
      <c r="A14" s="11" t="s">
        <v>51</v>
      </c>
      <c r="B14" s="12">
        <v>721</v>
      </c>
      <c r="C14" s="12">
        <v>681</v>
      </c>
      <c r="D14" s="12">
        <v>5915</v>
      </c>
      <c r="E14" s="12">
        <v>5890</v>
      </c>
      <c r="F14" s="13">
        <f t="shared" si="0"/>
        <v>-0.42265426880811674</v>
      </c>
      <c r="G14" s="1"/>
      <c r="H14" s="1"/>
      <c r="I14" s="1"/>
    </row>
    <row r="15" spans="1:12" x14ac:dyDescent="0.25">
      <c r="A15" s="8" t="s">
        <v>52</v>
      </c>
      <c r="B15" s="9">
        <v>243</v>
      </c>
      <c r="C15" s="9">
        <v>237</v>
      </c>
      <c r="D15" s="9">
        <v>2100</v>
      </c>
      <c r="E15" s="9">
        <v>2129</v>
      </c>
      <c r="F15" s="10">
        <f t="shared" si="0"/>
        <v>1.3809523809523796</v>
      </c>
      <c r="G15" s="1"/>
      <c r="H15" s="1"/>
      <c r="I15" s="1"/>
    </row>
    <row r="16" spans="1:12" x14ac:dyDescent="0.25">
      <c r="A16" s="11" t="s">
        <v>53</v>
      </c>
      <c r="B16" s="12">
        <v>132</v>
      </c>
      <c r="C16" s="12">
        <v>143</v>
      </c>
      <c r="D16" s="12">
        <v>1265</v>
      </c>
      <c r="E16" s="12">
        <v>1277</v>
      </c>
      <c r="F16" s="13">
        <f t="shared" si="0"/>
        <v>0.94861660079051546</v>
      </c>
      <c r="G16" s="1"/>
      <c r="H16" s="1"/>
      <c r="I16" s="1"/>
    </row>
    <row r="17" spans="1:9" x14ac:dyDescent="0.25">
      <c r="A17" s="8" t="s">
        <v>54</v>
      </c>
      <c r="B17" s="9">
        <v>112</v>
      </c>
      <c r="C17" s="9">
        <v>104</v>
      </c>
      <c r="D17" s="9">
        <v>992</v>
      </c>
      <c r="E17" s="9">
        <v>1027</v>
      </c>
      <c r="F17" s="10">
        <f t="shared" si="0"/>
        <v>3.5282258064516157</v>
      </c>
      <c r="G17" s="1"/>
      <c r="H17" s="1"/>
      <c r="I17" s="1"/>
    </row>
    <row r="18" spans="1:9" x14ac:dyDescent="0.25">
      <c r="A18" s="11" t="s">
        <v>55</v>
      </c>
      <c r="B18" s="12">
        <v>1100</v>
      </c>
      <c r="C18" s="12">
        <v>976</v>
      </c>
      <c r="D18" s="12">
        <v>9903</v>
      </c>
      <c r="E18" s="12">
        <v>8811</v>
      </c>
      <c r="F18" s="13">
        <f t="shared" si="0"/>
        <v>-11.026961526810055</v>
      </c>
      <c r="G18" s="1"/>
      <c r="H18" s="1"/>
      <c r="I18" s="1"/>
    </row>
    <row r="19" spans="1:9" x14ac:dyDescent="0.25">
      <c r="A19" s="8" t="s">
        <v>56</v>
      </c>
      <c r="B19" s="9">
        <v>107</v>
      </c>
      <c r="C19" s="9">
        <v>99</v>
      </c>
      <c r="D19" s="9">
        <v>803</v>
      </c>
      <c r="E19" s="9">
        <v>800</v>
      </c>
      <c r="F19" s="10">
        <f t="shared" si="0"/>
        <v>-0.37359900373598975</v>
      </c>
      <c r="G19" s="1"/>
      <c r="H19" s="1"/>
      <c r="I19" s="1"/>
    </row>
    <row r="20" spans="1:9" x14ac:dyDescent="0.25">
      <c r="A20" s="11" t="s">
        <v>57</v>
      </c>
      <c r="B20" s="12">
        <v>105</v>
      </c>
      <c r="C20" s="12">
        <v>119</v>
      </c>
      <c r="D20" s="12">
        <v>835</v>
      </c>
      <c r="E20" s="12">
        <v>938</v>
      </c>
      <c r="F20" s="13">
        <f t="shared" si="0"/>
        <v>12.335329341317362</v>
      </c>
      <c r="G20" s="1"/>
      <c r="H20" s="1"/>
      <c r="I20" s="1"/>
    </row>
    <row r="21" spans="1:9" x14ac:dyDescent="0.25">
      <c r="A21" s="8" t="s">
        <v>58</v>
      </c>
      <c r="B21" s="9">
        <v>175</v>
      </c>
      <c r="C21" s="9">
        <v>156</v>
      </c>
      <c r="D21" s="9">
        <v>1500</v>
      </c>
      <c r="E21" s="9">
        <v>1373</v>
      </c>
      <c r="F21" s="10">
        <f t="shared" si="0"/>
        <v>-8.4666666666666686</v>
      </c>
      <c r="G21" s="1"/>
      <c r="H21" s="1"/>
      <c r="I21" s="1"/>
    </row>
    <row r="22" spans="1:9" x14ac:dyDescent="0.25">
      <c r="A22" s="11" t="s">
        <v>59</v>
      </c>
      <c r="B22" s="12">
        <v>897</v>
      </c>
      <c r="C22" s="12">
        <v>838</v>
      </c>
      <c r="D22" s="12">
        <v>8616</v>
      </c>
      <c r="E22" s="12">
        <v>8096</v>
      </c>
      <c r="F22" s="13">
        <f t="shared" si="0"/>
        <v>-6.0352831940575697</v>
      </c>
      <c r="G22" s="1"/>
      <c r="H22" s="1"/>
      <c r="I22" s="1"/>
    </row>
    <row r="23" spans="1:9" x14ac:dyDescent="0.25">
      <c r="A23" s="8" t="s">
        <v>60</v>
      </c>
      <c r="B23" s="9">
        <v>147</v>
      </c>
      <c r="C23" s="9">
        <v>158</v>
      </c>
      <c r="D23" s="9">
        <v>1458</v>
      </c>
      <c r="E23" s="9">
        <v>1127</v>
      </c>
      <c r="F23" s="10">
        <f t="shared" si="0"/>
        <v>-22.702331961591227</v>
      </c>
      <c r="G23" s="1"/>
      <c r="H23" s="1"/>
      <c r="I23" s="1"/>
    </row>
    <row r="24" spans="1:9" x14ac:dyDescent="0.25">
      <c r="A24" s="11" t="s">
        <v>61</v>
      </c>
      <c r="B24" s="12">
        <v>56</v>
      </c>
      <c r="C24" s="12">
        <v>58</v>
      </c>
      <c r="D24" s="12">
        <v>471</v>
      </c>
      <c r="E24" s="12">
        <v>409</v>
      </c>
      <c r="F24" s="13">
        <f t="shared" si="0"/>
        <v>-13.163481953290869</v>
      </c>
      <c r="G24" s="1"/>
      <c r="H24" s="1"/>
      <c r="I24" s="1"/>
    </row>
    <row r="25" spans="1:9" x14ac:dyDescent="0.25">
      <c r="A25" s="8" t="s">
        <v>62</v>
      </c>
      <c r="B25" s="9">
        <v>145</v>
      </c>
      <c r="C25" s="9">
        <v>149</v>
      </c>
      <c r="D25" s="9">
        <v>1205</v>
      </c>
      <c r="E25" s="9">
        <v>1161</v>
      </c>
      <c r="F25" s="10">
        <f t="shared" si="0"/>
        <v>-3.6514522821576776</v>
      </c>
      <c r="G25" s="1"/>
      <c r="H25" s="1"/>
      <c r="I25" s="1"/>
    </row>
    <row r="26" spans="1:9" x14ac:dyDescent="0.25">
      <c r="A26" s="11" t="s">
        <v>63</v>
      </c>
      <c r="B26" s="12">
        <v>86</v>
      </c>
      <c r="C26" s="12">
        <v>85</v>
      </c>
      <c r="D26" s="12">
        <v>601</v>
      </c>
      <c r="E26" s="12">
        <v>719</v>
      </c>
      <c r="F26" s="13">
        <f t="shared" si="0"/>
        <v>19.633943427620636</v>
      </c>
      <c r="G26" s="1"/>
      <c r="H26" s="1"/>
      <c r="I26" s="1"/>
    </row>
    <row r="27" spans="1:9" x14ac:dyDescent="0.25">
      <c r="A27" s="8" t="s">
        <v>64</v>
      </c>
      <c r="B27" s="9">
        <v>69</v>
      </c>
      <c r="C27" s="9">
        <v>78</v>
      </c>
      <c r="D27" s="9">
        <v>686</v>
      </c>
      <c r="E27" s="9">
        <v>632</v>
      </c>
      <c r="F27" s="10">
        <f t="shared" si="0"/>
        <v>-7.8717201166180786</v>
      </c>
      <c r="G27" s="1"/>
      <c r="H27" s="1"/>
      <c r="I27" s="1"/>
    </row>
    <row r="28" spans="1:9" x14ac:dyDescent="0.25">
      <c r="A28" s="11" t="s">
        <v>65</v>
      </c>
      <c r="B28" s="12">
        <v>1001</v>
      </c>
      <c r="C28" s="12">
        <v>934</v>
      </c>
      <c r="D28" s="12">
        <v>9512</v>
      </c>
      <c r="E28" s="12">
        <v>8963</v>
      </c>
      <c r="F28" s="13">
        <f t="shared" si="0"/>
        <v>-5.7716568544995823</v>
      </c>
      <c r="G28" s="1"/>
      <c r="H28" s="1"/>
      <c r="I28" s="1"/>
    </row>
    <row r="29" spans="1:9" x14ac:dyDescent="0.25">
      <c r="A29" s="8" t="s">
        <v>66</v>
      </c>
      <c r="B29" s="9">
        <v>112</v>
      </c>
      <c r="C29" s="9">
        <v>134</v>
      </c>
      <c r="D29" s="9">
        <v>966</v>
      </c>
      <c r="E29" s="9">
        <v>981</v>
      </c>
      <c r="F29" s="10">
        <f t="shared" si="0"/>
        <v>1.5527950310558936</v>
      </c>
      <c r="G29" s="1"/>
      <c r="H29" s="1"/>
      <c r="I29" s="1"/>
    </row>
    <row r="30" spans="1:9" x14ac:dyDescent="0.25">
      <c r="A30" s="11" t="s">
        <v>67</v>
      </c>
      <c r="B30" s="12">
        <v>99</v>
      </c>
      <c r="C30" s="12">
        <v>96</v>
      </c>
      <c r="D30" s="12">
        <v>830</v>
      </c>
      <c r="E30" s="12">
        <v>805</v>
      </c>
      <c r="F30" s="13">
        <f t="shared" si="0"/>
        <v>-3.0120481927710898</v>
      </c>
      <c r="G30" s="1"/>
      <c r="H30" s="1"/>
      <c r="I30" s="1"/>
    </row>
    <row r="31" spans="1:9" x14ac:dyDescent="0.25">
      <c r="A31" s="8" t="s">
        <v>68</v>
      </c>
      <c r="B31" s="9">
        <v>251</v>
      </c>
      <c r="C31" s="9">
        <v>212</v>
      </c>
      <c r="D31" s="9">
        <v>2181</v>
      </c>
      <c r="E31" s="9">
        <v>1867</v>
      </c>
      <c r="F31" s="10">
        <f t="shared" si="0"/>
        <v>-14.397065566254014</v>
      </c>
      <c r="G31" s="1"/>
      <c r="H31" s="1"/>
      <c r="I31" s="1"/>
    </row>
    <row r="32" spans="1:9" x14ac:dyDescent="0.25">
      <c r="A32" s="11" t="s">
        <v>69</v>
      </c>
      <c r="B32" s="12">
        <v>600</v>
      </c>
      <c r="C32" s="12">
        <v>547</v>
      </c>
      <c r="D32" s="12">
        <v>5236</v>
      </c>
      <c r="E32" s="12">
        <v>5255</v>
      </c>
      <c r="F32" s="13">
        <f t="shared" si="0"/>
        <v>0.36287242169595402</v>
      </c>
      <c r="G32" s="1"/>
      <c r="H32" s="1"/>
      <c r="I32" s="1"/>
    </row>
    <row r="33" spans="1:9" x14ac:dyDescent="0.25">
      <c r="A33" s="8" t="s">
        <v>70</v>
      </c>
      <c r="B33" s="9">
        <v>137</v>
      </c>
      <c r="C33" s="9">
        <v>147</v>
      </c>
      <c r="D33" s="9">
        <v>1213</v>
      </c>
      <c r="E33" s="9">
        <v>1188</v>
      </c>
      <c r="F33" s="10">
        <f t="shared" si="0"/>
        <v>-2.061005770816152</v>
      </c>
      <c r="G33" s="1"/>
      <c r="H33" s="1"/>
      <c r="I33" s="1"/>
    </row>
    <row r="34" spans="1:9" x14ac:dyDescent="0.25">
      <c r="A34" s="11" t="s">
        <v>71</v>
      </c>
      <c r="B34" s="12">
        <v>29</v>
      </c>
      <c r="C34" s="12">
        <v>19</v>
      </c>
      <c r="D34" s="12">
        <v>201</v>
      </c>
      <c r="E34" s="12">
        <v>184</v>
      </c>
      <c r="F34" s="13">
        <f t="shared" si="0"/>
        <v>-8.4577114427860636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12509</v>
      </c>
      <c r="C35" s="15">
        <f t="shared" ref="C35:E35" si="1">SUM(C7:C34)</f>
        <v>12474</v>
      </c>
      <c r="D35" s="15">
        <f t="shared" si="1"/>
        <v>103323</v>
      </c>
      <c r="E35" s="15">
        <f t="shared" si="1"/>
        <v>100225</v>
      </c>
      <c r="F35" s="16">
        <f t="shared" si="0"/>
        <v>-2.9983643525642947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879</v>
      </c>
      <c r="C38" s="41">
        <f>D7</f>
        <v>940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23245</v>
      </c>
      <c r="G38" s="42">
        <f>LOOKUP(E38,$A$38:$A$65,$C$38:$C$65)</f>
        <v>23216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669</v>
      </c>
      <c r="C39" s="41">
        <f t="shared" ref="C39:C65" si="5">D8</f>
        <v>715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19327</v>
      </c>
      <c r="G39" s="42">
        <f t="shared" ref="G39:G65" si="8">LOOKUP(E39,$A$38:$A$65,$C$38:$C$65)</f>
        <v>19299</v>
      </c>
    </row>
    <row r="40" spans="1:9" x14ac:dyDescent="0.25">
      <c r="A40" s="42" t="str">
        <f t="shared" si="3"/>
        <v>ALMERIA</v>
      </c>
      <c r="B40" s="41">
        <f t="shared" si="4"/>
        <v>1032</v>
      </c>
      <c r="C40" s="41">
        <f t="shared" si="5"/>
        <v>1104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8963</v>
      </c>
      <c r="G40" s="42">
        <f t="shared" si="8"/>
        <v>9512</v>
      </c>
    </row>
    <row r="41" spans="1:9" x14ac:dyDescent="0.25">
      <c r="A41" s="42" t="str">
        <f t="shared" si="3"/>
        <v>AVILES</v>
      </c>
      <c r="B41" s="41">
        <f t="shared" si="4"/>
        <v>639</v>
      </c>
      <c r="C41" s="41">
        <f t="shared" si="5"/>
        <v>661</v>
      </c>
      <c r="D41" s="41">
        <f t="shared" si="6"/>
        <v>25</v>
      </c>
      <c r="E41" s="42" t="str">
        <f t="shared" si="2"/>
        <v>CEUTA</v>
      </c>
      <c r="F41" s="42">
        <f t="shared" si="7"/>
        <v>8811</v>
      </c>
      <c r="G41" s="42">
        <f t="shared" si="8"/>
        <v>9903</v>
      </c>
    </row>
    <row r="42" spans="1:9" x14ac:dyDescent="0.25">
      <c r="A42" s="42" t="str">
        <f t="shared" si="3"/>
        <v>BAHIA DE ALGECIRAS</v>
      </c>
      <c r="B42" s="41">
        <f t="shared" si="4"/>
        <v>19327</v>
      </c>
      <c r="C42" s="41">
        <f t="shared" si="5"/>
        <v>19299</v>
      </c>
      <c r="D42" s="41">
        <f t="shared" si="6"/>
        <v>2</v>
      </c>
      <c r="E42" s="42" t="str">
        <f t="shared" si="2"/>
        <v>LAS PALMAS</v>
      </c>
      <c r="F42" s="42">
        <f t="shared" si="7"/>
        <v>8096</v>
      </c>
      <c r="G42" s="42">
        <f t="shared" si="8"/>
        <v>8616</v>
      </c>
    </row>
    <row r="43" spans="1:9" x14ac:dyDescent="0.25">
      <c r="A43" s="42" t="str">
        <f t="shared" si="3"/>
        <v>BAHIA DE CADIZ</v>
      </c>
      <c r="B43" s="41">
        <f t="shared" si="4"/>
        <v>802</v>
      </c>
      <c r="C43" s="41">
        <f t="shared" si="5"/>
        <v>899</v>
      </c>
      <c r="D43" s="41">
        <f t="shared" si="6"/>
        <v>21</v>
      </c>
      <c r="E43" s="42" t="str">
        <f t="shared" si="2"/>
        <v>BARCELONA</v>
      </c>
      <c r="F43" s="42">
        <f t="shared" si="7"/>
        <v>5890</v>
      </c>
      <c r="G43" s="42">
        <f t="shared" si="8"/>
        <v>5915</v>
      </c>
    </row>
    <row r="44" spans="1:9" x14ac:dyDescent="0.25">
      <c r="A44" s="42" t="str">
        <f t="shared" si="3"/>
        <v>BALEARES</v>
      </c>
      <c r="B44" s="41">
        <f t="shared" si="4"/>
        <v>23245</v>
      </c>
      <c r="C44" s="41">
        <f t="shared" si="5"/>
        <v>23216</v>
      </c>
      <c r="D44" s="41">
        <f t="shared" si="6"/>
        <v>1</v>
      </c>
      <c r="E44" s="42" t="str">
        <f t="shared" si="2"/>
        <v>VALENCIA</v>
      </c>
      <c r="F44" s="42">
        <f t="shared" si="7"/>
        <v>5255</v>
      </c>
      <c r="G44" s="42">
        <f t="shared" si="8"/>
        <v>5236</v>
      </c>
    </row>
    <row r="45" spans="1:9" x14ac:dyDescent="0.25">
      <c r="A45" s="42" t="str">
        <f t="shared" si="3"/>
        <v>BARCELONA</v>
      </c>
      <c r="B45" s="41">
        <f t="shared" si="4"/>
        <v>5890</v>
      </c>
      <c r="C45" s="41">
        <f t="shared" si="5"/>
        <v>5915</v>
      </c>
      <c r="D45" s="41">
        <f t="shared" si="6"/>
        <v>6</v>
      </c>
      <c r="E45" s="42" t="str">
        <f t="shared" si="2"/>
        <v>BILBAO</v>
      </c>
      <c r="F45" s="42">
        <f t="shared" si="7"/>
        <v>2129</v>
      </c>
      <c r="G45" s="42">
        <f t="shared" si="8"/>
        <v>2100</v>
      </c>
    </row>
    <row r="46" spans="1:9" x14ac:dyDescent="0.25">
      <c r="A46" s="42" t="str">
        <f t="shared" si="3"/>
        <v>BILBAO</v>
      </c>
      <c r="B46" s="41">
        <f t="shared" si="4"/>
        <v>2129</v>
      </c>
      <c r="C46" s="41">
        <f t="shared" si="5"/>
        <v>2100</v>
      </c>
      <c r="D46" s="41">
        <f t="shared" si="6"/>
        <v>8</v>
      </c>
      <c r="E46" s="42" t="str">
        <f t="shared" si="2"/>
        <v>TARRAGONA</v>
      </c>
      <c r="F46" s="42">
        <f t="shared" si="7"/>
        <v>1867</v>
      </c>
      <c r="G46" s="42">
        <f t="shared" si="8"/>
        <v>2181</v>
      </c>
    </row>
    <row r="47" spans="1:9" x14ac:dyDescent="0.25">
      <c r="A47" s="42" t="str">
        <f t="shared" si="3"/>
        <v>CARTAGENA</v>
      </c>
      <c r="B47" s="41">
        <f t="shared" si="4"/>
        <v>1277</v>
      </c>
      <c r="C47" s="41">
        <f t="shared" si="5"/>
        <v>1265</v>
      </c>
      <c r="D47" s="41">
        <f t="shared" si="6"/>
        <v>11</v>
      </c>
      <c r="E47" s="42" t="str">
        <f t="shared" si="2"/>
        <v>HUELVA</v>
      </c>
      <c r="F47" s="42">
        <f t="shared" si="7"/>
        <v>1373</v>
      </c>
      <c r="G47" s="42">
        <f t="shared" si="8"/>
        <v>1500</v>
      </c>
    </row>
    <row r="48" spans="1:9" x14ac:dyDescent="0.25">
      <c r="A48" s="42" t="str">
        <f t="shared" si="3"/>
        <v>CASTELLON</v>
      </c>
      <c r="B48" s="41">
        <f t="shared" si="4"/>
        <v>1027</v>
      </c>
      <c r="C48" s="41">
        <f t="shared" si="5"/>
        <v>992</v>
      </c>
      <c r="D48" s="41">
        <f t="shared" si="6"/>
        <v>16</v>
      </c>
      <c r="E48" s="42" t="str">
        <f t="shared" si="2"/>
        <v>CARTAGENA</v>
      </c>
      <c r="F48" s="42">
        <f t="shared" si="7"/>
        <v>1277</v>
      </c>
      <c r="G48" s="42">
        <f t="shared" si="8"/>
        <v>1265</v>
      </c>
    </row>
    <row r="49" spans="1:7" x14ac:dyDescent="0.25">
      <c r="A49" s="42" t="str">
        <f t="shared" si="3"/>
        <v>CEUTA</v>
      </c>
      <c r="B49" s="41">
        <f t="shared" si="4"/>
        <v>8811</v>
      </c>
      <c r="C49" s="41">
        <f t="shared" si="5"/>
        <v>9903</v>
      </c>
      <c r="D49" s="41">
        <f t="shared" si="6"/>
        <v>4</v>
      </c>
      <c r="E49" s="42" t="str">
        <f t="shared" si="2"/>
        <v>VIGO</v>
      </c>
      <c r="F49" s="42">
        <f t="shared" si="7"/>
        <v>1188</v>
      </c>
      <c r="G49" s="42">
        <f t="shared" si="8"/>
        <v>1213</v>
      </c>
    </row>
    <row r="50" spans="1:7" x14ac:dyDescent="0.25">
      <c r="A50" s="42" t="str">
        <f t="shared" si="3"/>
        <v>FERROL-SAN CIBRAO</v>
      </c>
      <c r="B50" s="41">
        <f t="shared" si="4"/>
        <v>800</v>
      </c>
      <c r="C50" s="41">
        <f t="shared" si="5"/>
        <v>803</v>
      </c>
      <c r="D50" s="41">
        <f t="shared" si="6"/>
        <v>22</v>
      </c>
      <c r="E50" s="42" t="str">
        <f t="shared" si="2"/>
        <v>MELILLA</v>
      </c>
      <c r="F50" s="42">
        <f t="shared" si="7"/>
        <v>1161</v>
      </c>
      <c r="G50" s="42">
        <f t="shared" si="8"/>
        <v>1205</v>
      </c>
    </row>
    <row r="51" spans="1:7" x14ac:dyDescent="0.25">
      <c r="A51" s="42" t="str">
        <f t="shared" si="3"/>
        <v>GIJON</v>
      </c>
      <c r="B51" s="41">
        <f t="shared" si="4"/>
        <v>938</v>
      </c>
      <c r="C51" s="41">
        <f t="shared" si="5"/>
        <v>835</v>
      </c>
      <c r="D51" s="41">
        <f t="shared" si="6"/>
        <v>18</v>
      </c>
      <c r="E51" s="42" t="str">
        <f t="shared" si="2"/>
        <v>MALAGA</v>
      </c>
      <c r="F51" s="42">
        <f t="shared" si="7"/>
        <v>1127</v>
      </c>
      <c r="G51" s="42">
        <f t="shared" si="8"/>
        <v>1458</v>
      </c>
    </row>
    <row r="52" spans="1:7" x14ac:dyDescent="0.25">
      <c r="A52" s="42" t="str">
        <f t="shared" si="3"/>
        <v>HUELVA</v>
      </c>
      <c r="B52" s="41">
        <f t="shared" si="4"/>
        <v>1373</v>
      </c>
      <c r="C52" s="41">
        <f t="shared" si="5"/>
        <v>1500</v>
      </c>
      <c r="D52" s="41">
        <f t="shared" si="6"/>
        <v>10</v>
      </c>
      <c r="E52" s="42" t="str">
        <f t="shared" si="2"/>
        <v>ALMERIA</v>
      </c>
      <c r="F52" s="42">
        <f t="shared" si="7"/>
        <v>1032</v>
      </c>
      <c r="G52" s="42">
        <f t="shared" si="8"/>
        <v>1104</v>
      </c>
    </row>
    <row r="53" spans="1:7" x14ac:dyDescent="0.25">
      <c r="A53" s="42" t="str">
        <f t="shared" si="3"/>
        <v>LAS PALMAS</v>
      </c>
      <c r="B53" s="41">
        <f t="shared" si="4"/>
        <v>8096</v>
      </c>
      <c r="C53" s="41">
        <f t="shared" si="5"/>
        <v>8616</v>
      </c>
      <c r="D53" s="41">
        <f t="shared" si="6"/>
        <v>5</v>
      </c>
      <c r="E53" s="42" t="str">
        <f t="shared" si="2"/>
        <v>CASTELLON</v>
      </c>
      <c r="F53" s="42">
        <f t="shared" si="7"/>
        <v>1027</v>
      </c>
      <c r="G53" s="42">
        <f t="shared" si="8"/>
        <v>992</v>
      </c>
    </row>
    <row r="54" spans="1:7" x14ac:dyDescent="0.25">
      <c r="A54" s="42" t="str">
        <f t="shared" si="3"/>
        <v>MALAGA</v>
      </c>
      <c r="B54" s="41">
        <f t="shared" si="4"/>
        <v>1127</v>
      </c>
      <c r="C54" s="41">
        <f t="shared" si="5"/>
        <v>1458</v>
      </c>
      <c r="D54" s="41">
        <f t="shared" si="6"/>
        <v>14</v>
      </c>
      <c r="E54" s="42" t="str">
        <f t="shared" si="2"/>
        <v>SANTANDER</v>
      </c>
      <c r="F54" s="42">
        <f t="shared" si="7"/>
        <v>981</v>
      </c>
      <c r="G54" s="42">
        <f t="shared" si="8"/>
        <v>966</v>
      </c>
    </row>
    <row r="55" spans="1:7" x14ac:dyDescent="0.25">
      <c r="A55" s="42" t="str">
        <f t="shared" si="3"/>
        <v>MARIN Y RIA DE PONTEVEDRA</v>
      </c>
      <c r="B55" s="41">
        <f t="shared" si="4"/>
        <v>409</v>
      </c>
      <c r="C55" s="41">
        <f t="shared" si="5"/>
        <v>471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938</v>
      </c>
      <c r="G55" s="42">
        <f t="shared" si="8"/>
        <v>835</v>
      </c>
    </row>
    <row r="56" spans="1:7" x14ac:dyDescent="0.25">
      <c r="A56" s="42" t="str">
        <f t="shared" si="3"/>
        <v>MELILLA</v>
      </c>
      <c r="B56" s="41">
        <f t="shared" si="4"/>
        <v>1161</v>
      </c>
      <c r="C56" s="41">
        <f t="shared" si="5"/>
        <v>1205</v>
      </c>
      <c r="D56" s="41">
        <f t="shared" si="6"/>
        <v>13</v>
      </c>
      <c r="E56" s="42" t="str">
        <f t="shared" si="2"/>
        <v>A CORUÑA</v>
      </c>
      <c r="F56" s="42">
        <f t="shared" si="9"/>
        <v>879</v>
      </c>
      <c r="G56" s="42">
        <f t="shared" si="8"/>
        <v>940</v>
      </c>
    </row>
    <row r="57" spans="1:7" x14ac:dyDescent="0.25">
      <c r="A57" s="42" t="str">
        <f t="shared" si="3"/>
        <v>MOTRIL</v>
      </c>
      <c r="B57" s="41">
        <f t="shared" si="4"/>
        <v>719</v>
      </c>
      <c r="C57" s="41">
        <f t="shared" si="5"/>
        <v>601</v>
      </c>
      <c r="D57" s="41">
        <f t="shared" si="6"/>
        <v>23</v>
      </c>
      <c r="E57" s="42" t="str">
        <f t="shared" si="2"/>
        <v>SEVILLA</v>
      </c>
      <c r="F57" s="42">
        <f t="shared" si="9"/>
        <v>805</v>
      </c>
      <c r="G57" s="42">
        <f t="shared" si="8"/>
        <v>830</v>
      </c>
    </row>
    <row r="58" spans="1:7" x14ac:dyDescent="0.25">
      <c r="A58" s="42" t="str">
        <f t="shared" si="3"/>
        <v>PASAIA</v>
      </c>
      <c r="B58" s="41">
        <f t="shared" si="4"/>
        <v>632</v>
      </c>
      <c r="C58" s="41">
        <f t="shared" si="5"/>
        <v>686</v>
      </c>
      <c r="D58" s="41">
        <f t="shared" si="6"/>
        <v>26</v>
      </c>
      <c r="E58" s="42" t="str">
        <f t="shared" si="2"/>
        <v>BAHIA DE CADIZ</v>
      </c>
      <c r="F58" s="42">
        <f t="shared" si="9"/>
        <v>802</v>
      </c>
      <c r="G58" s="42">
        <f t="shared" si="8"/>
        <v>899</v>
      </c>
    </row>
    <row r="59" spans="1:7" x14ac:dyDescent="0.25">
      <c r="A59" s="42" t="str">
        <f t="shared" si="3"/>
        <v>SANTA CRUZ DE TENERIFE</v>
      </c>
      <c r="B59" s="41">
        <f t="shared" si="4"/>
        <v>8963</v>
      </c>
      <c r="C59" s="41">
        <f t="shared" si="5"/>
        <v>9512</v>
      </c>
      <c r="D59" s="41">
        <f t="shared" si="6"/>
        <v>3</v>
      </c>
      <c r="E59" s="42" t="str">
        <f t="shared" si="2"/>
        <v>FERROL-SAN CIBRAO</v>
      </c>
      <c r="F59" s="42">
        <f t="shared" si="9"/>
        <v>800</v>
      </c>
      <c r="G59" s="42">
        <f t="shared" si="8"/>
        <v>803</v>
      </c>
    </row>
    <row r="60" spans="1:7" x14ac:dyDescent="0.25">
      <c r="A60" s="42" t="str">
        <f t="shared" si="3"/>
        <v>SANTANDER</v>
      </c>
      <c r="B60" s="41">
        <f t="shared" si="4"/>
        <v>981</v>
      </c>
      <c r="C60" s="41">
        <f t="shared" si="5"/>
        <v>966</v>
      </c>
      <c r="D60" s="41">
        <f t="shared" si="6"/>
        <v>17</v>
      </c>
      <c r="E60" s="42" t="str">
        <f t="shared" si="2"/>
        <v>MOTRIL</v>
      </c>
      <c r="F60" s="42">
        <f t="shared" si="9"/>
        <v>719</v>
      </c>
      <c r="G60" s="42">
        <f t="shared" si="8"/>
        <v>601</v>
      </c>
    </row>
    <row r="61" spans="1:7" x14ac:dyDescent="0.25">
      <c r="A61" s="42" t="str">
        <f t="shared" si="3"/>
        <v>SEVILLA</v>
      </c>
      <c r="B61" s="41">
        <f t="shared" si="4"/>
        <v>805</v>
      </c>
      <c r="C61" s="41">
        <f t="shared" si="5"/>
        <v>830</v>
      </c>
      <c r="D61" s="41">
        <f t="shared" si="6"/>
        <v>20</v>
      </c>
      <c r="E61" s="42" t="str">
        <f t="shared" si="2"/>
        <v>ALICANTE</v>
      </c>
      <c r="F61" s="42">
        <f t="shared" si="9"/>
        <v>669</v>
      </c>
      <c r="G61" s="42">
        <f t="shared" si="8"/>
        <v>715</v>
      </c>
    </row>
    <row r="62" spans="1:7" x14ac:dyDescent="0.25">
      <c r="A62" s="42" t="str">
        <f t="shared" si="3"/>
        <v>TARRAGONA</v>
      </c>
      <c r="B62" s="41">
        <f t="shared" si="4"/>
        <v>1867</v>
      </c>
      <c r="C62" s="41">
        <f t="shared" si="5"/>
        <v>2181</v>
      </c>
      <c r="D62" s="41">
        <f t="shared" si="6"/>
        <v>9</v>
      </c>
      <c r="E62" s="42" t="str">
        <f t="shared" si="2"/>
        <v>AVILES</v>
      </c>
      <c r="F62" s="42">
        <f t="shared" si="9"/>
        <v>639</v>
      </c>
      <c r="G62" s="42">
        <f t="shared" si="8"/>
        <v>661</v>
      </c>
    </row>
    <row r="63" spans="1:7" x14ac:dyDescent="0.25">
      <c r="A63" s="42" t="str">
        <f t="shared" si="3"/>
        <v>VALENCIA</v>
      </c>
      <c r="B63" s="41">
        <f t="shared" si="4"/>
        <v>5255</v>
      </c>
      <c r="C63" s="41">
        <f t="shared" si="5"/>
        <v>5236</v>
      </c>
      <c r="D63" s="41">
        <f t="shared" si="6"/>
        <v>7</v>
      </c>
      <c r="E63" s="42" t="str">
        <f t="shared" si="2"/>
        <v>PASAIA</v>
      </c>
      <c r="F63" s="42">
        <f t="shared" si="9"/>
        <v>632</v>
      </c>
      <c r="G63" s="42">
        <f t="shared" si="8"/>
        <v>686</v>
      </c>
    </row>
    <row r="64" spans="1:7" x14ac:dyDescent="0.25">
      <c r="A64" s="42" t="str">
        <f t="shared" si="3"/>
        <v>VIGO</v>
      </c>
      <c r="B64" s="41">
        <f t="shared" si="4"/>
        <v>1188</v>
      </c>
      <c r="C64" s="41">
        <f t="shared" si="5"/>
        <v>1213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409</v>
      </c>
      <c r="G64" s="42">
        <f t="shared" si="8"/>
        <v>471</v>
      </c>
    </row>
    <row r="65" spans="1:7" x14ac:dyDescent="0.25">
      <c r="A65" s="42" t="str">
        <f t="shared" si="3"/>
        <v>VILAGARCIA</v>
      </c>
      <c r="B65" s="41">
        <f t="shared" si="4"/>
        <v>184</v>
      </c>
      <c r="C65" s="41">
        <f t="shared" si="5"/>
        <v>201</v>
      </c>
      <c r="D65" s="41">
        <f t="shared" si="6"/>
        <v>28</v>
      </c>
      <c r="E65" s="42" t="str">
        <f t="shared" si="2"/>
        <v>VILAGARCIA</v>
      </c>
      <c r="F65" s="42">
        <f t="shared" si="9"/>
        <v>184</v>
      </c>
      <c r="G65" s="42">
        <f t="shared" si="8"/>
        <v>201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41582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1928799</v>
      </c>
      <c r="C7" s="9">
        <v>1829401</v>
      </c>
      <c r="D7" s="9">
        <v>13596175</v>
      </c>
      <c r="E7" s="9">
        <v>13262817</v>
      </c>
      <c r="F7" s="10">
        <f>((E7*100)/D7)-100</f>
        <v>-2.4518513478974739</v>
      </c>
      <c r="G7" s="1"/>
      <c r="H7" s="1"/>
      <c r="I7" s="1"/>
    </row>
    <row r="8" spans="1:12" x14ac:dyDescent="0.25">
      <c r="A8" s="11" t="s">
        <v>45</v>
      </c>
      <c r="B8" s="12">
        <v>1440096</v>
      </c>
      <c r="C8" s="12">
        <v>1218631</v>
      </c>
      <c r="D8" s="12">
        <v>9537972</v>
      </c>
      <c r="E8" s="12">
        <v>8240985</v>
      </c>
      <c r="F8" s="13">
        <f t="shared" ref="F8:F35" si="0">((E8*100)/D8)-100</f>
        <v>-13.598142246590783</v>
      </c>
      <c r="G8" s="1"/>
      <c r="H8" s="1"/>
      <c r="I8" s="1"/>
    </row>
    <row r="9" spans="1:12" x14ac:dyDescent="0.25">
      <c r="A9" s="8" t="s">
        <v>46</v>
      </c>
      <c r="B9" s="9">
        <v>2078694</v>
      </c>
      <c r="C9" s="9">
        <v>2231126</v>
      </c>
      <c r="D9" s="9">
        <v>16959294</v>
      </c>
      <c r="E9" s="9">
        <v>15814480</v>
      </c>
      <c r="F9" s="10">
        <f t="shared" si="0"/>
        <v>-6.7503635469731194</v>
      </c>
      <c r="G9" s="1"/>
      <c r="H9" s="1"/>
      <c r="I9" s="1"/>
    </row>
    <row r="10" spans="1:12" x14ac:dyDescent="0.25">
      <c r="A10" s="11" t="s">
        <v>47</v>
      </c>
      <c r="B10" s="12">
        <v>422001</v>
      </c>
      <c r="C10" s="12">
        <v>627735</v>
      </c>
      <c r="D10" s="12">
        <v>4150819</v>
      </c>
      <c r="E10" s="12">
        <v>4409488</v>
      </c>
      <c r="F10" s="13">
        <f t="shared" si="0"/>
        <v>6.2317581180966926</v>
      </c>
      <c r="G10" s="1"/>
      <c r="H10" s="1"/>
      <c r="I10" s="1"/>
    </row>
    <row r="11" spans="1:12" x14ac:dyDescent="0.25">
      <c r="A11" s="8" t="s">
        <v>48</v>
      </c>
      <c r="B11" s="9">
        <v>31401895</v>
      </c>
      <c r="C11" s="9">
        <v>31695051</v>
      </c>
      <c r="D11" s="9">
        <v>253668307</v>
      </c>
      <c r="E11" s="9">
        <v>265467525</v>
      </c>
      <c r="F11" s="10">
        <f t="shared" si="0"/>
        <v>4.6514356245535993</v>
      </c>
      <c r="G11" s="1"/>
      <c r="H11" s="1"/>
      <c r="I11" s="1"/>
    </row>
    <row r="12" spans="1:12" x14ac:dyDescent="0.25">
      <c r="A12" s="11" t="s">
        <v>49</v>
      </c>
      <c r="B12" s="12">
        <v>2862639</v>
      </c>
      <c r="C12" s="12">
        <v>3266759</v>
      </c>
      <c r="D12" s="12">
        <v>17794069</v>
      </c>
      <c r="E12" s="12">
        <v>18819915</v>
      </c>
      <c r="F12" s="13">
        <f t="shared" si="0"/>
        <v>5.765100719796024</v>
      </c>
      <c r="G12" s="1"/>
      <c r="H12" s="1"/>
      <c r="I12" s="1"/>
    </row>
    <row r="13" spans="1:12" x14ac:dyDescent="0.25">
      <c r="A13" s="8" t="s">
        <v>50</v>
      </c>
      <c r="B13" s="9">
        <v>15085496</v>
      </c>
      <c r="C13" s="9">
        <v>13918550</v>
      </c>
      <c r="D13" s="9">
        <v>111658274</v>
      </c>
      <c r="E13" s="9">
        <v>102069271</v>
      </c>
      <c r="F13" s="10">
        <f t="shared" si="0"/>
        <v>-8.5878123102637289</v>
      </c>
      <c r="G13" s="1"/>
      <c r="H13" s="1"/>
      <c r="I13" s="1"/>
    </row>
    <row r="14" spans="1:12" x14ac:dyDescent="0.25">
      <c r="A14" s="11" t="s">
        <v>51</v>
      </c>
      <c r="B14" s="12">
        <v>25685711</v>
      </c>
      <c r="C14" s="12">
        <v>23960800</v>
      </c>
      <c r="D14" s="12">
        <v>196992467</v>
      </c>
      <c r="E14" s="12">
        <v>197376473</v>
      </c>
      <c r="F14" s="13">
        <f t="shared" si="0"/>
        <v>0.19493435756606914</v>
      </c>
      <c r="G14" s="1"/>
      <c r="H14" s="1"/>
      <c r="I14" s="1"/>
    </row>
    <row r="15" spans="1:12" x14ac:dyDescent="0.25">
      <c r="A15" s="8" t="s">
        <v>52</v>
      </c>
      <c r="B15" s="9">
        <v>3914326</v>
      </c>
      <c r="C15" s="9">
        <v>3594567</v>
      </c>
      <c r="D15" s="9">
        <v>30036404</v>
      </c>
      <c r="E15" s="9">
        <v>29952730</v>
      </c>
      <c r="F15" s="10">
        <f t="shared" si="0"/>
        <v>-0.27857529150293203</v>
      </c>
      <c r="G15" s="1"/>
      <c r="H15" s="1"/>
      <c r="I15" s="1"/>
    </row>
    <row r="16" spans="1:12" x14ac:dyDescent="0.25">
      <c r="A16" s="11" t="s">
        <v>53</v>
      </c>
      <c r="B16" s="12">
        <v>2788594</v>
      </c>
      <c r="C16" s="12">
        <v>3392514</v>
      </c>
      <c r="D16" s="12">
        <v>25192773</v>
      </c>
      <c r="E16" s="12">
        <v>26084433</v>
      </c>
      <c r="F16" s="13">
        <f t="shared" si="0"/>
        <v>3.5393483678831217</v>
      </c>
      <c r="G16" s="1"/>
      <c r="H16" s="1"/>
      <c r="I16" s="1"/>
    </row>
    <row r="17" spans="1:9" x14ac:dyDescent="0.25">
      <c r="A17" s="8" t="s">
        <v>54</v>
      </c>
      <c r="B17" s="9">
        <v>1458199</v>
      </c>
      <c r="C17" s="9">
        <v>1412071</v>
      </c>
      <c r="D17" s="9">
        <v>11841801</v>
      </c>
      <c r="E17" s="9">
        <v>13271464</v>
      </c>
      <c r="F17" s="10">
        <f t="shared" si="0"/>
        <v>12.073019973904309</v>
      </c>
      <c r="G17" s="1"/>
      <c r="H17" s="1"/>
      <c r="I17" s="1"/>
    </row>
    <row r="18" spans="1:9" x14ac:dyDescent="0.25">
      <c r="A18" s="11" t="s">
        <v>55</v>
      </c>
      <c r="B18" s="12">
        <v>5704627</v>
      </c>
      <c r="C18" s="12">
        <v>4743809</v>
      </c>
      <c r="D18" s="12">
        <v>52011701</v>
      </c>
      <c r="E18" s="12">
        <v>45536131</v>
      </c>
      <c r="F18" s="13">
        <f t="shared" si="0"/>
        <v>-12.450217692361193</v>
      </c>
      <c r="G18" s="1"/>
      <c r="H18" s="1"/>
      <c r="I18" s="1"/>
    </row>
    <row r="19" spans="1:9" x14ac:dyDescent="0.25">
      <c r="A19" s="8" t="s">
        <v>56</v>
      </c>
      <c r="B19" s="9">
        <v>1183204</v>
      </c>
      <c r="C19" s="9">
        <v>1283573</v>
      </c>
      <c r="D19" s="9">
        <v>11928705</v>
      </c>
      <c r="E19" s="9">
        <v>11653965</v>
      </c>
      <c r="F19" s="10">
        <f t="shared" si="0"/>
        <v>-2.3031837906964796</v>
      </c>
      <c r="G19" s="1"/>
      <c r="H19" s="1"/>
      <c r="I19" s="1"/>
    </row>
    <row r="20" spans="1:9" x14ac:dyDescent="0.25">
      <c r="A20" s="11" t="s">
        <v>57</v>
      </c>
      <c r="B20" s="12">
        <v>1646463</v>
      </c>
      <c r="C20" s="12">
        <v>1667723</v>
      </c>
      <c r="D20" s="12">
        <v>13765724</v>
      </c>
      <c r="E20" s="12">
        <v>14964164</v>
      </c>
      <c r="F20" s="13">
        <f t="shared" si="0"/>
        <v>8.7059714403688417</v>
      </c>
      <c r="G20" s="1"/>
      <c r="H20" s="1"/>
      <c r="I20" s="1"/>
    </row>
    <row r="21" spans="1:9" x14ac:dyDescent="0.25">
      <c r="A21" s="8" t="s">
        <v>58</v>
      </c>
      <c r="B21" s="9">
        <v>2780492</v>
      </c>
      <c r="C21" s="9">
        <v>2542287</v>
      </c>
      <c r="D21" s="9">
        <v>23187198</v>
      </c>
      <c r="E21" s="9">
        <v>19929188</v>
      </c>
      <c r="F21" s="10">
        <f t="shared" si="0"/>
        <v>-14.050899983689277</v>
      </c>
      <c r="G21" s="1"/>
      <c r="H21" s="1"/>
      <c r="I21" s="1"/>
    </row>
    <row r="22" spans="1:9" x14ac:dyDescent="0.25">
      <c r="A22" s="11" t="s">
        <v>59</v>
      </c>
      <c r="B22" s="12">
        <v>15846484</v>
      </c>
      <c r="C22" s="12">
        <v>15829008</v>
      </c>
      <c r="D22" s="12">
        <v>167642278</v>
      </c>
      <c r="E22" s="12">
        <v>147328315</v>
      </c>
      <c r="F22" s="13">
        <f t="shared" si="0"/>
        <v>-12.11744629239648</v>
      </c>
      <c r="G22" s="1"/>
      <c r="H22" s="1"/>
      <c r="I22" s="1"/>
    </row>
    <row r="23" spans="1:9" x14ac:dyDescent="0.25">
      <c r="A23" s="8" t="s">
        <v>60</v>
      </c>
      <c r="B23" s="9">
        <v>3877458</v>
      </c>
      <c r="C23" s="9">
        <v>3847243</v>
      </c>
      <c r="D23" s="9">
        <v>35922539</v>
      </c>
      <c r="E23" s="9">
        <v>25062866</v>
      </c>
      <c r="F23" s="10">
        <f t="shared" si="0"/>
        <v>-30.230805790203192</v>
      </c>
      <c r="G23" s="1"/>
      <c r="H23" s="1"/>
      <c r="I23" s="1"/>
    </row>
    <row r="24" spans="1:9" x14ac:dyDescent="0.25">
      <c r="A24" s="11" t="s">
        <v>61</v>
      </c>
      <c r="B24" s="12">
        <v>418655</v>
      </c>
      <c r="C24" s="12">
        <v>295259</v>
      </c>
      <c r="D24" s="12">
        <v>3956625</v>
      </c>
      <c r="E24" s="12">
        <v>2970684</v>
      </c>
      <c r="F24" s="13">
        <f t="shared" si="0"/>
        <v>-24.918737560420809</v>
      </c>
      <c r="G24" s="1"/>
      <c r="H24" s="1"/>
      <c r="I24" s="1"/>
    </row>
    <row r="25" spans="1:9" x14ac:dyDescent="0.25">
      <c r="A25" s="8" t="s">
        <v>62</v>
      </c>
      <c r="B25" s="9">
        <v>2559512</v>
      </c>
      <c r="C25" s="9">
        <v>2604630</v>
      </c>
      <c r="D25" s="9">
        <v>20483230</v>
      </c>
      <c r="E25" s="9">
        <v>21105322</v>
      </c>
      <c r="F25" s="10">
        <f t="shared" si="0"/>
        <v>3.0370796012152397</v>
      </c>
      <c r="G25" s="1"/>
      <c r="H25" s="1"/>
      <c r="I25" s="1"/>
    </row>
    <row r="26" spans="1:9" x14ac:dyDescent="0.25">
      <c r="A26" s="11" t="s">
        <v>63</v>
      </c>
      <c r="B26" s="12">
        <v>1535017</v>
      </c>
      <c r="C26" s="12">
        <v>1648759</v>
      </c>
      <c r="D26" s="12">
        <v>9121643</v>
      </c>
      <c r="E26" s="12">
        <v>12838248</v>
      </c>
      <c r="F26" s="13">
        <f t="shared" si="0"/>
        <v>40.744907468972428</v>
      </c>
      <c r="G26" s="1"/>
      <c r="H26" s="1"/>
      <c r="I26" s="1"/>
    </row>
    <row r="27" spans="1:9" x14ac:dyDescent="0.25">
      <c r="A27" s="8" t="s">
        <v>64</v>
      </c>
      <c r="B27" s="9">
        <v>481847</v>
      </c>
      <c r="C27" s="9">
        <v>527929</v>
      </c>
      <c r="D27" s="9">
        <v>4307752</v>
      </c>
      <c r="E27" s="9">
        <v>4469902</v>
      </c>
      <c r="F27" s="10">
        <f t="shared" si="0"/>
        <v>3.7641442682865716</v>
      </c>
      <c r="G27" s="1"/>
      <c r="H27" s="1"/>
      <c r="I27" s="1"/>
    </row>
    <row r="28" spans="1:9" x14ac:dyDescent="0.25">
      <c r="A28" s="11" t="s">
        <v>65</v>
      </c>
      <c r="B28" s="12">
        <v>14656051</v>
      </c>
      <c r="C28" s="12">
        <v>13180744</v>
      </c>
      <c r="D28" s="12">
        <v>143103295</v>
      </c>
      <c r="E28" s="12">
        <v>134273407</v>
      </c>
      <c r="F28" s="13">
        <f t="shared" si="0"/>
        <v>-6.1702897896236379</v>
      </c>
      <c r="G28" s="1"/>
      <c r="H28" s="1"/>
      <c r="I28" s="1"/>
    </row>
    <row r="29" spans="1:9" x14ac:dyDescent="0.25">
      <c r="A29" s="8" t="s">
        <v>66</v>
      </c>
      <c r="B29" s="9">
        <v>1540377</v>
      </c>
      <c r="C29" s="9">
        <v>2093850</v>
      </c>
      <c r="D29" s="9">
        <v>15049917</v>
      </c>
      <c r="E29" s="9">
        <v>15751511</v>
      </c>
      <c r="F29" s="10">
        <f t="shared" si="0"/>
        <v>4.6617798623075402</v>
      </c>
      <c r="G29" s="1"/>
      <c r="H29" s="1"/>
      <c r="I29" s="1"/>
    </row>
    <row r="30" spans="1:9" x14ac:dyDescent="0.25">
      <c r="A30" s="11" t="s">
        <v>67</v>
      </c>
      <c r="B30" s="12">
        <v>458098</v>
      </c>
      <c r="C30" s="12">
        <v>466129</v>
      </c>
      <c r="D30" s="12">
        <v>3938396</v>
      </c>
      <c r="E30" s="12">
        <v>3916265</v>
      </c>
      <c r="F30" s="13">
        <f t="shared" si="0"/>
        <v>-0.56192927272930149</v>
      </c>
      <c r="G30" s="1"/>
      <c r="H30" s="1"/>
      <c r="I30" s="1"/>
    </row>
    <row r="31" spans="1:9" x14ac:dyDescent="0.25">
      <c r="A31" s="8" t="s">
        <v>68</v>
      </c>
      <c r="B31" s="9">
        <v>3492371</v>
      </c>
      <c r="C31" s="9">
        <v>3103240</v>
      </c>
      <c r="D31" s="9">
        <v>31807004</v>
      </c>
      <c r="E31" s="9">
        <v>27873758</v>
      </c>
      <c r="F31" s="10">
        <f t="shared" si="0"/>
        <v>-12.365974487883236</v>
      </c>
      <c r="G31" s="1"/>
      <c r="H31" s="1"/>
      <c r="I31" s="1"/>
    </row>
    <row r="32" spans="1:9" x14ac:dyDescent="0.25">
      <c r="A32" s="11" t="s">
        <v>69</v>
      </c>
      <c r="B32" s="12">
        <v>18372379</v>
      </c>
      <c r="C32" s="12">
        <v>16335016</v>
      </c>
      <c r="D32" s="12">
        <v>156077056</v>
      </c>
      <c r="E32" s="12">
        <v>154657771</v>
      </c>
      <c r="F32" s="13">
        <f t="shared" si="0"/>
        <v>-0.90934890519719147</v>
      </c>
      <c r="G32" s="1"/>
      <c r="H32" s="1"/>
      <c r="I32" s="1"/>
    </row>
    <row r="33" spans="1:9" x14ac:dyDescent="0.25">
      <c r="A33" s="8" t="s">
        <v>70</v>
      </c>
      <c r="B33" s="9">
        <v>3286909</v>
      </c>
      <c r="C33" s="9">
        <v>2739668</v>
      </c>
      <c r="D33" s="9">
        <v>23602989</v>
      </c>
      <c r="E33" s="9">
        <v>21719163</v>
      </c>
      <c r="F33" s="10">
        <f t="shared" si="0"/>
        <v>-7.9813027070427438</v>
      </c>
      <c r="G33" s="1"/>
      <c r="H33" s="1"/>
      <c r="I33" s="1"/>
    </row>
    <row r="34" spans="1:9" x14ac:dyDescent="0.25">
      <c r="A34" s="11" t="s">
        <v>71</v>
      </c>
      <c r="B34" s="12">
        <v>178076</v>
      </c>
      <c r="C34" s="12">
        <v>142860</v>
      </c>
      <c r="D34" s="12">
        <v>1301633</v>
      </c>
      <c r="E34" s="12">
        <v>1244296</v>
      </c>
      <c r="F34" s="13">
        <f t="shared" si="0"/>
        <v>-4.4050050974429809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167084470</v>
      </c>
      <c r="C35" s="15">
        <f t="shared" ref="C35:E35" si="1">SUM(C7:C34)</f>
        <v>160198932</v>
      </c>
      <c r="D35" s="15">
        <f t="shared" si="1"/>
        <v>1408636040</v>
      </c>
      <c r="E35" s="15">
        <f t="shared" si="1"/>
        <v>1360064537</v>
      </c>
      <c r="F35" s="16">
        <f t="shared" si="0"/>
        <v>-3.4481229800140625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13262817</v>
      </c>
      <c r="C38" s="41">
        <f>D7</f>
        <v>13596175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265467525</v>
      </c>
      <c r="G38" s="42">
        <f>LOOKUP(E38,$A$38:$A$65,$C$38:$C$65)</f>
        <v>253668307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8240985</v>
      </c>
      <c r="C39" s="41">
        <f t="shared" ref="C39:C65" si="5">D8</f>
        <v>9537972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197376473</v>
      </c>
      <c r="G39" s="42">
        <f t="shared" ref="G39:G65" si="8">LOOKUP(E39,$A$38:$A$65,$C$38:$C$65)</f>
        <v>196992467</v>
      </c>
    </row>
    <row r="40" spans="1:9" x14ac:dyDescent="0.25">
      <c r="A40" s="42" t="str">
        <f t="shared" si="3"/>
        <v>ALMERIA</v>
      </c>
      <c r="B40" s="41">
        <f t="shared" si="4"/>
        <v>15814480</v>
      </c>
      <c r="C40" s="41">
        <f t="shared" si="5"/>
        <v>16959294</v>
      </c>
      <c r="D40" s="41">
        <f t="shared" si="6"/>
        <v>16</v>
      </c>
      <c r="E40" s="42" t="str">
        <f t="shared" si="2"/>
        <v>VALENCIA</v>
      </c>
      <c r="F40" s="42">
        <f t="shared" si="7"/>
        <v>154657771</v>
      </c>
      <c r="G40" s="42">
        <f t="shared" si="8"/>
        <v>156077056</v>
      </c>
    </row>
    <row r="41" spans="1:9" x14ac:dyDescent="0.25">
      <c r="A41" s="42" t="str">
        <f t="shared" si="3"/>
        <v>AVILES</v>
      </c>
      <c r="B41" s="41">
        <f t="shared" si="4"/>
        <v>4409488</v>
      </c>
      <c r="C41" s="41">
        <f t="shared" si="5"/>
        <v>4150819</v>
      </c>
      <c r="D41" s="41">
        <f t="shared" si="6"/>
        <v>25</v>
      </c>
      <c r="E41" s="42" t="str">
        <f t="shared" si="2"/>
        <v>LAS PALMAS</v>
      </c>
      <c r="F41" s="42">
        <f t="shared" si="7"/>
        <v>147328315</v>
      </c>
      <c r="G41" s="42">
        <f t="shared" si="8"/>
        <v>167642278</v>
      </c>
    </row>
    <row r="42" spans="1:9" x14ac:dyDescent="0.25">
      <c r="A42" s="42" t="str">
        <f t="shared" si="3"/>
        <v>BAHIA DE ALGECIRAS</v>
      </c>
      <c r="B42" s="41">
        <f t="shared" si="4"/>
        <v>265467525</v>
      </c>
      <c r="C42" s="41">
        <f t="shared" si="5"/>
        <v>253668307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134273407</v>
      </c>
      <c r="G42" s="42">
        <f t="shared" si="8"/>
        <v>143103295</v>
      </c>
    </row>
    <row r="43" spans="1:9" x14ac:dyDescent="0.25">
      <c r="A43" s="42" t="str">
        <f t="shared" si="3"/>
        <v>BAHIA DE CADIZ</v>
      </c>
      <c r="B43" s="41">
        <f t="shared" si="4"/>
        <v>18819915</v>
      </c>
      <c r="C43" s="41">
        <f t="shared" si="5"/>
        <v>17794069</v>
      </c>
      <c r="D43" s="41">
        <f t="shared" si="6"/>
        <v>15</v>
      </c>
      <c r="E43" s="42" t="str">
        <f t="shared" si="2"/>
        <v>BALEARES</v>
      </c>
      <c r="F43" s="42">
        <f t="shared" si="7"/>
        <v>102069271</v>
      </c>
      <c r="G43" s="42">
        <f t="shared" si="8"/>
        <v>111658274</v>
      </c>
    </row>
    <row r="44" spans="1:9" x14ac:dyDescent="0.25">
      <c r="A44" s="42" t="str">
        <f t="shared" si="3"/>
        <v>BALEARES</v>
      </c>
      <c r="B44" s="41">
        <f t="shared" si="4"/>
        <v>102069271</v>
      </c>
      <c r="C44" s="41">
        <f t="shared" si="5"/>
        <v>111658274</v>
      </c>
      <c r="D44" s="41">
        <f t="shared" si="6"/>
        <v>6</v>
      </c>
      <c r="E44" s="42" t="str">
        <f t="shared" si="2"/>
        <v>CEUTA</v>
      </c>
      <c r="F44" s="42">
        <f t="shared" si="7"/>
        <v>45536131</v>
      </c>
      <c r="G44" s="42">
        <f t="shared" si="8"/>
        <v>52011701</v>
      </c>
    </row>
    <row r="45" spans="1:9" x14ac:dyDescent="0.25">
      <c r="A45" s="42" t="str">
        <f t="shared" si="3"/>
        <v>BARCELONA</v>
      </c>
      <c r="B45" s="41">
        <f t="shared" si="4"/>
        <v>197376473</v>
      </c>
      <c r="C45" s="41">
        <f t="shared" si="5"/>
        <v>196992467</v>
      </c>
      <c r="D45" s="41">
        <f t="shared" si="6"/>
        <v>2</v>
      </c>
      <c r="E45" s="42" t="str">
        <f t="shared" si="2"/>
        <v>BILBAO</v>
      </c>
      <c r="F45" s="42">
        <f t="shared" si="7"/>
        <v>29952730</v>
      </c>
      <c r="G45" s="42">
        <f t="shared" si="8"/>
        <v>30036404</v>
      </c>
    </row>
    <row r="46" spans="1:9" x14ac:dyDescent="0.25">
      <c r="A46" s="42" t="str">
        <f t="shared" si="3"/>
        <v>BILBAO</v>
      </c>
      <c r="B46" s="41">
        <f t="shared" si="4"/>
        <v>29952730</v>
      </c>
      <c r="C46" s="41">
        <f t="shared" si="5"/>
        <v>30036404</v>
      </c>
      <c r="D46" s="41">
        <f t="shared" si="6"/>
        <v>8</v>
      </c>
      <c r="E46" s="42" t="str">
        <f t="shared" si="2"/>
        <v>TARRAGONA</v>
      </c>
      <c r="F46" s="42">
        <f t="shared" si="7"/>
        <v>27873758</v>
      </c>
      <c r="G46" s="42">
        <f t="shared" si="8"/>
        <v>31807004</v>
      </c>
    </row>
    <row r="47" spans="1:9" x14ac:dyDescent="0.25">
      <c r="A47" s="42" t="str">
        <f t="shared" si="3"/>
        <v>CARTAGENA</v>
      </c>
      <c r="B47" s="41">
        <f t="shared" si="4"/>
        <v>26084433</v>
      </c>
      <c r="C47" s="41">
        <f t="shared" si="5"/>
        <v>25192773</v>
      </c>
      <c r="D47" s="41">
        <f t="shared" si="6"/>
        <v>10</v>
      </c>
      <c r="E47" s="42" t="str">
        <f t="shared" si="2"/>
        <v>CARTAGENA</v>
      </c>
      <c r="F47" s="42">
        <f t="shared" si="7"/>
        <v>26084433</v>
      </c>
      <c r="G47" s="42">
        <f t="shared" si="8"/>
        <v>25192773</v>
      </c>
    </row>
    <row r="48" spans="1:9" x14ac:dyDescent="0.25">
      <c r="A48" s="42" t="str">
        <f t="shared" si="3"/>
        <v>CASTELLON</v>
      </c>
      <c r="B48" s="41">
        <f t="shared" si="4"/>
        <v>13271464</v>
      </c>
      <c r="C48" s="41">
        <f t="shared" si="5"/>
        <v>11841801</v>
      </c>
      <c r="D48" s="41">
        <f t="shared" si="6"/>
        <v>19</v>
      </c>
      <c r="E48" s="42" t="str">
        <f t="shared" si="2"/>
        <v>MALAGA</v>
      </c>
      <c r="F48" s="42">
        <f t="shared" si="7"/>
        <v>25062866</v>
      </c>
      <c r="G48" s="42">
        <f t="shared" si="8"/>
        <v>35922539</v>
      </c>
    </row>
    <row r="49" spans="1:7" x14ac:dyDescent="0.25">
      <c r="A49" s="42" t="str">
        <f t="shared" si="3"/>
        <v>CEUTA</v>
      </c>
      <c r="B49" s="41">
        <f t="shared" si="4"/>
        <v>45536131</v>
      </c>
      <c r="C49" s="41">
        <f t="shared" si="5"/>
        <v>52011701</v>
      </c>
      <c r="D49" s="41">
        <f t="shared" si="6"/>
        <v>7</v>
      </c>
      <c r="E49" s="42" t="str">
        <f t="shared" si="2"/>
        <v>VIGO</v>
      </c>
      <c r="F49" s="42">
        <f t="shared" si="7"/>
        <v>21719163</v>
      </c>
      <c r="G49" s="42">
        <f t="shared" si="8"/>
        <v>23602989</v>
      </c>
    </row>
    <row r="50" spans="1:7" x14ac:dyDescent="0.25">
      <c r="A50" s="42" t="str">
        <f t="shared" si="3"/>
        <v>FERROL-SAN CIBRAO</v>
      </c>
      <c r="B50" s="41">
        <f t="shared" si="4"/>
        <v>11653965</v>
      </c>
      <c r="C50" s="41">
        <f t="shared" si="5"/>
        <v>11928705</v>
      </c>
      <c r="D50" s="41">
        <f t="shared" si="6"/>
        <v>22</v>
      </c>
      <c r="E50" s="42" t="str">
        <f t="shared" si="2"/>
        <v>MELILLA</v>
      </c>
      <c r="F50" s="42">
        <f t="shared" si="7"/>
        <v>21105322</v>
      </c>
      <c r="G50" s="42">
        <f t="shared" si="8"/>
        <v>20483230</v>
      </c>
    </row>
    <row r="51" spans="1:7" x14ac:dyDescent="0.25">
      <c r="A51" s="42" t="str">
        <f t="shared" si="3"/>
        <v>GIJON</v>
      </c>
      <c r="B51" s="41">
        <f t="shared" si="4"/>
        <v>14964164</v>
      </c>
      <c r="C51" s="41">
        <f t="shared" si="5"/>
        <v>13765724</v>
      </c>
      <c r="D51" s="41">
        <f t="shared" si="6"/>
        <v>18</v>
      </c>
      <c r="E51" s="42" t="str">
        <f t="shared" si="2"/>
        <v>HUELVA</v>
      </c>
      <c r="F51" s="42">
        <f t="shared" si="7"/>
        <v>19929188</v>
      </c>
      <c r="G51" s="42">
        <f t="shared" si="8"/>
        <v>23187198</v>
      </c>
    </row>
    <row r="52" spans="1:7" x14ac:dyDescent="0.25">
      <c r="A52" s="42" t="str">
        <f t="shared" si="3"/>
        <v>HUELVA</v>
      </c>
      <c r="B52" s="41">
        <f t="shared" si="4"/>
        <v>19929188</v>
      </c>
      <c r="C52" s="41">
        <f t="shared" si="5"/>
        <v>23187198</v>
      </c>
      <c r="D52" s="41">
        <f t="shared" si="6"/>
        <v>14</v>
      </c>
      <c r="E52" s="42" t="str">
        <f t="shared" si="2"/>
        <v>BAHIA DE CADIZ</v>
      </c>
      <c r="F52" s="42">
        <f t="shared" si="7"/>
        <v>18819915</v>
      </c>
      <c r="G52" s="42">
        <f t="shared" si="8"/>
        <v>17794069</v>
      </c>
    </row>
    <row r="53" spans="1:7" x14ac:dyDescent="0.25">
      <c r="A53" s="42" t="str">
        <f t="shared" si="3"/>
        <v>LAS PALMAS</v>
      </c>
      <c r="B53" s="41">
        <f t="shared" si="4"/>
        <v>147328315</v>
      </c>
      <c r="C53" s="41">
        <f t="shared" si="5"/>
        <v>167642278</v>
      </c>
      <c r="D53" s="41">
        <f t="shared" si="6"/>
        <v>4</v>
      </c>
      <c r="E53" s="42" t="str">
        <f t="shared" si="2"/>
        <v>ALMERIA</v>
      </c>
      <c r="F53" s="42">
        <f t="shared" si="7"/>
        <v>15814480</v>
      </c>
      <c r="G53" s="42">
        <f t="shared" si="8"/>
        <v>16959294</v>
      </c>
    </row>
    <row r="54" spans="1:7" x14ac:dyDescent="0.25">
      <c r="A54" s="42" t="str">
        <f t="shared" si="3"/>
        <v>MALAGA</v>
      </c>
      <c r="B54" s="41">
        <f t="shared" si="4"/>
        <v>25062866</v>
      </c>
      <c r="C54" s="41">
        <f t="shared" si="5"/>
        <v>35922539</v>
      </c>
      <c r="D54" s="41">
        <f t="shared" si="6"/>
        <v>11</v>
      </c>
      <c r="E54" s="42" t="str">
        <f t="shared" si="2"/>
        <v>SANTANDER</v>
      </c>
      <c r="F54" s="42">
        <f t="shared" si="7"/>
        <v>15751511</v>
      </c>
      <c r="G54" s="42">
        <f t="shared" si="8"/>
        <v>15049917</v>
      </c>
    </row>
    <row r="55" spans="1:7" x14ac:dyDescent="0.25">
      <c r="A55" s="42" t="str">
        <f t="shared" si="3"/>
        <v>MARIN Y RIA DE PONTEVEDRA</v>
      </c>
      <c r="B55" s="41">
        <f t="shared" si="4"/>
        <v>2970684</v>
      </c>
      <c r="C55" s="41">
        <f t="shared" si="5"/>
        <v>3956625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14964164</v>
      </c>
      <c r="G55" s="42">
        <f t="shared" si="8"/>
        <v>13765724</v>
      </c>
    </row>
    <row r="56" spans="1:7" x14ac:dyDescent="0.25">
      <c r="A56" s="42" t="str">
        <f t="shared" si="3"/>
        <v>MELILLA</v>
      </c>
      <c r="B56" s="41">
        <f t="shared" si="4"/>
        <v>21105322</v>
      </c>
      <c r="C56" s="41">
        <f t="shared" si="5"/>
        <v>20483230</v>
      </c>
      <c r="D56" s="41">
        <f t="shared" si="6"/>
        <v>13</v>
      </c>
      <c r="E56" s="42" t="str">
        <f t="shared" si="2"/>
        <v>CASTELLON</v>
      </c>
      <c r="F56" s="42">
        <f t="shared" si="9"/>
        <v>13271464</v>
      </c>
      <c r="G56" s="42">
        <f t="shared" si="8"/>
        <v>11841801</v>
      </c>
    </row>
    <row r="57" spans="1:7" x14ac:dyDescent="0.25">
      <c r="A57" s="42" t="str">
        <f t="shared" si="3"/>
        <v>MOTRIL</v>
      </c>
      <c r="B57" s="41">
        <f t="shared" si="4"/>
        <v>12838248</v>
      </c>
      <c r="C57" s="41">
        <f t="shared" si="5"/>
        <v>9121643</v>
      </c>
      <c r="D57" s="41">
        <f t="shared" si="6"/>
        <v>21</v>
      </c>
      <c r="E57" s="42" t="str">
        <f t="shared" si="2"/>
        <v>A CORUÑA</v>
      </c>
      <c r="F57" s="42">
        <f t="shared" si="9"/>
        <v>13262817</v>
      </c>
      <c r="G57" s="42">
        <f t="shared" si="8"/>
        <v>13596175</v>
      </c>
    </row>
    <row r="58" spans="1:7" x14ac:dyDescent="0.25">
      <c r="A58" s="42" t="str">
        <f t="shared" si="3"/>
        <v>PASAIA</v>
      </c>
      <c r="B58" s="41">
        <f t="shared" si="4"/>
        <v>4469902</v>
      </c>
      <c r="C58" s="41">
        <f t="shared" si="5"/>
        <v>4307752</v>
      </c>
      <c r="D58" s="41">
        <f t="shared" si="6"/>
        <v>24</v>
      </c>
      <c r="E58" s="42" t="str">
        <f t="shared" si="2"/>
        <v>MOTRIL</v>
      </c>
      <c r="F58" s="42">
        <f t="shared" si="9"/>
        <v>12838248</v>
      </c>
      <c r="G58" s="42">
        <f t="shared" si="8"/>
        <v>9121643</v>
      </c>
    </row>
    <row r="59" spans="1:7" x14ac:dyDescent="0.25">
      <c r="A59" s="42" t="str">
        <f t="shared" si="3"/>
        <v>SANTA CRUZ DE TENERIFE</v>
      </c>
      <c r="B59" s="41">
        <f t="shared" si="4"/>
        <v>134273407</v>
      </c>
      <c r="C59" s="41">
        <f t="shared" si="5"/>
        <v>143103295</v>
      </c>
      <c r="D59" s="41">
        <f t="shared" si="6"/>
        <v>5</v>
      </c>
      <c r="E59" s="42" t="str">
        <f t="shared" si="2"/>
        <v>FERROL-SAN CIBRAO</v>
      </c>
      <c r="F59" s="42">
        <f t="shared" si="9"/>
        <v>11653965</v>
      </c>
      <c r="G59" s="42">
        <f t="shared" si="8"/>
        <v>11928705</v>
      </c>
    </row>
    <row r="60" spans="1:7" x14ac:dyDescent="0.25">
      <c r="A60" s="42" t="str">
        <f t="shared" si="3"/>
        <v>SANTANDER</v>
      </c>
      <c r="B60" s="41">
        <f t="shared" si="4"/>
        <v>15751511</v>
      </c>
      <c r="C60" s="41">
        <f t="shared" si="5"/>
        <v>15049917</v>
      </c>
      <c r="D60" s="41">
        <f t="shared" si="6"/>
        <v>17</v>
      </c>
      <c r="E60" s="42" t="str">
        <f t="shared" si="2"/>
        <v>ALICANTE</v>
      </c>
      <c r="F60" s="42">
        <f t="shared" si="9"/>
        <v>8240985</v>
      </c>
      <c r="G60" s="42">
        <f t="shared" si="8"/>
        <v>9537972</v>
      </c>
    </row>
    <row r="61" spans="1:7" x14ac:dyDescent="0.25">
      <c r="A61" s="42" t="str">
        <f t="shared" si="3"/>
        <v>SEVILLA</v>
      </c>
      <c r="B61" s="41">
        <f t="shared" si="4"/>
        <v>3916265</v>
      </c>
      <c r="C61" s="41">
        <f t="shared" si="5"/>
        <v>3938396</v>
      </c>
      <c r="D61" s="41">
        <f t="shared" si="6"/>
        <v>26</v>
      </c>
      <c r="E61" s="42" t="str">
        <f t="shared" si="2"/>
        <v>PASAIA</v>
      </c>
      <c r="F61" s="42">
        <f t="shared" si="9"/>
        <v>4469902</v>
      </c>
      <c r="G61" s="42">
        <f t="shared" si="8"/>
        <v>4307752</v>
      </c>
    </row>
    <row r="62" spans="1:7" x14ac:dyDescent="0.25">
      <c r="A62" s="42" t="str">
        <f t="shared" si="3"/>
        <v>TARRAGONA</v>
      </c>
      <c r="B62" s="41">
        <f t="shared" si="4"/>
        <v>27873758</v>
      </c>
      <c r="C62" s="41">
        <f t="shared" si="5"/>
        <v>31807004</v>
      </c>
      <c r="D62" s="41">
        <f t="shared" si="6"/>
        <v>9</v>
      </c>
      <c r="E62" s="42" t="str">
        <f t="shared" si="2"/>
        <v>AVILES</v>
      </c>
      <c r="F62" s="42">
        <f t="shared" si="9"/>
        <v>4409488</v>
      </c>
      <c r="G62" s="42">
        <f t="shared" si="8"/>
        <v>4150819</v>
      </c>
    </row>
    <row r="63" spans="1:7" x14ac:dyDescent="0.25">
      <c r="A63" s="42" t="str">
        <f t="shared" si="3"/>
        <v>VALENCIA</v>
      </c>
      <c r="B63" s="41">
        <f t="shared" si="4"/>
        <v>154657771</v>
      </c>
      <c r="C63" s="41">
        <f t="shared" si="5"/>
        <v>156077056</v>
      </c>
      <c r="D63" s="41">
        <f t="shared" si="6"/>
        <v>3</v>
      </c>
      <c r="E63" s="42" t="str">
        <f t="shared" si="2"/>
        <v>SEVILLA</v>
      </c>
      <c r="F63" s="42">
        <f t="shared" si="9"/>
        <v>3916265</v>
      </c>
      <c r="G63" s="42">
        <f t="shared" si="8"/>
        <v>3938396</v>
      </c>
    </row>
    <row r="64" spans="1:7" x14ac:dyDescent="0.25">
      <c r="A64" s="42" t="str">
        <f t="shared" si="3"/>
        <v>VIGO</v>
      </c>
      <c r="B64" s="41">
        <f t="shared" si="4"/>
        <v>21719163</v>
      </c>
      <c r="C64" s="41">
        <f t="shared" si="5"/>
        <v>23602989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2970684</v>
      </c>
      <c r="G64" s="42">
        <f t="shared" si="8"/>
        <v>3956625</v>
      </c>
    </row>
    <row r="65" spans="1:7" x14ac:dyDescent="0.25">
      <c r="A65" s="42" t="str">
        <f t="shared" si="3"/>
        <v>VILAGARCIA</v>
      </c>
      <c r="B65" s="41">
        <f t="shared" si="4"/>
        <v>1244296</v>
      </c>
      <c r="C65" s="41">
        <f t="shared" si="5"/>
        <v>1301633</v>
      </c>
      <c r="D65" s="41">
        <f t="shared" si="6"/>
        <v>28</v>
      </c>
      <c r="E65" s="42" t="str">
        <f t="shared" si="2"/>
        <v>VILAGARCIA</v>
      </c>
      <c r="F65" s="42">
        <f t="shared" si="9"/>
        <v>1244296</v>
      </c>
      <c r="G65" s="42">
        <f t="shared" si="8"/>
        <v>1301633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Septiembre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41582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17</v>
      </c>
      <c r="C7" s="51">
        <v>21</v>
      </c>
      <c r="D7" s="51">
        <v>76</v>
      </c>
      <c r="E7" s="51">
        <v>80</v>
      </c>
      <c r="F7" s="52">
        <f>((E7*100)/D7)-100</f>
        <v>5.2631578947368354</v>
      </c>
      <c r="G7" s="53"/>
      <c r="H7" s="53"/>
      <c r="I7" s="53"/>
    </row>
    <row r="8" spans="1:12" x14ac:dyDescent="0.25">
      <c r="A8" s="54" t="s">
        <v>45</v>
      </c>
      <c r="B8" s="55">
        <v>8</v>
      </c>
      <c r="C8" s="55">
        <v>4</v>
      </c>
      <c r="D8" s="55">
        <v>32</v>
      </c>
      <c r="E8" s="55">
        <v>19</v>
      </c>
      <c r="F8" s="56">
        <f t="shared" ref="F8:F35" si="0">((E8*100)/D8)-100</f>
        <v>-40.625</v>
      </c>
      <c r="G8" s="53"/>
      <c r="H8" s="53"/>
      <c r="I8" s="53"/>
    </row>
    <row r="9" spans="1:12" x14ac:dyDescent="0.25">
      <c r="A9" s="50" t="s">
        <v>46</v>
      </c>
      <c r="B9" s="51">
        <v>6</v>
      </c>
      <c r="C9" s="51">
        <v>3</v>
      </c>
      <c r="D9" s="51">
        <v>21</v>
      </c>
      <c r="E9" s="51">
        <v>19</v>
      </c>
      <c r="F9" s="52">
        <f t="shared" si="0"/>
        <v>-9.5238095238095184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1</v>
      </c>
      <c r="D10" s="55">
        <v>1</v>
      </c>
      <c r="E10" s="55">
        <v>3</v>
      </c>
      <c r="F10" s="56">
        <f t="shared" si="0"/>
        <v>200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37</v>
      </c>
      <c r="C12" s="55">
        <v>42</v>
      </c>
      <c r="D12" s="55">
        <v>189</v>
      </c>
      <c r="E12" s="55">
        <v>209</v>
      </c>
      <c r="F12" s="56">
        <f t="shared" si="0"/>
        <v>10.582010582010582</v>
      </c>
      <c r="G12" s="53"/>
      <c r="H12" s="53"/>
      <c r="I12" s="53"/>
    </row>
    <row r="13" spans="1:12" x14ac:dyDescent="0.25">
      <c r="A13" s="50" t="s">
        <v>50</v>
      </c>
      <c r="B13" s="51">
        <v>100</v>
      </c>
      <c r="C13" s="51">
        <v>83</v>
      </c>
      <c r="D13" s="51">
        <v>477</v>
      </c>
      <c r="E13" s="51">
        <v>518</v>
      </c>
      <c r="F13" s="52">
        <f t="shared" si="0"/>
        <v>8.5953878406708526</v>
      </c>
      <c r="G13" s="53"/>
      <c r="H13" s="53"/>
      <c r="I13" s="53"/>
    </row>
    <row r="14" spans="1:12" x14ac:dyDescent="0.25">
      <c r="A14" s="54" t="s">
        <v>51</v>
      </c>
      <c r="B14" s="55">
        <v>109</v>
      </c>
      <c r="C14" s="55">
        <v>97</v>
      </c>
      <c r="D14" s="55">
        <v>570</v>
      </c>
      <c r="E14" s="55">
        <v>616</v>
      </c>
      <c r="F14" s="56">
        <f t="shared" si="0"/>
        <v>8.0701754385964932</v>
      </c>
      <c r="G14" s="53"/>
      <c r="H14" s="53"/>
      <c r="I14" s="53"/>
    </row>
    <row r="15" spans="1:12" x14ac:dyDescent="0.25">
      <c r="A15" s="50" t="s">
        <v>52</v>
      </c>
      <c r="B15" s="51">
        <v>11</v>
      </c>
      <c r="C15" s="51">
        <v>15</v>
      </c>
      <c r="D15" s="51">
        <v>41</v>
      </c>
      <c r="E15" s="51">
        <v>38</v>
      </c>
      <c r="F15" s="52">
        <f t="shared" si="0"/>
        <v>-7.3170731707317032</v>
      </c>
      <c r="G15" s="53"/>
      <c r="H15" s="53"/>
      <c r="I15" s="53"/>
    </row>
    <row r="16" spans="1:12" x14ac:dyDescent="0.25">
      <c r="A16" s="54" t="s">
        <v>53</v>
      </c>
      <c r="B16" s="55">
        <v>9</v>
      </c>
      <c r="C16" s="55">
        <v>15</v>
      </c>
      <c r="D16" s="55">
        <v>50</v>
      </c>
      <c r="E16" s="55">
        <v>77</v>
      </c>
      <c r="F16" s="56">
        <f t="shared" si="0"/>
        <v>54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4</v>
      </c>
      <c r="E18" s="55">
        <v>2</v>
      </c>
      <c r="F18" s="56">
        <f t="shared" si="0"/>
        <v>-50</v>
      </c>
      <c r="G18" s="53"/>
      <c r="H18" s="53"/>
      <c r="I18" s="53"/>
    </row>
    <row r="19" spans="1:9" x14ac:dyDescent="0.25">
      <c r="A19" s="50" t="s">
        <v>56</v>
      </c>
      <c r="B19" s="51">
        <v>3</v>
      </c>
      <c r="C19" s="51">
        <v>2</v>
      </c>
      <c r="D19" s="51">
        <v>7</v>
      </c>
      <c r="E19" s="51">
        <v>5</v>
      </c>
      <c r="F19" s="52">
        <f t="shared" si="0"/>
        <v>-28.571428571428569</v>
      </c>
      <c r="G19" s="53"/>
      <c r="H19" s="53"/>
      <c r="I19" s="53"/>
    </row>
    <row r="20" spans="1:9" x14ac:dyDescent="0.25">
      <c r="A20" s="54" t="s">
        <v>57</v>
      </c>
      <c r="B20" s="55">
        <v>3</v>
      </c>
      <c r="C20" s="55">
        <v>2</v>
      </c>
      <c r="D20" s="55">
        <v>7</v>
      </c>
      <c r="E20" s="55">
        <v>8</v>
      </c>
      <c r="F20" s="56">
        <f t="shared" si="0"/>
        <v>14.285714285714292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13</v>
      </c>
      <c r="C22" s="55">
        <v>13</v>
      </c>
      <c r="D22" s="55">
        <v>258</v>
      </c>
      <c r="E22" s="55">
        <v>251</v>
      </c>
      <c r="F22" s="56">
        <f t="shared" si="0"/>
        <v>-2.7131782945736376</v>
      </c>
      <c r="G22" s="53"/>
      <c r="H22" s="53"/>
      <c r="I22" s="53"/>
    </row>
    <row r="23" spans="1:9" x14ac:dyDescent="0.25">
      <c r="A23" s="50" t="s">
        <v>60</v>
      </c>
      <c r="B23" s="51">
        <v>31</v>
      </c>
      <c r="C23" s="51">
        <v>28</v>
      </c>
      <c r="D23" s="51">
        <v>197</v>
      </c>
      <c r="E23" s="51">
        <v>161</v>
      </c>
      <c r="F23" s="52">
        <f t="shared" si="0"/>
        <v>-18.274111675126903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1</v>
      </c>
      <c r="D25" s="51">
        <v>2</v>
      </c>
      <c r="E25" s="51">
        <v>5</v>
      </c>
      <c r="F25" s="52">
        <f t="shared" si="0"/>
        <v>150</v>
      </c>
      <c r="G25" s="53"/>
      <c r="H25" s="53"/>
      <c r="I25" s="53"/>
    </row>
    <row r="26" spans="1:9" x14ac:dyDescent="0.25">
      <c r="A26" s="54" t="s">
        <v>63</v>
      </c>
      <c r="B26" s="55">
        <v>5</v>
      </c>
      <c r="C26" s="55">
        <v>3</v>
      </c>
      <c r="D26" s="55">
        <v>17</v>
      </c>
      <c r="E26" s="55">
        <v>18</v>
      </c>
      <c r="F26" s="56">
        <f t="shared" si="0"/>
        <v>5.8823529411764639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23</v>
      </c>
      <c r="C28" s="55">
        <v>10</v>
      </c>
      <c r="D28" s="55">
        <v>281</v>
      </c>
      <c r="E28" s="55">
        <v>299</v>
      </c>
      <c r="F28" s="56">
        <f t="shared" si="0"/>
        <v>6.405693950177934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2</v>
      </c>
      <c r="D29" s="51">
        <v>8</v>
      </c>
      <c r="E29" s="51">
        <v>11</v>
      </c>
      <c r="F29" s="52">
        <f t="shared" si="0"/>
        <v>37.5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5</v>
      </c>
      <c r="D30" s="55">
        <v>39</v>
      </c>
      <c r="E30" s="55">
        <v>41</v>
      </c>
      <c r="F30" s="56">
        <f t="shared" si="0"/>
        <v>5.1282051282051242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1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33</v>
      </c>
      <c r="C32" s="55">
        <v>14</v>
      </c>
      <c r="D32" s="55">
        <v>147</v>
      </c>
      <c r="E32" s="55">
        <v>132</v>
      </c>
      <c r="F32" s="56">
        <f t="shared" si="0"/>
        <v>-10.204081632653057</v>
      </c>
      <c r="G32" s="53"/>
      <c r="H32" s="53"/>
      <c r="I32" s="53"/>
    </row>
    <row r="33" spans="1:9" x14ac:dyDescent="0.25">
      <c r="A33" s="50" t="s">
        <v>70</v>
      </c>
      <c r="B33" s="51">
        <v>15</v>
      </c>
      <c r="C33" s="51">
        <v>16</v>
      </c>
      <c r="D33" s="51">
        <v>74</v>
      </c>
      <c r="E33" s="51">
        <v>67</v>
      </c>
      <c r="F33" s="52">
        <f t="shared" si="0"/>
        <v>-9.4594594594594525</v>
      </c>
      <c r="G33" s="53"/>
      <c r="H33" s="53"/>
      <c r="I33" s="53"/>
    </row>
    <row r="34" spans="1:9" x14ac:dyDescent="0.25">
      <c r="A34" s="54" t="s">
        <v>71</v>
      </c>
      <c r="B34" s="55">
        <v>3</v>
      </c>
      <c r="C34" s="55">
        <v>1</v>
      </c>
      <c r="D34" s="55">
        <v>7</v>
      </c>
      <c r="E34" s="55">
        <v>6</v>
      </c>
      <c r="F34" s="56">
        <f t="shared" si="0"/>
        <v>-14.285714285714292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433</v>
      </c>
      <c r="C35" s="60">
        <f t="shared" ref="C35:E35" si="1">SUM(C7:C34)</f>
        <v>378</v>
      </c>
      <c r="D35" s="60">
        <f t="shared" si="1"/>
        <v>2507</v>
      </c>
      <c r="E35" s="60">
        <f t="shared" si="1"/>
        <v>2589</v>
      </c>
      <c r="F35" s="61">
        <f t="shared" si="0"/>
        <v>3.2708416433984837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80</v>
      </c>
      <c r="C38" s="63">
        <f>D7</f>
        <v>76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BARCELONA</v>
      </c>
      <c r="F38" s="62">
        <f>LOOKUP(E38,$A$38:$A$65,$B$38:$B$65)</f>
        <v>616</v>
      </c>
      <c r="G38" s="62">
        <f>LOOKUP(E38,$A$38:$A$65,$C$38:$C$65)</f>
        <v>570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19</v>
      </c>
      <c r="C39" s="63">
        <f t="shared" ref="C39:C65" si="5">D8</f>
        <v>32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518</v>
      </c>
      <c r="G39" s="62">
        <f t="shared" ref="G39:G65" si="8">LOOKUP(E39,$A$38:$A$65,$C$38:$C$65)</f>
        <v>477</v>
      </c>
    </row>
    <row r="40" spans="1:9" x14ac:dyDescent="0.25">
      <c r="A40" s="62" t="str">
        <f t="shared" si="3"/>
        <v>ALMERIA</v>
      </c>
      <c r="B40" s="63">
        <f t="shared" si="4"/>
        <v>19</v>
      </c>
      <c r="C40" s="63">
        <f t="shared" si="5"/>
        <v>21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299</v>
      </c>
      <c r="G40" s="62">
        <f t="shared" si="8"/>
        <v>281</v>
      </c>
    </row>
    <row r="41" spans="1:9" x14ac:dyDescent="0.25">
      <c r="A41" s="62" t="str">
        <f t="shared" si="3"/>
        <v>AVILES</v>
      </c>
      <c r="B41" s="63">
        <f t="shared" si="4"/>
        <v>3</v>
      </c>
      <c r="C41" s="63">
        <f t="shared" si="5"/>
        <v>1</v>
      </c>
      <c r="D41" s="63">
        <f t="shared" si="6"/>
        <v>21</v>
      </c>
      <c r="E41" s="62" t="str">
        <f t="shared" si="2"/>
        <v>LAS PALMAS</v>
      </c>
      <c r="F41" s="62">
        <f t="shared" si="7"/>
        <v>251</v>
      </c>
      <c r="G41" s="62">
        <f t="shared" si="8"/>
        <v>258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209</v>
      </c>
      <c r="G42" s="62">
        <f t="shared" si="8"/>
        <v>189</v>
      </c>
    </row>
    <row r="43" spans="1:9" x14ac:dyDescent="0.25">
      <c r="A43" s="62" t="str">
        <f t="shared" si="3"/>
        <v>BAHIA DE CADIZ</v>
      </c>
      <c r="B43" s="63">
        <f t="shared" si="4"/>
        <v>209</v>
      </c>
      <c r="C43" s="63">
        <f t="shared" si="5"/>
        <v>189</v>
      </c>
      <c r="D43" s="63">
        <f t="shared" si="6"/>
        <v>5</v>
      </c>
      <c r="E43" s="62" t="str">
        <f t="shared" si="2"/>
        <v>MALAGA</v>
      </c>
      <c r="F43" s="62">
        <f t="shared" si="7"/>
        <v>161</v>
      </c>
      <c r="G43" s="62">
        <f t="shared" si="8"/>
        <v>197</v>
      </c>
    </row>
    <row r="44" spans="1:9" x14ac:dyDescent="0.25">
      <c r="A44" s="62" t="str">
        <f t="shared" si="3"/>
        <v>BALEARES</v>
      </c>
      <c r="B44" s="63">
        <f t="shared" si="4"/>
        <v>518</v>
      </c>
      <c r="C44" s="63">
        <f t="shared" si="5"/>
        <v>477</v>
      </c>
      <c r="D44" s="63">
        <f t="shared" si="6"/>
        <v>2</v>
      </c>
      <c r="E44" s="62" t="str">
        <f t="shared" si="2"/>
        <v>VALENCIA</v>
      </c>
      <c r="F44" s="62">
        <f t="shared" si="7"/>
        <v>132</v>
      </c>
      <c r="G44" s="62">
        <f t="shared" si="8"/>
        <v>147</v>
      </c>
    </row>
    <row r="45" spans="1:9" x14ac:dyDescent="0.25">
      <c r="A45" s="62" t="str">
        <f t="shared" si="3"/>
        <v>BARCELONA</v>
      </c>
      <c r="B45" s="63">
        <f t="shared" si="4"/>
        <v>616</v>
      </c>
      <c r="C45" s="63">
        <f t="shared" si="5"/>
        <v>570</v>
      </c>
      <c r="D45" s="63">
        <f t="shared" si="6"/>
        <v>1</v>
      </c>
      <c r="E45" s="62" t="str">
        <f>INDEX($A$38:$B$65,MATCH(ROW()-37,$D$38:$D$65,0),1)</f>
        <v>A CORUÑA</v>
      </c>
      <c r="F45" s="62">
        <f t="shared" si="7"/>
        <v>80</v>
      </c>
      <c r="G45" s="62">
        <f t="shared" si="8"/>
        <v>76</v>
      </c>
    </row>
    <row r="46" spans="1:9" x14ac:dyDescent="0.25">
      <c r="A46" s="62" t="str">
        <f t="shared" si="3"/>
        <v>BILBAO</v>
      </c>
      <c r="B46" s="63">
        <f t="shared" si="4"/>
        <v>38</v>
      </c>
      <c r="C46" s="63">
        <f t="shared" si="5"/>
        <v>41</v>
      </c>
      <c r="D46" s="63">
        <f t="shared" si="6"/>
        <v>12</v>
      </c>
      <c r="E46" s="62" t="str">
        <f>A47</f>
        <v>CARTAGENA</v>
      </c>
      <c r="F46" s="62">
        <f>LOOKUP(E46,$A$38:$A$65,$B$38:$B$65)</f>
        <v>77</v>
      </c>
      <c r="G46" s="62">
        <f>LOOKUP(E46,$A$38:$A$65,$C$38:$C$65)</f>
        <v>50</v>
      </c>
    </row>
    <row r="47" spans="1:9" x14ac:dyDescent="0.25">
      <c r="A47" s="62" t="str">
        <f t="shared" si="3"/>
        <v>CARTAGENA</v>
      </c>
      <c r="B47" s="63">
        <f t="shared" si="4"/>
        <v>77</v>
      </c>
      <c r="C47" s="63">
        <f t="shared" si="5"/>
        <v>50</v>
      </c>
      <c r="D47" s="63">
        <f t="shared" si="6"/>
        <v>9</v>
      </c>
      <c r="E47" s="62" t="str">
        <f t="shared" si="2"/>
        <v>VIGO</v>
      </c>
      <c r="F47" s="62">
        <f t="shared" si="7"/>
        <v>67</v>
      </c>
      <c r="G47" s="62">
        <f t="shared" si="8"/>
        <v>74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26</v>
      </c>
      <c r="E48" s="62" t="str">
        <f t="shared" si="2"/>
        <v>SEVILLA</v>
      </c>
      <c r="F48" s="62">
        <f t="shared" si="7"/>
        <v>41</v>
      </c>
      <c r="G48" s="62">
        <f t="shared" si="8"/>
        <v>39</v>
      </c>
    </row>
    <row r="49" spans="1:7" x14ac:dyDescent="0.25">
      <c r="A49" s="62" t="str">
        <f t="shared" si="3"/>
        <v>CEUTA</v>
      </c>
      <c r="B49" s="63">
        <f t="shared" si="4"/>
        <v>2</v>
      </c>
      <c r="C49" s="63">
        <f t="shared" si="5"/>
        <v>4</v>
      </c>
      <c r="D49" s="63">
        <f t="shared" si="6"/>
        <v>22</v>
      </c>
      <c r="E49" s="62" t="str">
        <f t="shared" si="2"/>
        <v>BILBAO</v>
      </c>
      <c r="F49" s="62">
        <f t="shared" si="7"/>
        <v>38</v>
      </c>
      <c r="G49" s="62">
        <f t="shared" si="8"/>
        <v>41</v>
      </c>
    </row>
    <row r="50" spans="1:7" x14ac:dyDescent="0.25">
      <c r="A50" s="62" t="str">
        <f t="shared" si="3"/>
        <v>FERROL-SAN CIBRAO</v>
      </c>
      <c r="B50" s="63">
        <f t="shared" si="4"/>
        <v>5</v>
      </c>
      <c r="C50" s="63">
        <f t="shared" si="5"/>
        <v>7</v>
      </c>
      <c r="D50" s="63">
        <f t="shared" si="6"/>
        <v>20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8</v>
      </c>
      <c r="C51" s="63">
        <f t="shared" si="5"/>
        <v>7</v>
      </c>
      <c r="D51" s="63">
        <f t="shared" si="6"/>
        <v>17</v>
      </c>
      <c r="E51" s="62" t="str">
        <f t="shared" si="2"/>
        <v>ALICANTE</v>
      </c>
      <c r="F51" s="62">
        <f t="shared" si="7"/>
        <v>19</v>
      </c>
      <c r="G51" s="62">
        <f t="shared" si="8"/>
        <v>32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26</v>
      </c>
      <c r="E52" s="62" t="str">
        <f t="shared" si="2"/>
        <v>MOTRIL</v>
      </c>
      <c r="F52" s="62">
        <f t="shared" si="7"/>
        <v>18</v>
      </c>
      <c r="G52" s="62">
        <f t="shared" si="8"/>
        <v>17</v>
      </c>
    </row>
    <row r="53" spans="1:7" x14ac:dyDescent="0.25">
      <c r="A53" s="62" t="str">
        <f t="shared" si="3"/>
        <v>LAS PALMAS</v>
      </c>
      <c r="B53" s="63">
        <f t="shared" si="4"/>
        <v>251</v>
      </c>
      <c r="C53" s="63">
        <f t="shared" si="5"/>
        <v>258</v>
      </c>
      <c r="D53" s="63">
        <f t="shared" si="6"/>
        <v>4</v>
      </c>
      <c r="E53" s="62" t="str">
        <f t="shared" si="2"/>
        <v>SANTANDER</v>
      </c>
      <c r="F53" s="62">
        <f t="shared" si="7"/>
        <v>11</v>
      </c>
      <c r="G53" s="62">
        <f t="shared" si="8"/>
        <v>8</v>
      </c>
    </row>
    <row r="54" spans="1:7" x14ac:dyDescent="0.25">
      <c r="A54" s="62" t="str">
        <f t="shared" si="3"/>
        <v>MALAGA</v>
      </c>
      <c r="B54" s="63">
        <f t="shared" si="4"/>
        <v>161</v>
      </c>
      <c r="C54" s="63">
        <f t="shared" si="5"/>
        <v>197</v>
      </c>
      <c r="D54" s="63">
        <f t="shared" si="6"/>
        <v>6</v>
      </c>
      <c r="E54" s="62" t="str">
        <f t="shared" si="2"/>
        <v>GIJON</v>
      </c>
      <c r="F54" s="62">
        <f t="shared" si="7"/>
        <v>8</v>
      </c>
      <c r="G54" s="62">
        <f t="shared" si="8"/>
        <v>7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VILAGARCIA</v>
      </c>
      <c r="F55" s="62">
        <f t="shared" ref="F55:F65" si="9">LOOKUP(E55,$A$38:$A$65,$B$38:$B$65)</f>
        <v>6</v>
      </c>
      <c r="G55" s="62">
        <f t="shared" si="8"/>
        <v>7</v>
      </c>
    </row>
    <row r="56" spans="1:7" x14ac:dyDescent="0.25">
      <c r="A56" s="62" t="str">
        <f t="shared" si="3"/>
        <v>MELILLA</v>
      </c>
      <c r="B56" s="63">
        <f t="shared" si="4"/>
        <v>5</v>
      </c>
      <c r="C56" s="63">
        <f t="shared" si="5"/>
        <v>2</v>
      </c>
      <c r="D56" s="63">
        <f t="shared" si="6"/>
        <v>20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18</v>
      </c>
      <c r="C57" s="63">
        <f t="shared" si="5"/>
        <v>17</v>
      </c>
      <c r="D57" s="63">
        <f t="shared" si="6"/>
        <v>15</v>
      </c>
      <c r="E57" s="62" t="str">
        <f t="shared" si="2"/>
        <v>FERROL-SAN CIBRAO</v>
      </c>
      <c r="F57" s="62">
        <f t="shared" si="9"/>
        <v>5</v>
      </c>
      <c r="G57" s="62">
        <f t="shared" si="8"/>
        <v>7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3</v>
      </c>
      <c r="G58" s="62">
        <f t="shared" si="8"/>
        <v>1</v>
      </c>
    </row>
    <row r="59" spans="1:7" x14ac:dyDescent="0.25">
      <c r="A59" s="62" t="str">
        <f t="shared" si="3"/>
        <v>SANTA CRUZ DE TENERIFE</v>
      </c>
      <c r="B59" s="63">
        <f t="shared" si="4"/>
        <v>299</v>
      </c>
      <c r="C59" s="63">
        <f t="shared" si="5"/>
        <v>281</v>
      </c>
      <c r="D59" s="63">
        <f t="shared" si="6"/>
        <v>3</v>
      </c>
      <c r="E59" s="62" t="str">
        <f t="shared" si="2"/>
        <v>CEUTA</v>
      </c>
      <c r="F59" s="62">
        <f t="shared" si="9"/>
        <v>2</v>
      </c>
      <c r="G59" s="62">
        <f t="shared" si="8"/>
        <v>4</v>
      </c>
    </row>
    <row r="60" spans="1:7" x14ac:dyDescent="0.25">
      <c r="A60" s="62" t="str">
        <f t="shared" si="3"/>
        <v>SANTANDER</v>
      </c>
      <c r="B60" s="63">
        <f t="shared" si="4"/>
        <v>11</v>
      </c>
      <c r="C60" s="63">
        <f t="shared" si="5"/>
        <v>8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41</v>
      </c>
      <c r="C61" s="63">
        <f t="shared" si="5"/>
        <v>39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0</v>
      </c>
      <c r="D62" s="63">
        <f t="shared" si="6"/>
        <v>26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132</v>
      </c>
      <c r="C63" s="63">
        <f t="shared" si="5"/>
        <v>147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67</v>
      </c>
      <c r="C64" s="63">
        <f t="shared" si="5"/>
        <v>74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6</v>
      </c>
      <c r="C65" s="63">
        <f t="shared" si="5"/>
        <v>7</v>
      </c>
      <c r="D65" s="63">
        <f t="shared" si="6"/>
        <v>18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16FAD23D-C3BA-491E-8BAD-208EA2D84A4C}"/>
</file>

<file path=customXml/itemProps2.xml><?xml version="1.0" encoding="utf-8"?>
<ds:datastoreItem xmlns:ds="http://schemas.openxmlformats.org/officeDocument/2006/customXml" ds:itemID="{E007E86C-39A3-46B3-9133-16D8C488979D}"/>
</file>

<file path=customXml/itemProps3.xml><?xml version="1.0" encoding="utf-8"?>
<ds:datastoreItem xmlns:ds="http://schemas.openxmlformats.org/officeDocument/2006/customXml" ds:itemID="{E0155738-9474-4E45-9083-095CDA7D4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