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worksheets/sheet3.xml" ContentType="application/vnd.openxmlformats-officedocument.spreadsheetml.worksheet+xml"/>
  <Override PartName="/xl/drawings/drawing23.xml" ContentType="application/vnd.openxmlformats-officedocument.drawing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worksheets/sheet2.xml" ContentType="application/vnd.openxmlformats-officedocument.spreadsheetml.worksheet+xml"/>
  <Override PartName="/xl/charts/colors20.xml" ContentType="application/vnd.ms-office.chartcolorstyle+xml"/>
  <Override PartName="/xl/charts/style20.xml" ContentType="application/vnd.ms-office.chartstyle+xml"/>
  <Override PartName="/xl/charts/chart20.xml" ContentType="application/vnd.openxmlformats-officedocument.drawingml.chart+xml"/>
  <Override PartName="/xl/charts/colors16.xml" ContentType="application/vnd.ms-office.chartcolorstyle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charts/style16.xml" ContentType="application/vnd.ms-office.chartstyle+xml"/>
  <Override PartName="/xl/charts/chart16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worksheets/sheet1.xml" ContentType="application/vnd.openxmlformats-officedocument.spreadsheetml.workshee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+xml"/>
  <Override PartName="/xl/charts/style19.xml" ContentType="application/vnd.ms-office.chartstyle+xml"/>
  <Override PartName="/xl/charts/colors19.xml" ContentType="application/vnd.ms-office.chartcolorstyle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7.xml" ContentType="application/vnd.openxmlformats-officedocument.drawing+xml"/>
  <Override PartName="/xl/charts/colors14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drawings/drawing16.xml" ContentType="application/vnd.openxmlformats-officedocument.drawing+xml"/>
  <Override PartName="/xl/charts/style6.xml" ContentType="application/vnd.ms-office.chart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charts/colors6.xml" ContentType="application/vnd.ms-office.chartcolorstyle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chart8.xml" ContentType="application/vnd.openxmlformats-officedocument.drawingml.chart+xml"/>
  <Override PartName="/xl/charts/style8.xml" ContentType="application/vnd.ms-office.chartstyle+xml"/>
  <Override PartName="/xl/drawings/drawing9.xml" ContentType="application/vnd.openxmlformats-officedocument.drawing+xml"/>
  <Override PartName="/xl/charts/colors9.xml" ContentType="application/vnd.ms-office.chartcolorstyle+xml"/>
  <Override PartName="/xl/drawings/drawing10.xml" ContentType="application/vnd.openxmlformats-officedocument.drawing+xml"/>
  <Override PartName="/xl/charts/colors8.xml" ContentType="application/vnd.ms-office.chartcolorstyle+xml"/>
  <Override PartName="/xl/charts/colors7.xml" ContentType="application/vnd.ms-office.chartcolorstyle+xml"/>
  <Override PartName="/xl/charts/chart9.xml" ContentType="application/vnd.openxmlformats-officedocument.drawingml.chart+xml"/>
  <Override PartName="/xl/charts/chart7.xml" ContentType="application/vnd.openxmlformats-officedocument.drawingml.chart+xml"/>
  <Override PartName="/xl/charts/style7.xml" ContentType="application/vnd.ms-office.chartstyle+xml"/>
  <Override PartName="/xl/charts/style9.xml" ContentType="application/vnd.ms-office.chart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2013\"/>
    </mc:Choice>
  </mc:AlternateContent>
  <bookViews>
    <workbookView xWindow="480" yWindow="45" windowWidth="22110" windowHeight="13485" activeTab="1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TEUS nacional y exterior" sheetId="29" r:id="rId17"/>
    <sheet name="Pasajeros total" sheetId="21" r:id="rId18"/>
    <sheet name="Pasajeros crucero" sheetId="22" r:id="rId19"/>
    <sheet name="Vehículos régimen pasaje" sheetId="23" r:id="rId20"/>
    <sheet name="Buques número" sheetId="24" r:id="rId21"/>
    <sheet name="Buques GT" sheetId="25" r:id="rId22"/>
    <sheet name="Cruceros" sheetId="26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E6" i="29" l="1"/>
  <c r="D6" i="29"/>
  <c r="C6" i="29"/>
  <c r="B6" i="29"/>
  <c r="E6" i="28"/>
  <c r="D6" i="28"/>
  <c r="C6" i="28"/>
  <c r="B6" i="28"/>
  <c r="E6" i="27"/>
  <c r="D6" i="27"/>
  <c r="C6" i="27"/>
  <c r="B6" i="27"/>
  <c r="I26" i="4" l="1"/>
  <c r="I27" i="4"/>
  <c r="I28" i="4"/>
  <c r="I29" i="4"/>
  <c r="I30" i="4"/>
  <c r="I31" i="4"/>
  <c r="I32" i="4"/>
  <c r="I33" i="4"/>
  <c r="I34" i="4"/>
  <c r="E46" i="26" l="1"/>
  <c r="L5" i="29" l="1"/>
  <c r="B5" i="29"/>
  <c r="C65" i="29"/>
  <c r="B65" i="29"/>
  <c r="A65" i="29"/>
  <c r="C64" i="29"/>
  <c r="B64" i="29"/>
  <c r="A64" i="29"/>
  <c r="C63" i="29"/>
  <c r="B63" i="29"/>
  <c r="A63" i="29"/>
  <c r="C62" i="29"/>
  <c r="B62" i="29"/>
  <c r="A62" i="29"/>
  <c r="C61" i="29"/>
  <c r="B61" i="29"/>
  <c r="A61" i="29"/>
  <c r="C60" i="29"/>
  <c r="B60" i="29"/>
  <c r="A60" i="29"/>
  <c r="C59" i="29"/>
  <c r="B59" i="29"/>
  <c r="A59" i="29"/>
  <c r="C58" i="29"/>
  <c r="B58" i="29"/>
  <c r="A58" i="29"/>
  <c r="C57" i="29"/>
  <c r="B57" i="29"/>
  <c r="A57" i="29"/>
  <c r="C56" i="29"/>
  <c r="B56" i="29"/>
  <c r="A56" i="29"/>
  <c r="C55" i="29"/>
  <c r="B55" i="29"/>
  <c r="A55" i="29"/>
  <c r="C54" i="29"/>
  <c r="B54" i="29"/>
  <c r="A54" i="29"/>
  <c r="C53" i="29"/>
  <c r="B53" i="29"/>
  <c r="A53" i="29"/>
  <c r="C52" i="29"/>
  <c r="B52" i="29"/>
  <c r="A52" i="29"/>
  <c r="C51" i="29"/>
  <c r="B51" i="29"/>
  <c r="A51" i="29"/>
  <c r="C50" i="29"/>
  <c r="B50" i="29"/>
  <c r="A50" i="29"/>
  <c r="C49" i="29"/>
  <c r="B49" i="29"/>
  <c r="A49" i="29"/>
  <c r="C48" i="29"/>
  <c r="B48" i="29"/>
  <c r="A48" i="29"/>
  <c r="C47" i="29"/>
  <c r="B47" i="29"/>
  <c r="A47" i="29"/>
  <c r="C46" i="29"/>
  <c r="B46" i="29"/>
  <c r="A46" i="29"/>
  <c r="C45" i="29"/>
  <c r="B45" i="29"/>
  <c r="A45" i="29"/>
  <c r="C44" i="29"/>
  <c r="B44" i="29"/>
  <c r="A44" i="29"/>
  <c r="C43" i="29"/>
  <c r="B43" i="29"/>
  <c r="A43" i="29"/>
  <c r="C42" i="29"/>
  <c r="B42" i="29"/>
  <c r="A42" i="29"/>
  <c r="C41" i="29"/>
  <c r="B41" i="29"/>
  <c r="A41" i="29"/>
  <c r="C40" i="29"/>
  <c r="B40" i="29"/>
  <c r="A40" i="29"/>
  <c r="C39" i="29"/>
  <c r="B39" i="29"/>
  <c r="A39" i="29"/>
  <c r="C38" i="29"/>
  <c r="B38" i="29"/>
  <c r="A38" i="29"/>
  <c r="C37" i="29"/>
  <c r="G37" i="29" s="1"/>
  <c r="B37" i="29"/>
  <c r="F37" i="29" s="1"/>
  <c r="E35" i="29"/>
  <c r="D35" i="29"/>
  <c r="C35" i="29"/>
  <c r="B35" i="29"/>
  <c r="F34" i="29"/>
  <c r="F33" i="29"/>
  <c r="F32" i="29"/>
  <c r="F31" i="29"/>
  <c r="F30" i="29"/>
  <c r="F29" i="29"/>
  <c r="F28" i="29"/>
  <c r="F27" i="29"/>
  <c r="F26" i="29"/>
  <c r="F25" i="29"/>
  <c r="F24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D45" i="29" l="1"/>
  <c r="D53" i="29"/>
  <c r="D61" i="29"/>
  <c r="D63" i="29"/>
  <c r="D38" i="29"/>
  <c r="D41" i="29"/>
  <c r="D46" i="29"/>
  <c r="D49" i="29"/>
  <c r="D54" i="29"/>
  <c r="D55" i="29"/>
  <c r="D39" i="29"/>
  <c r="D57" i="29"/>
  <c r="D62" i="29"/>
  <c r="F35" i="29"/>
  <c r="D42" i="29"/>
  <c r="D47" i="29"/>
  <c r="D65" i="29"/>
  <c r="D44" i="29"/>
  <c r="D50" i="29"/>
  <c r="D52" i="29"/>
  <c r="D58" i="29"/>
  <c r="D60" i="29"/>
  <c r="D64" i="29"/>
  <c r="D40" i="29"/>
  <c r="D48" i="29"/>
  <c r="D56" i="29"/>
  <c r="D43" i="29"/>
  <c r="D51" i="29"/>
  <c r="D59" i="29"/>
  <c r="E65" i="29" l="1"/>
  <c r="F65" i="29" s="1"/>
  <c r="E46" i="29"/>
  <c r="G46" i="29" s="1"/>
  <c r="E61" i="29"/>
  <c r="F61" i="29" s="1"/>
  <c r="E53" i="29"/>
  <c r="F53" i="29" s="1"/>
  <c r="E42" i="29"/>
  <c r="E48" i="29"/>
  <c r="E45" i="29"/>
  <c r="E50" i="29"/>
  <c r="E56" i="29"/>
  <c r="E43" i="29"/>
  <c r="E58" i="29"/>
  <c r="E64" i="29"/>
  <c r="E38" i="29"/>
  <c r="E44" i="29"/>
  <c r="E41" i="29"/>
  <c r="E39" i="29"/>
  <c r="E52" i="29"/>
  <c r="E49" i="29"/>
  <c r="E47" i="29"/>
  <c r="E62" i="29"/>
  <c r="E60" i="29"/>
  <c r="E57" i="29"/>
  <c r="E55" i="29"/>
  <c r="E51" i="29"/>
  <c r="G65" i="29"/>
  <c r="E63" i="29"/>
  <c r="E54" i="29"/>
  <c r="E59" i="29"/>
  <c r="E40" i="29"/>
  <c r="F46" i="29" l="1"/>
  <c r="G53" i="29"/>
  <c r="G61" i="29"/>
  <c r="G51" i="29"/>
  <c r="F51" i="29"/>
  <c r="G39" i="29"/>
  <c r="F39" i="29"/>
  <c r="G50" i="29"/>
  <c r="F50" i="29"/>
  <c r="G55" i="29"/>
  <c r="F55" i="29"/>
  <c r="G41" i="29"/>
  <c r="F41" i="29"/>
  <c r="G45" i="29"/>
  <c r="F45" i="29"/>
  <c r="F40" i="29"/>
  <c r="G40" i="29"/>
  <c r="G57" i="29"/>
  <c r="F57" i="29"/>
  <c r="G44" i="29"/>
  <c r="F44" i="29"/>
  <c r="F48" i="29"/>
  <c r="G48" i="29"/>
  <c r="G59" i="29"/>
  <c r="F59" i="29"/>
  <c r="G60" i="29"/>
  <c r="F60" i="29"/>
  <c r="G38" i="29"/>
  <c r="F38" i="29"/>
  <c r="G42" i="29"/>
  <c r="F42" i="29"/>
  <c r="G54" i="29"/>
  <c r="F54" i="29"/>
  <c r="G62" i="29"/>
  <c r="F62" i="29"/>
  <c r="F64" i="29"/>
  <c r="G64" i="29"/>
  <c r="G63" i="29"/>
  <c r="F63" i="29"/>
  <c r="G47" i="29"/>
  <c r="F47" i="29"/>
  <c r="G58" i="29"/>
  <c r="F58" i="29"/>
  <c r="G49" i="29"/>
  <c r="F49" i="29"/>
  <c r="G43" i="29"/>
  <c r="F43" i="29"/>
  <c r="G52" i="29"/>
  <c r="F52" i="29"/>
  <c r="F56" i="29"/>
  <c r="G56" i="29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E35" i="28"/>
  <c r="D35" i="28"/>
  <c r="C35" i="28"/>
  <c r="B35" i="28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B38" i="27"/>
  <c r="A38" i="27"/>
  <c r="C37" i="27"/>
  <c r="G37" i="27" s="1"/>
  <c r="B37" i="27"/>
  <c r="F37" i="27" s="1"/>
  <c r="E35" i="27"/>
  <c r="D35" i="27"/>
  <c r="C35" i="27"/>
  <c r="B35" i="2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40" i="27" l="1"/>
  <c r="D53" i="28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G63" i="28" s="1"/>
  <c r="E65" i="27"/>
  <c r="F65" i="27" s="1"/>
  <c r="E65" i="28"/>
  <c r="G65" i="28" s="1"/>
  <c r="E55" i="27"/>
  <c r="F55" i="27" s="1"/>
  <c r="E63" i="27"/>
  <c r="G63" i="27" s="1"/>
  <c r="E46" i="27"/>
  <c r="G46" i="27" s="1"/>
  <c r="E51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E57" i="27"/>
  <c r="E44" i="27"/>
  <c r="E40" i="27"/>
  <c r="E50" i="27"/>
  <c r="E60" i="27"/>
  <c r="E48" i="27"/>
  <c r="E58" i="27"/>
  <c r="E41" i="27"/>
  <c r="E61" i="27"/>
  <c r="E51" i="27"/>
  <c r="G65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F63" i="28" l="1"/>
  <c r="F63" i="27"/>
  <c r="F46" i="27"/>
  <c r="G55" i="27"/>
  <c r="F65" i="28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G46" i="26" s="1"/>
  <c r="B47" i="26"/>
  <c r="F46" i="26" s="1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E45" i="26" l="1"/>
  <c r="F35" i="23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62" i="26"/>
  <c r="E52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14" i="4"/>
  <c r="I22" i="4"/>
  <c r="I24" i="4"/>
  <c r="I9" i="4"/>
  <c r="I12" i="4"/>
  <c r="I15" i="4"/>
  <c r="I11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<sst xmlns="http://schemas.openxmlformats.org/spreadsheetml/2006/main" count="755" uniqueCount="99">
  <si>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</si>
  <si>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</si>
  <si>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</si>
  <si>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</si>
  <si>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</si>
  <si>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</si>
  <si>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</si>
  <si>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</si>
  <si>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</si>
  <si>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</si>
  <si>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</si>
  <si>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</si>
  <si>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</si>
  <si>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</si>
  <si>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</si>
  <si>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</si>
  <si>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</si>
  <si>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</si>
  <si>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</si>
  <si>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</si>
  <si>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</si>
  <si>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</si>
  <si>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</si>
  <si>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</si>
  <si>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</si>
  <si>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</si>
  <si>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</si>
  <si>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</si>
  <si>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</si>
  <si>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</si>
  <si>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</si>
  <si>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</si>
  <si>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</si>
  <si>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</si>
  <si>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</si>
  <si>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</si>
  <si>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</si>
  <si>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</si>
  <si>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</si>
  <si>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</si>
  <si>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</si>
  <si>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</si>
  <si>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</si>
  <si>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</si>
  <si>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</si>
  <si>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</si>
  <si>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</si>
  <si>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</si>
  <si>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</si>
  <si>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</si>
  <si>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</si>
  <si>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</si>
  <si>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</si>
  <si>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</si>
  <si>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</si>
  <si>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</si>
  <si>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</si>
  <si>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</si>
  <si>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</si>
  <si>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</si>
  <si>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</si>
  <si>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</si>
  <si>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</si>
  <si>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</si>
  <si>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</si>
  <si>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</si>
  <si>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</si>
  <si>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</si>
  <si>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</si>
  <si>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</si>
  <si>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</si>
  <si>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</si>
  <si>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</si>
  <si>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</si>
  <si>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</si>
  <si>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</si>
  <si>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</si>
  <si>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</si>
  <si>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</si>
  <si>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</si>
  <si>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</si>
  <si>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</si>
  <si>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</si>
  <si>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</si>
  <si>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</si>
  <si>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</si>
  <si>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</si>
  <si>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</si>
  <si>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</si>
  <si>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</si>
  <si>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</si>
  <si>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</si>
  <si>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</si>
  <si>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</si>
  <si>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10.2. CONTENEDORES ENTRADA-SALIDA NACIONAL (TEUS)</t>
  </si>
  <si>
    <t>10.3. CONTENEDORES IMPORTACIÓN-EXPORTACIÓN EXTERIOR (TEUS)</t>
  </si>
  <si>
    <t>10.4. CONTENEDORES NACIONAL Y EXTERIOR (TEUS)</t>
  </si>
  <si>
    <r>
      <t>Autoridad Portuaria</t>
    </r>
    <r>
      <rPr>
        <sz val="11"/>
        <color theme="1"/>
        <rFont val="Calibri"/>
        <family val="2"/>
        <scheme val="minor"/>
      </rPr>
      <t xml:space="preserve"> </t>
    </r>
  </si>
  <si>
    <t>Mes 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</si>
</sst>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rgb="FF36363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104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25" fillId="0" borderId="0" xfId="0" applyFont="1"/>
    <xf numFmtId="0" fontId="25" fillId="0" borderId="0" xfId="0" applyFont="1" applyAlignment="1"/>
    <xf numFmtId="0" fontId="28" fillId="0" borderId="0" xfId="0" applyFont="1"/>
    <xf numFmtId="14" fontId="29" fillId="0" borderId="0" xfId="0" applyNumberFormat="1" applyFont="1" applyAlignment="1">
      <alignment horizontal="right"/>
    </xf>
    <xf numFmtId="0" fontId="26" fillId="6" borderId="9" xfId="0" applyFont="1" applyFill="1" applyBorder="1" applyAlignment="1">
      <alignment horizontal="center"/>
    </xf>
    <xf numFmtId="0" fontId="30" fillId="2" borderId="9" xfId="0" applyFont="1" applyFill="1" applyBorder="1" applyAlignment="1">
      <alignment horizontal="left"/>
    </xf>
    <xf numFmtId="3" fontId="31" fillId="2" borderId="9" xfId="0" applyNumberFormat="1" applyFont="1" applyFill="1" applyBorder="1" applyAlignment="1">
      <alignment horizontal="right"/>
    </xf>
    <xf numFmtId="4" fontId="31" fillId="2" borderId="9" xfId="0" applyNumberFormat="1" applyFont="1" applyFill="1" applyBorder="1" applyAlignment="1">
      <alignment horizontal="right"/>
    </xf>
    <xf numFmtId="4" fontId="28" fillId="0" borderId="0" xfId="0" applyNumberFormat="1" applyFont="1"/>
    <xf numFmtId="0" fontId="30" fillId="5" borderId="9" xfId="0" applyFont="1" applyFill="1" applyBorder="1" applyAlignment="1">
      <alignment horizontal="left"/>
    </xf>
    <xf numFmtId="3" fontId="31" fillId="5" borderId="9" xfId="0" applyNumberFormat="1" applyFont="1" applyFill="1" applyBorder="1" applyAlignment="1">
      <alignment horizontal="right"/>
    </xf>
    <xf numFmtId="4" fontId="31" fillId="5" borderId="9" xfId="0" applyNumberFormat="1" applyFont="1" applyFill="1" applyBorder="1" applyAlignment="1">
      <alignment horizontal="right"/>
    </xf>
    <xf numFmtId="4" fontId="32" fillId="2" borderId="9" xfId="0" applyNumberFormat="1" applyFont="1" applyFill="1" applyBorder="1" applyAlignment="1">
      <alignment horizontal="right"/>
    </xf>
    <xf numFmtId="4" fontId="32" fillId="5" borderId="9" xfId="0" applyNumberFormat="1" applyFont="1" applyFill="1" applyBorder="1" applyAlignment="1">
      <alignment horizontal="right"/>
    </xf>
    <xf numFmtId="0" fontId="29" fillId="6" borderId="9" xfId="0" applyFont="1" applyFill="1" applyBorder="1" applyAlignment="1">
      <alignment horizontal="left"/>
    </xf>
    <xf numFmtId="3" fontId="29" fillId="6" borderId="9" xfId="0" applyNumberFormat="1" applyFont="1" applyFill="1" applyBorder="1" applyAlignment="1">
      <alignment horizontal="right"/>
    </xf>
    <xf numFmtId="4" fontId="29" fillId="6" borderId="9" xfId="0" applyNumberFormat="1" applyFont="1" applyFill="1" applyBorder="1" applyAlignment="1">
      <alignment horizontal="right"/>
    </xf>
    <xf numFmtId="0" fontId="33" fillId="0" borderId="0" xfId="0" applyFont="1"/>
    <xf numFmtId="3" fontId="33" fillId="0" borderId="0" xfId="0" applyNumberFormat="1" applyFont="1"/>
    <xf numFmtId="0" fontId="28" fillId="0" borderId="6" xfId="0" applyFont="1" applyBorder="1"/>
    <xf numFmtId="0" fontId="28" fillId="0" borderId="7" xfId="0" applyFont="1" applyBorder="1"/>
    <xf numFmtId="0" fontId="28" fillId="0" borderId="8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7" fillId="6" borderId="9" xfId="0" applyFont="1" applyFill="1" applyBorder="1" applyAlignment="1">
      <alignment horizontal="center"/>
    </xf>
    <xf numFmtId="0" fontId="28" fillId="0" borderId="9" xfId="0" applyFont="1" applyBorder="1" applyAlignment="1">
      <alignment horizontal="center"/>
    </xf>
    <xf numFmtId="0" fontId="26" fillId="6" borderId="9" xfId="0" applyFont="1" applyFill="1" applyBorder="1" applyAlignment="1">
      <alignment horizontal="left" vertical="center"/>
    </xf>
    <xf numFmtId="0" fontId="28" fillId="0" borderId="9" xfId="0" applyFont="1" applyBorder="1" applyAlignment="1"/>
    <xf numFmtId="0" fontId="34" fillId="0" borderId="0" xfId="0" applyFont="1"/>
    <xf numFmtId="0" fontId="35" fillId="0" borderId="0" xfId="0" applyFont="1" applyAlignment="1"/>
    <xf numFmtId="0" fontId="36" fillId="0" borderId="0" xfId="0" applyFont="1"/>
    <xf numFmtId="14" fontId="37" fillId="0" borderId="0" xfId="0" applyNumberFormat="1" applyFont="1" applyAlignment="1">
      <alignment horizontal="right"/>
    </xf>
    <xf numFmtId="0" fontId="34" fillId="4" borderId="0" xfId="0" applyFont="1" applyFill="1" applyAlignment="1">
      <alignment horizontal="center" vertical="center"/>
    </xf>
    <xf numFmtId="0" fontId="34" fillId="0" borderId="0" xfId="0" applyFont="1" applyAlignment="1"/>
    <xf numFmtId="0" fontId="34" fillId="4" borderId="5" xfId="0" applyFont="1" applyFill="1" applyBorder="1" applyAlignment="1">
      <alignment horizontal="center"/>
    </xf>
    <xf numFmtId="0" fontId="34" fillId="0" borderId="5" xfId="0" applyFont="1" applyBorder="1" applyAlignment="1">
      <alignment horizontal="center"/>
    </xf>
    <xf numFmtId="0" fontId="34" fillId="0" borderId="5" xfId="0" applyFont="1" applyBorder="1" applyAlignment="1"/>
    <xf numFmtId="0" fontId="38" fillId="4" borderId="1" xfId="0" applyFont="1" applyFill="1" applyBorder="1" applyAlignment="1">
      <alignment horizontal="center"/>
    </xf>
    <xf numFmtId="0" fontId="38" fillId="2" borderId="2" xfId="0" applyFont="1" applyFill="1" applyBorder="1" applyAlignment="1">
      <alignment horizontal="center" vertical="center"/>
    </xf>
    <xf numFmtId="0" fontId="38" fillId="2" borderId="1" xfId="0" applyFont="1" applyFill="1" applyBorder="1" applyAlignment="1">
      <alignment horizontal="left"/>
    </xf>
    <xf numFmtId="3" fontId="38" fillId="2" borderId="1" xfId="0" applyNumberFormat="1" applyFont="1" applyFill="1" applyBorder="1" applyAlignment="1">
      <alignment horizontal="right"/>
    </xf>
    <xf numFmtId="4" fontId="38" fillId="2" borderId="1" xfId="0" applyNumberFormat="1" applyFont="1" applyFill="1" applyBorder="1" applyAlignment="1">
      <alignment horizontal="right"/>
    </xf>
    <xf numFmtId="0" fontId="38" fillId="2" borderId="3" xfId="0" applyFont="1" applyFill="1" applyBorder="1" applyAlignment="1">
      <alignment horizontal="center" vertical="center"/>
    </xf>
    <xf numFmtId="0" fontId="38" fillId="2" borderId="4" xfId="0" applyFont="1" applyFill="1" applyBorder="1" applyAlignment="1">
      <alignment horizontal="center" vertical="center"/>
    </xf>
    <xf numFmtId="0" fontId="39" fillId="3" borderId="1" xfId="0" applyFont="1" applyFill="1" applyBorder="1" applyAlignment="1">
      <alignment horizontal="center" vertical="center"/>
    </xf>
    <xf numFmtId="0" fontId="38" fillId="5" borderId="1" xfId="0" applyFont="1" applyFill="1" applyBorder="1" applyAlignment="1">
      <alignment horizontal="center"/>
    </xf>
    <xf numFmtId="3" fontId="39" fillId="5" borderId="1" xfId="0" applyNumberFormat="1" applyFont="1" applyFill="1" applyBorder="1" applyAlignment="1">
      <alignment horizontal="right"/>
    </xf>
    <xf numFmtId="4" fontId="39" fillId="5" borderId="1" xfId="0" applyNumberFormat="1" applyFont="1" applyFill="1" applyBorder="1" applyAlignment="1">
      <alignment horizontal="right"/>
    </xf>
    <xf numFmtId="0" fontId="38" fillId="2" borderId="1" xfId="0" applyFont="1" applyFill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4" borderId="0" xfId="0" applyFont="1" applyFill="1" applyAlignment="1">
      <alignment horizontal="center" vertical="center"/>
    </xf>
    <xf numFmtId="0" fontId="38" fillId="4" borderId="1" xfId="0" applyFont="1" applyFill="1" applyBorder="1" applyAlignment="1">
      <alignment horizontal="right"/>
    </xf>
    <xf numFmtId="3" fontId="39" fillId="4" borderId="1" xfId="0" applyNumberFormat="1" applyFont="1" applyFill="1" applyBorder="1" applyAlignment="1">
      <alignment horizontal="right"/>
    </xf>
    <xf numFmtId="4" fontId="39" fillId="4" borderId="1" xfId="0" applyNumberFormat="1" applyFont="1" applyFill="1" applyBorder="1" applyAlignment="1">
      <alignment horizontal="right"/>
    </xf>
    <xf numFmtId="4" fontId="34" fillId="0" borderId="0" xfId="0" applyNumberFormat="1" applyFont="1"/>
    <xf numFmtId="0" fontId="38" fillId="2" borderId="4" xfId="0" applyFont="1" applyFill="1" applyBorder="1" applyAlignment="1">
      <alignment horizontal="center"/>
    </xf>
    <xf numFmtId="0" fontId="38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74883891</c:v>
                </c:pt>
                <c:pt idx="1">
                  <c:v>54424692</c:v>
                </c:pt>
                <c:pt idx="2">
                  <c:v>35485141</c:v>
                </c:pt>
                <c:pt idx="3">
                  <c:v>25341932</c:v>
                </c:pt>
                <c:pt idx="4">
                  <c:v>24304313</c:v>
                </c:pt>
                <c:pt idx="5">
                  <c:v>23274248</c:v>
                </c:pt>
                <c:pt idx="6">
                  <c:v>21569800</c:v>
                </c:pt>
                <c:pt idx="7">
                  <c:v>18141994</c:v>
                </c:pt>
                <c:pt idx="8">
                  <c:v>14371673</c:v>
                </c:pt>
                <c:pt idx="9">
                  <c:v>11563127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73427322</c:v>
                </c:pt>
                <c:pt idx="1">
                  <c:v>55462721</c:v>
                </c:pt>
                <c:pt idx="2">
                  <c:v>35871071</c:v>
                </c:pt>
                <c:pt idx="3">
                  <c:v>23888575</c:v>
                </c:pt>
                <c:pt idx="4">
                  <c:v>25282878</c:v>
                </c:pt>
                <c:pt idx="5">
                  <c:v>28017362</c:v>
                </c:pt>
                <c:pt idx="6">
                  <c:v>22978283</c:v>
                </c:pt>
                <c:pt idx="7">
                  <c:v>20937088</c:v>
                </c:pt>
                <c:pt idx="8">
                  <c:v>13837105</c:v>
                </c:pt>
                <c:pt idx="9">
                  <c:v>10280452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71058390</c:v>
                </c:pt>
                <c:pt idx="1">
                  <c:v>54002759</c:v>
                </c:pt>
                <c:pt idx="2">
                  <c:v>34599141</c:v>
                </c:pt>
                <c:pt idx="3">
                  <c:v>24953310</c:v>
                </c:pt>
                <c:pt idx="4">
                  <c:v>24183040</c:v>
                </c:pt>
                <c:pt idx="5">
                  <c:v>23142089</c:v>
                </c:pt>
                <c:pt idx="6">
                  <c:v>21461693</c:v>
                </c:pt>
                <c:pt idx="7">
                  <c:v>16146234</c:v>
                </c:pt>
                <c:pt idx="8">
                  <c:v>14296789</c:v>
                </c:pt>
                <c:pt idx="9">
                  <c:v>11534631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68721612</c:v>
                </c:pt>
                <c:pt idx="1">
                  <c:v>55022889</c:v>
                </c:pt>
                <c:pt idx="2">
                  <c:v>34908354</c:v>
                </c:pt>
                <c:pt idx="3">
                  <c:v>23497339</c:v>
                </c:pt>
                <c:pt idx="4">
                  <c:v>25032149</c:v>
                </c:pt>
                <c:pt idx="5">
                  <c:v>27867859</c:v>
                </c:pt>
                <c:pt idx="6">
                  <c:v>22895418</c:v>
                </c:pt>
                <c:pt idx="7">
                  <c:v>18910044</c:v>
                </c:pt>
                <c:pt idx="8">
                  <c:v>13751649</c:v>
                </c:pt>
                <c:pt idx="9">
                  <c:v>10247587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CARTAGENA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CASTELLON</c:v>
                </c:pt>
                <c:pt idx="7">
                  <c:v>A CORUÑA</c:v>
                </c:pt>
                <c:pt idx="8">
                  <c:v>SANTA CRUZ DE TENERIFE</c:v>
                </c:pt>
                <c:pt idx="9">
                  <c:v>LAS PALMAS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20326533</c:v>
                </c:pt>
                <c:pt idx="1">
                  <c:v>19744115</c:v>
                </c:pt>
                <c:pt idx="2">
                  <c:v>17537355</c:v>
                </c:pt>
                <c:pt idx="3">
                  <c:v>15233551</c:v>
                </c:pt>
                <c:pt idx="4">
                  <c:v>13448273</c:v>
                </c:pt>
                <c:pt idx="5">
                  <c:v>8916639</c:v>
                </c:pt>
                <c:pt idx="6">
                  <c:v>6612395</c:v>
                </c:pt>
                <c:pt idx="7">
                  <c:v>5888399</c:v>
                </c:pt>
                <c:pt idx="8">
                  <c:v>5677661</c:v>
                </c:pt>
                <c:pt idx="9">
                  <c:v>3785042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CARTAGENA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CASTELLON</c:v>
                </c:pt>
                <c:pt idx="7">
                  <c:v>A CORUÑA</c:v>
                </c:pt>
                <c:pt idx="8">
                  <c:v>SANTA CRUZ DE TENERIFE</c:v>
                </c:pt>
                <c:pt idx="9">
                  <c:v>LAS PALMAS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19250495</c:v>
                </c:pt>
                <c:pt idx="1">
                  <c:v>20143559</c:v>
                </c:pt>
                <c:pt idx="2">
                  <c:v>18624343</c:v>
                </c:pt>
                <c:pt idx="3">
                  <c:v>16167759</c:v>
                </c:pt>
                <c:pt idx="4">
                  <c:v>11906036</c:v>
                </c:pt>
                <c:pt idx="5">
                  <c:v>8604885</c:v>
                </c:pt>
                <c:pt idx="6">
                  <c:v>5771890</c:v>
                </c:pt>
                <c:pt idx="7">
                  <c:v>6129590</c:v>
                </c:pt>
                <c:pt idx="8">
                  <c:v>6218051</c:v>
                </c:pt>
                <c:pt idx="9">
                  <c:v>3773159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BILBAO</c:v>
                </c:pt>
                <c:pt idx="4">
                  <c:v>BARCELONA</c:v>
                </c:pt>
                <c:pt idx="5">
                  <c:v>CARTAGENA</c:v>
                </c:pt>
                <c:pt idx="6">
                  <c:v>HUELVA</c:v>
                </c:pt>
                <c:pt idx="7">
                  <c:v>ALMERIA</c:v>
                </c:pt>
                <c:pt idx="8">
                  <c:v>A CORUÑA</c:v>
                </c:pt>
                <c:pt idx="9">
                  <c:v>CASTELLON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11964184</c:v>
                </c:pt>
                <c:pt idx="1">
                  <c:v>7201898</c:v>
                </c:pt>
                <c:pt idx="2">
                  <c:v>5687159</c:v>
                </c:pt>
                <c:pt idx="3">
                  <c:v>3679045</c:v>
                </c:pt>
                <c:pt idx="4">
                  <c:v>3585872</c:v>
                </c:pt>
                <c:pt idx="5">
                  <c:v>3496047</c:v>
                </c:pt>
                <c:pt idx="6">
                  <c:v>3330975</c:v>
                </c:pt>
                <c:pt idx="7">
                  <c:v>3297683</c:v>
                </c:pt>
                <c:pt idx="8">
                  <c:v>2939620</c:v>
                </c:pt>
                <c:pt idx="9">
                  <c:v>2495412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BILBAO</c:v>
                </c:pt>
                <c:pt idx="4">
                  <c:v>BARCELONA</c:v>
                </c:pt>
                <c:pt idx="5">
                  <c:v>CARTAGENA</c:v>
                </c:pt>
                <c:pt idx="6">
                  <c:v>HUELVA</c:v>
                </c:pt>
                <c:pt idx="7">
                  <c:v>ALMERIA</c:v>
                </c:pt>
                <c:pt idx="8">
                  <c:v>A CORUÑA</c:v>
                </c:pt>
                <c:pt idx="9">
                  <c:v>CASTELLON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11579399</c:v>
                </c:pt>
                <c:pt idx="1">
                  <c:v>8890063</c:v>
                </c:pt>
                <c:pt idx="2">
                  <c:v>9001287</c:v>
                </c:pt>
                <c:pt idx="3">
                  <c:v>3608850</c:v>
                </c:pt>
                <c:pt idx="4">
                  <c:v>3978646</c:v>
                </c:pt>
                <c:pt idx="5">
                  <c:v>4035400</c:v>
                </c:pt>
                <c:pt idx="6">
                  <c:v>3686822</c:v>
                </c:pt>
                <c:pt idx="7">
                  <c:v>4160562</c:v>
                </c:pt>
                <c:pt idx="8">
                  <c:v>3408215</c:v>
                </c:pt>
                <c:pt idx="9">
                  <c:v>2456419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TARRAGONA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49511129</c:v>
                </c:pt>
                <c:pt idx="1">
                  <c:v>48574228</c:v>
                </c:pt>
                <c:pt idx="2">
                  <c:v>22096630</c:v>
                </c:pt>
                <c:pt idx="3">
                  <c:v>12079629</c:v>
                </c:pt>
                <c:pt idx="4">
                  <c:v>7825992</c:v>
                </c:pt>
                <c:pt idx="5">
                  <c:v>7470945</c:v>
                </c:pt>
                <c:pt idx="6">
                  <c:v>4376133</c:v>
                </c:pt>
                <c:pt idx="7">
                  <c:v>2967047</c:v>
                </c:pt>
                <c:pt idx="8">
                  <c:v>2426824</c:v>
                </c:pt>
                <c:pt idx="9">
                  <c:v>2221379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TARRAGONA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47820969</c:v>
                </c:pt>
                <c:pt idx="1">
                  <c:v>50219460</c:v>
                </c:pt>
                <c:pt idx="2">
                  <c:v>22324823</c:v>
                </c:pt>
                <c:pt idx="3">
                  <c:v>14804059</c:v>
                </c:pt>
                <c:pt idx="4">
                  <c:v>7982453</c:v>
                </c:pt>
                <c:pt idx="5">
                  <c:v>7290527</c:v>
                </c:pt>
                <c:pt idx="6">
                  <c:v>4707867</c:v>
                </c:pt>
                <c:pt idx="7">
                  <c:v>2837861</c:v>
                </c:pt>
                <c:pt idx="8">
                  <c:v>2019278</c:v>
                </c:pt>
                <c:pt idx="9">
                  <c:v>2698813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PASAIA</c:v>
                </c:pt>
                <c:pt idx="4">
                  <c:v>AVILES</c:v>
                </c:pt>
                <c:pt idx="5">
                  <c:v>GIJON</c:v>
                </c:pt>
                <c:pt idx="6">
                  <c:v>SANTA CRUZ DE TENERIFE</c:v>
                </c:pt>
                <c:pt idx="7">
                  <c:v>CASTELLON</c:v>
                </c:pt>
                <c:pt idx="8">
                  <c:v>SANTANDER</c:v>
                </c:pt>
                <c:pt idx="9">
                  <c:v>TARRAGONA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62798</c:v>
                </c:pt>
                <c:pt idx="1">
                  <c:v>38496</c:v>
                </c:pt>
                <c:pt idx="2">
                  <c:v>19256</c:v>
                </c:pt>
                <c:pt idx="3">
                  <c:v>18654</c:v>
                </c:pt>
                <c:pt idx="4">
                  <c:v>11967</c:v>
                </c:pt>
                <c:pt idx="5">
                  <c:v>7893</c:v>
                </c:pt>
                <c:pt idx="6">
                  <c:v>4860</c:v>
                </c:pt>
                <c:pt idx="7">
                  <c:v>4204</c:v>
                </c:pt>
                <c:pt idx="8">
                  <c:v>3948</c:v>
                </c:pt>
                <c:pt idx="9">
                  <c:v>3316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PASAIA</c:v>
                </c:pt>
                <c:pt idx="4">
                  <c:v>AVILES</c:v>
                </c:pt>
                <c:pt idx="5">
                  <c:v>GIJON</c:v>
                </c:pt>
                <c:pt idx="6">
                  <c:v>SANTA CRUZ DE TENERIFE</c:v>
                </c:pt>
                <c:pt idx="7">
                  <c:v>CASTELLON</c:v>
                </c:pt>
                <c:pt idx="8">
                  <c:v>SANTANDER</c:v>
                </c:pt>
                <c:pt idx="9">
                  <c:v>TARRAGONA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64681</c:v>
                </c:pt>
                <c:pt idx="1">
                  <c:v>38008</c:v>
                </c:pt>
                <c:pt idx="2">
                  <c:v>17154</c:v>
                </c:pt>
                <c:pt idx="3">
                  <c:v>20140</c:v>
                </c:pt>
                <c:pt idx="4">
                  <c:v>11444</c:v>
                </c:pt>
                <c:pt idx="5">
                  <c:v>7217</c:v>
                </c:pt>
                <c:pt idx="6">
                  <c:v>6243</c:v>
                </c:pt>
                <c:pt idx="7">
                  <c:v>4174</c:v>
                </c:pt>
                <c:pt idx="8">
                  <c:v>4800</c:v>
                </c:pt>
                <c:pt idx="9">
                  <c:v>2517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VALENCIA</c:v>
                </c:pt>
                <c:pt idx="6">
                  <c:v>BALEARES</c:v>
                </c:pt>
                <c:pt idx="7">
                  <c:v>VIGO</c:v>
                </c:pt>
                <c:pt idx="8">
                  <c:v>HUELVA</c:v>
                </c:pt>
                <c:pt idx="9">
                  <c:v>BILBAO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2290660</c:v>
                </c:pt>
                <c:pt idx="1">
                  <c:v>1995360</c:v>
                </c:pt>
                <c:pt idx="2">
                  <c:v>885700</c:v>
                </c:pt>
                <c:pt idx="3">
                  <c:v>711574</c:v>
                </c:pt>
                <c:pt idx="4">
                  <c:v>517868</c:v>
                </c:pt>
                <c:pt idx="5">
                  <c:v>420303</c:v>
                </c:pt>
                <c:pt idx="6">
                  <c:v>242616</c:v>
                </c:pt>
                <c:pt idx="7">
                  <c:v>182865</c:v>
                </c:pt>
                <c:pt idx="8">
                  <c:v>106203</c:v>
                </c:pt>
                <c:pt idx="9">
                  <c:v>103300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VALENCIA</c:v>
                </c:pt>
                <c:pt idx="6">
                  <c:v>BALEARES</c:v>
                </c:pt>
                <c:pt idx="7">
                  <c:v>VIGO</c:v>
                </c:pt>
                <c:pt idx="8">
                  <c:v>HUELVA</c:v>
                </c:pt>
                <c:pt idx="9">
                  <c:v>BILBAO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2611265</c:v>
                </c:pt>
                <c:pt idx="1">
                  <c:v>2026426</c:v>
                </c:pt>
                <c:pt idx="2">
                  <c:v>960989</c:v>
                </c:pt>
                <c:pt idx="3">
                  <c:v>753646</c:v>
                </c:pt>
                <c:pt idx="4">
                  <c:v>592506</c:v>
                </c:pt>
                <c:pt idx="5">
                  <c:v>438187</c:v>
                </c:pt>
                <c:pt idx="6">
                  <c:v>197915</c:v>
                </c:pt>
                <c:pt idx="7">
                  <c:v>211720</c:v>
                </c:pt>
                <c:pt idx="8">
                  <c:v>80889</c:v>
                </c:pt>
                <c:pt idx="9">
                  <c:v>102232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HUELVA</c:v>
                </c:pt>
                <c:pt idx="6">
                  <c:v>MALAGA</c:v>
                </c:pt>
                <c:pt idx="7">
                  <c:v>GIJON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47979243</c:v>
                </c:pt>
                <c:pt idx="1">
                  <c:v>26312234</c:v>
                </c:pt>
                <c:pt idx="2">
                  <c:v>7207049</c:v>
                </c:pt>
                <c:pt idx="3">
                  <c:v>5135915</c:v>
                </c:pt>
                <c:pt idx="4">
                  <c:v>2613629</c:v>
                </c:pt>
                <c:pt idx="5">
                  <c:v>1065724</c:v>
                </c:pt>
                <c:pt idx="6">
                  <c:v>798730</c:v>
                </c:pt>
                <c:pt idx="7">
                  <c:v>460653</c:v>
                </c:pt>
                <c:pt idx="8">
                  <c:v>246487</c:v>
                </c:pt>
                <c:pt idx="9">
                  <c:v>113926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HUELVA</c:v>
                </c:pt>
                <c:pt idx="6">
                  <c:v>MALAGA</c:v>
                </c:pt>
                <c:pt idx="7">
                  <c:v>GIJON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41137890</c:v>
                </c:pt>
                <c:pt idx="1">
                  <c:v>27979299</c:v>
                </c:pt>
                <c:pt idx="2">
                  <c:v>9683237</c:v>
                </c:pt>
                <c:pt idx="3">
                  <c:v>4152301</c:v>
                </c:pt>
                <c:pt idx="4">
                  <c:v>4691591</c:v>
                </c:pt>
                <c:pt idx="5">
                  <c:v>1734704</c:v>
                </c:pt>
                <c:pt idx="6">
                  <c:v>3301618</c:v>
                </c:pt>
                <c:pt idx="7">
                  <c:v>859418</c:v>
                </c:pt>
                <c:pt idx="8">
                  <c:v>283799</c:v>
                </c:pt>
                <c:pt idx="9">
                  <c:v>73075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MARIN Y RIA DE PONTEVEDRA</c:v>
                </c:pt>
                <c:pt idx="9">
                  <c:v>CASTELLON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40919004</c:v>
                </c:pt>
                <c:pt idx="1">
                  <c:v>26150991</c:v>
                </c:pt>
                <c:pt idx="2">
                  <c:v>6769557</c:v>
                </c:pt>
                <c:pt idx="3">
                  <c:v>2698294</c:v>
                </c:pt>
                <c:pt idx="4">
                  <c:v>796702</c:v>
                </c:pt>
                <c:pt idx="5">
                  <c:v>768690</c:v>
                </c:pt>
                <c:pt idx="6">
                  <c:v>99411</c:v>
                </c:pt>
                <c:pt idx="7">
                  <c:v>30603</c:v>
                </c:pt>
                <c:pt idx="8">
                  <c:v>25268</c:v>
                </c:pt>
                <c:pt idx="9">
                  <c:v>22110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MARIN Y RIA DE PONTEVEDRA</c:v>
                </c:pt>
                <c:pt idx="9">
                  <c:v>CASTELLON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40822202</c:v>
                </c:pt>
                <c:pt idx="1">
                  <c:v>27793615</c:v>
                </c:pt>
                <c:pt idx="2">
                  <c:v>9290689</c:v>
                </c:pt>
                <c:pt idx="3">
                  <c:v>3557228</c:v>
                </c:pt>
                <c:pt idx="4">
                  <c:v>3301618</c:v>
                </c:pt>
                <c:pt idx="5">
                  <c:v>1151667</c:v>
                </c:pt>
                <c:pt idx="6">
                  <c:v>129016</c:v>
                </c:pt>
                <c:pt idx="7">
                  <c:v>53380</c:v>
                </c:pt>
                <c:pt idx="8">
                  <c:v>23255</c:v>
                </c:pt>
                <c:pt idx="9">
                  <c:v>8066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CASTELLON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TARRAGONA</c:v>
                </c:pt>
                <c:pt idx="9">
                  <c:v>MALAGA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43876877</c:v>
                </c:pt>
                <c:pt idx="1">
                  <c:v>41707885</c:v>
                </c:pt>
                <c:pt idx="2">
                  <c:v>14147685</c:v>
                </c:pt>
                <c:pt idx="3">
                  <c:v>9332041</c:v>
                </c:pt>
                <c:pt idx="4">
                  <c:v>5228314</c:v>
                </c:pt>
                <c:pt idx="5">
                  <c:v>2159516</c:v>
                </c:pt>
                <c:pt idx="6">
                  <c:v>2021392</c:v>
                </c:pt>
                <c:pt idx="7">
                  <c:v>1989494</c:v>
                </c:pt>
                <c:pt idx="8">
                  <c:v>1333328</c:v>
                </c:pt>
                <c:pt idx="9">
                  <c:v>1041310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CASTELLON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TARRAGONA</c:v>
                </c:pt>
                <c:pt idx="9">
                  <c:v>MALAGA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43342045</c:v>
                </c:pt>
                <c:pt idx="1">
                  <c:v>43589590</c:v>
                </c:pt>
                <c:pt idx="2">
                  <c:v>14611278</c:v>
                </c:pt>
                <c:pt idx="3">
                  <c:v>11901479</c:v>
                </c:pt>
                <c:pt idx="4">
                  <c:v>5324917</c:v>
                </c:pt>
                <c:pt idx="5">
                  <c:v>1750408</c:v>
                </c:pt>
                <c:pt idx="6">
                  <c:v>1888473</c:v>
                </c:pt>
                <c:pt idx="7">
                  <c:v>2084267</c:v>
                </c:pt>
                <c:pt idx="8">
                  <c:v>1771001</c:v>
                </c:pt>
                <c:pt idx="9">
                  <c:v>3607683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VIGO</c:v>
                </c:pt>
                <c:pt idx="8">
                  <c:v>CEUTA</c:v>
                </c:pt>
                <c:pt idx="9">
                  <c:v>BILBAO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7778795</c:v>
                </c:pt>
                <c:pt idx="1">
                  <c:v>7319514</c:v>
                </c:pt>
                <c:pt idx="2">
                  <c:v>5334330</c:v>
                </c:pt>
                <c:pt idx="3">
                  <c:v>4920529</c:v>
                </c:pt>
                <c:pt idx="4">
                  <c:v>2527950</c:v>
                </c:pt>
                <c:pt idx="5">
                  <c:v>2323499</c:v>
                </c:pt>
                <c:pt idx="6">
                  <c:v>970440</c:v>
                </c:pt>
                <c:pt idx="7">
                  <c:v>805493</c:v>
                </c:pt>
                <c:pt idx="8">
                  <c:v>793895</c:v>
                </c:pt>
                <c:pt idx="9">
                  <c:v>752427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VIGO</c:v>
                </c:pt>
                <c:pt idx="8">
                  <c:v>CEUTA</c:v>
                </c:pt>
                <c:pt idx="9">
                  <c:v>BILBAO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7606511</c:v>
                </c:pt>
                <c:pt idx="1">
                  <c:v>7178175</c:v>
                </c:pt>
                <c:pt idx="2">
                  <c:v>4993257</c:v>
                </c:pt>
                <c:pt idx="3">
                  <c:v>4245237</c:v>
                </c:pt>
                <c:pt idx="4">
                  <c:v>2819463</c:v>
                </c:pt>
                <c:pt idx="5">
                  <c:v>2303023</c:v>
                </c:pt>
                <c:pt idx="6">
                  <c:v>986006</c:v>
                </c:pt>
                <c:pt idx="7">
                  <c:v>734581</c:v>
                </c:pt>
                <c:pt idx="8">
                  <c:v>766809</c:v>
                </c:pt>
                <c:pt idx="9">
                  <c:v>763578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CASTELLON</c:v>
                </c:pt>
                <c:pt idx="9">
                  <c:v>TARRAGONA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3620783</c:v>
                </c:pt>
                <c:pt idx="1">
                  <c:v>3578715</c:v>
                </c:pt>
                <c:pt idx="2">
                  <c:v>1429279.5</c:v>
                </c:pt>
                <c:pt idx="3">
                  <c:v>851503</c:v>
                </c:pt>
                <c:pt idx="4">
                  <c:v>502050</c:v>
                </c:pt>
                <c:pt idx="5">
                  <c:v>253832</c:v>
                </c:pt>
                <c:pt idx="6">
                  <c:v>239107</c:v>
                </c:pt>
                <c:pt idx="7">
                  <c:v>176008</c:v>
                </c:pt>
                <c:pt idx="8">
                  <c:v>159335</c:v>
                </c:pt>
                <c:pt idx="9">
                  <c:v>125696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CASTELLON</c:v>
                </c:pt>
                <c:pt idx="9">
                  <c:v>TARRAGONA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3744892</c:v>
                </c:pt>
                <c:pt idx="1">
                  <c:v>3362067</c:v>
                </c:pt>
                <c:pt idx="2">
                  <c:v>1480013</c:v>
                </c:pt>
                <c:pt idx="3">
                  <c:v>1022470</c:v>
                </c:pt>
                <c:pt idx="4">
                  <c:v>507372.75</c:v>
                </c:pt>
                <c:pt idx="5">
                  <c:v>266914</c:v>
                </c:pt>
                <c:pt idx="6">
                  <c:v>321543</c:v>
                </c:pt>
                <c:pt idx="7">
                  <c:v>169214</c:v>
                </c:pt>
                <c:pt idx="8">
                  <c:v>134751</c:v>
                </c:pt>
                <c:pt idx="9">
                  <c:v>162956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MARIN Y RIA DE PONTEVEDRA</c:v>
                </c:pt>
                <c:pt idx="8">
                  <c:v>SANTA CRUZ DE TENERIFE</c:v>
                </c:pt>
                <c:pt idx="9">
                  <c:v>CASTELLON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3270894</c:v>
                </c:pt>
                <c:pt idx="1">
                  <c:v>1780621</c:v>
                </c:pt>
                <c:pt idx="2">
                  <c:v>509201</c:v>
                </c:pt>
                <c:pt idx="3">
                  <c:v>223581</c:v>
                </c:pt>
                <c:pt idx="4">
                  <c:v>210366</c:v>
                </c:pt>
                <c:pt idx="5">
                  <c:v>63656</c:v>
                </c:pt>
                <c:pt idx="6">
                  <c:v>6634</c:v>
                </c:pt>
                <c:pt idx="7">
                  <c:v>2782</c:v>
                </c:pt>
                <c:pt idx="8">
                  <c:v>2477</c:v>
                </c:pt>
                <c:pt idx="9">
                  <c:v>1666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MARIN Y RIA DE PONTEVEDRA</c:v>
                </c:pt>
                <c:pt idx="8">
                  <c:v>SANTA CRUZ DE TENERIFE</c:v>
                </c:pt>
                <c:pt idx="9">
                  <c:v>CASTELLON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3073452</c:v>
                </c:pt>
                <c:pt idx="1">
                  <c:v>1907905</c:v>
                </c:pt>
                <c:pt idx="2">
                  <c:v>672938</c:v>
                </c:pt>
                <c:pt idx="3">
                  <c:v>382952</c:v>
                </c:pt>
                <c:pt idx="4">
                  <c:v>290699</c:v>
                </c:pt>
                <c:pt idx="5">
                  <c:v>90295</c:v>
                </c:pt>
                <c:pt idx="6">
                  <c:v>7628</c:v>
                </c:pt>
                <c:pt idx="7">
                  <c:v>2591</c:v>
                </c:pt>
                <c:pt idx="8">
                  <c:v>4169</c:v>
                </c:pt>
                <c:pt idx="9">
                  <c:v>691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BILBAO</c:v>
                </c:pt>
                <c:pt idx="7">
                  <c:v>BALEARES</c:v>
                </c:pt>
                <c:pt idx="8">
                  <c:v>BAHIA DE CADIZ</c:v>
                </c:pt>
                <c:pt idx="9">
                  <c:v>VILAGARCIA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281194</c:v>
                </c:pt>
                <c:pt idx="1">
                  <c:v>225069</c:v>
                </c:pt>
                <c:pt idx="2">
                  <c:v>146794</c:v>
                </c:pt>
                <c:pt idx="3">
                  <c:v>119960</c:v>
                </c:pt>
                <c:pt idx="4">
                  <c:v>103783</c:v>
                </c:pt>
                <c:pt idx="5">
                  <c:v>97029</c:v>
                </c:pt>
                <c:pt idx="6">
                  <c:v>54363.75</c:v>
                </c:pt>
                <c:pt idx="7">
                  <c:v>52853</c:v>
                </c:pt>
                <c:pt idx="8">
                  <c:v>26463.5</c:v>
                </c:pt>
                <c:pt idx="9">
                  <c:v>26243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BILBAO</c:v>
                </c:pt>
                <c:pt idx="7">
                  <c:v>BALEARES</c:v>
                </c:pt>
                <c:pt idx="8">
                  <c:v>BAHIA DE CADIZ</c:v>
                </c:pt>
                <c:pt idx="9">
                  <c:v>VILAGARCIA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283141</c:v>
                </c:pt>
                <c:pt idx="1">
                  <c:v>230590</c:v>
                </c:pt>
                <c:pt idx="2">
                  <c:v>134989</c:v>
                </c:pt>
                <c:pt idx="3">
                  <c:v>120373</c:v>
                </c:pt>
                <c:pt idx="4">
                  <c:v>111691</c:v>
                </c:pt>
                <c:pt idx="5">
                  <c:v>98647</c:v>
                </c:pt>
                <c:pt idx="6">
                  <c:v>52160.5</c:v>
                </c:pt>
                <c:pt idx="7">
                  <c:v>49784</c:v>
                </c:pt>
                <c:pt idx="8">
                  <c:v>31017.5</c:v>
                </c:pt>
                <c:pt idx="9">
                  <c:v>20488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CASTELLON</c:v>
                </c:pt>
                <c:pt idx="5">
                  <c:v>VIGO</c:v>
                </c:pt>
                <c:pt idx="6">
                  <c:v>LAS PALMAS</c:v>
                </c:pt>
                <c:pt idx="7">
                  <c:v>TARRAGONA</c:v>
                </c:pt>
                <c:pt idx="8">
                  <c:v>CARTAGENA</c:v>
                </c:pt>
                <c:pt idx="9">
                  <c:v>BAHIA DE CADIZ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1720202</c:v>
                </c:pt>
                <c:pt idx="1">
                  <c:v>1058894.5</c:v>
                </c:pt>
                <c:pt idx="2">
                  <c:v>446839</c:v>
                </c:pt>
                <c:pt idx="3">
                  <c:v>307454</c:v>
                </c:pt>
                <c:pt idx="4">
                  <c:v>153716</c:v>
                </c:pt>
                <c:pt idx="5">
                  <c:v>147083</c:v>
                </c:pt>
                <c:pt idx="6">
                  <c:v>61107</c:v>
                </c:pt>
                <c:pt idx="7">
                  <c:v>49746</c:v>
                </c:pt>
                <c:pt idx="8">
                  <c:v>49118</c:v>
                </c:pt>
                <c:pt idx="9">
                  <c:v>48770.5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CASTELLON</c:v>
                </c:pt>
                <c:pt idx="5">
                  <c:v>VIGO</c:v>
                </c:pt>
                <c:pt idx="6">
                  <c:v>LAS PALMAS</c:v>
                </c:pt>
                <c:pt idx="7">
                  <c:v>TARRAGONA</c:v>
                </c:pt>
                <c:pt idx="8">
                  <c:v>CARTAGENA</c:v>
                </c:pt>
                <c:pt idx="9">
                  <c:v>BAHIA DE CADIZ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1716614</c:v>
                </c:pt>
                <c:pt idx="1">
                  <c:v>961999</c:v>
                </c:pt>
                <c:pt idx="2">
                  <c:v>454166.75</c:v>
                </c:pt>
                <c:pt idx="3">
                  <c:v>268107</c:v>
                </c:pt>
                <c:pt idx="4">
                  <c:v>128941</c:v>
                </c:pt>
                <c:pt idx="5">
                  <c:v>141319</c:v>
                </c:pt>
                <c:pt idx="6">
                  <c:v>66124</c:v>
                </c:pt>
                <c:pt idx="7">
                  <c:v>53766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BAHIA DE ALGECIRAS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CASTELLON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'TEUS nacional y exterior'!$F$38:$F$47</c:f>
              <c:numCache>
                <c:formatCode>General</c:formatCode>
                <c:ptCount val="10"/>
                <c:pt idx="0">
                  <c:v>1840162</c:v>
                </c:pt>
                <c:pt idx="1">
                  <c:v>1205698.5</c:v>
                </c:pt>
                <c:pt idx="2">
                  <c:v>501202.75</c:v>
                </c:pt>
                <c:pt idx="3">
                  <c:v>342302</c:v>
                </c:pt>
                <c:pt idx="4">
                  <c:v>307821</c:v>
                </c:pt>
                <c:pt idx="5">
                  <c:v>251355</c:v>
                </c:pt>
                <c:pt idx="6">
                  <c:v>169374</c:v>
                </c:pt>
                <c:pt idx="7">
                  <c:v>157669</c:v>
                </c:pt>
                <c:pt idx="8">
                  <c:v>122713</c:v>
                </c:pt>
                <c:pt idx="9">
                  <c:v>114839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CF-4948-A443-2D69BEA0E1FA}"/>
            </c:ext>
          </c:extLst>
        </c:ser>
        <c:ser>
          <c:idx val="1"/>
          <c:order val="1"/>
          <c:tx>
            <c:strRef>
              <c:f>'TEUS nacional y exterior'!$G$37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BAHIA DE ALGECIRAS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CASTELLON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'TEUS nacional y exterior'!$G$38:$G$47</c:f>
              <c:numCache>
                <c:formatCode>General</c:formatCode>
                <c:ptCount val="10"/>
                <c:pt idx="0">
                  <c:v>1836987</c:v>
                </c:pt>
                <c:pt idx="1">
                  <c:v>1097061</c:v>
                </c:pt>
                <c:pt idx="2">
                  <c:v>506327.25</c:v>
                </c:pt>
                <c:pt idx="3">
                  <c:v>349532</c:v>
                </c:pt>
                <c:pt idx="4">
                  <c:v>288615</c:v>
                </c:pt>
                <c:pt idx="5">
                  <c:v>262745</c:v>
                </c:pt>
                <c:pt idx="6">
                  <c:v>161586</c:v>
                </c:pt>
                <c:pt idx="7">
                  <c:v>134060</c:v>
                </c:pt>
                <c:pt idx="8">
                  <c:v>132548</c:v>
                </c:pt>
                <c:pt idx="9">
                  <c:v>129165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CF-4948-A443-2D69BEA0E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VALENCIA</c:v>
                </c:pt>
                <c:pt idx="7">
                  <c:v>MELILLA</c:v>
                </c:pt>
                <c:pt idx="8">
                  <c:v>ALMERIA</c:v>
                </c:pt>
                <c:pt idx="9">
                  <c:v>MALAGA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5363610</c:v>
                </c:pt>
                <c:pt idx="1">
                  <c:v>4500951</c:v>
                </c:pt>
                <c:pt idx="2">
                  <c:v>4211939</c:v>
                </c:pt>
                <c:pt idx="3">
                  <c:v>3239623</c:v>
                </c:pt>
                <c:pt idx="4">
                  <c:v>1680653</c:v>
                </c:pt>
                <c:pt idx="5">
                  <c:v>1610910</c:v>
                </c:pt>
                <c:pt idx="6">
                  <c:v>707605</c:v>
                </c:pt>
                <c:pt idx="7">
                  <c:v>683780</c:v>
                </c:pt>
                <c:pt idx="8">
                  <c:v>618788</c:v>
                </c:pt>
                <c:pt idx="9">
                  <c:v>554689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VALENCIA</c:v>
                </c:pt>
                <c:pt idx="7">
                  <c:v>MELILLA</c:v>
                </c:pt>
                <c:pt idx="8">
                  <c:v>ALMERIA</c:v>
                </c:pt>
                <c:pt idx="9">
                  <c:v>MALAGA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4776041</c:v>
                </c:pt>
                <c:pt idx="1">
                  <c:v>4156076</c:v>
                </c:pt>
                <c:pt idx="2">
                  <c:v>3731676</c:v>
                </c:pt>
                <c:pt idx="3">
                  <c:v>3095205</c:v>
                </c:pt>
                <c:pt idx="4">
                  <c:v>1494801</c:v>
                </c:pt>
                <c:pt idx="5">
                  <c:v>1612433</c:v>
                </c:pt>
                <c:pt idx="6">
                  <c:v>711814</c:v>
                </c:pt>
                <c:pt idx="7">
                  <c:v>708075</c:v>
                </c:pt>
                <c:pt idx="8">
                  <c:v>637651</c:v>
                </c:pt>
                <c:pt idx="9">
                  <c:v>767486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VALENCIA</c:v>
                </c:pt>
                <c:pt idx="5">
                  <c:v>MALAGA</c:v>
                </c:pt>
                <c:pt idx="6">
                  <c:v>BAHIA DE CADIZ</c:v>
                </c:pt>
                <c:pt idx="7">
                  <c:v>VIGO</c:v>
                </c:pt>
                <c:pt idx="8">
                  <c:v>A CORUÑA</c:v>
                </c:pt>
                <c:pt idx="9">
                  <c:v>CARTAGENA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2291066</c:v>
                </c:pt>
                <c:pt idx="1">
                  <c:v>1403914</c:v>
                </c:pt>
                <c:pt idx="2">
                  <c:v>539558</c:v>
                </c:pt>
                <c:pt idx="3">
                  <c:v>511936</c:v>
                </c:pt>
                <c:pt idx="4">
                  <c:v>401768</c:v>
                </c:pt>
                <c:pt idx="5">
                  <c:v>323651</c:v>
                </c:pt>
                <c:pt idx="6">
                  <c:v>301343</c:v>
                </c:pt>
                <c:pt idx="7">
                  <c:v>170735</c:v>
                </c:pt>
                <c:pt idx="8">
                  <c:v>137686</c:v>
                </c:pt>
                <c:pt idx="9">
                  <c:v>115157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VALENCIA</c:v>
                </c:pt>
                <c:pt idx="5">
                  <c:v>MALAGA</c:v>
                </c:pt>
                <c:pt idx="6">
                  <c:v>BAHIA DE CADIZ</c:v>
                </c:pt>
                <c:pt idx="7">
                  <c:v>VIGO</c:v>
                </c:pt>
                <c:pt idx="8">
                  <c:v>A CORUÑA</c:v>
                </c:pt>
                <c:pt idx="9">
                  <c:v>CARTAGENA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2158260</c:v>
                </c:pt>
                <c:pt idx="1">
                  <c:v>1171538</c:v>
                </c:pt>
                <c:pt idx="2">
                  <c:v>606272</c:v>
                </c:pt>
                <c:pt idx="3">
                  <c:v>607311</c:v>
                </c:pt>
                <c:pt idx="4">
                  <c:v>444659</c:v>
                </c:pt>
                <c:pt idx="5">
                  <c:v>552618</c:v>
                </c:pt>
                <c:pt idx="6">
                  <c:v>282665</c:v>
                </c:pt>
                <c:pt idx="7">
                  <c:v>201741</c:v>
                </c:pt>
                <c:pt idx="8">
                  <c:v>131797</c:v>
                </c:pt>
                <c:pt idx="9">
                  <c:v>69429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LAS PALMAS</c:v>
                </c:pt>
                <c:pt idx="3">
                  <c:v>BALEARES</c:v>
                </c:pt>
                <c:pt idx="4">
                  <c:v>CEUTA</c:v>
                </c:pt>
                <c:pt idx="5">
                  <c:v>BARCELONA</c:v>
                </c:pt>
                <c:pt idx="6">
                  <c:v>ALMERIA</c:v>
                </c:pt>
                <c:pt idx="7">
                  <c:v>MELILLA</c:v>
                </c:pt>
                <c:pt idx="8">
                  <c:v>MOTRIL</c:v>
                </c:pt>
                <c:pt idx="9">
                  <c:v>SANTANDER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1037108</c:v>
                </c:pt>
                <c:pt idx="1">
                  <c:v>878034</c:v>
                </c:pt>
                <c:pt idx="2">
                  <c:v>377384</c:v>
                </c:pt>
                <c:pt idx="3">
                  <c:v>351617</c:v>
                </c:pt>
                <c:pt idx="4">
                  <c:v>320473</c:v>
                </c:pt>
                <c:pt idx="5">
                  <c:v>238227</c:v>
                </c:pt>
                <c:pt idx="6">
                  <c:v>130374</c:v>
                </c:pt>
                <c:pt idx="7">
                  <c:v>128830</c:v>
                </c:pt>
                <c:pt idx="8">
                  <c:v>76159</c:v>
                </c:pt>
                <c:pt idx="9">
                  <c:v>68601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LAS PALMAS</c:v>
                </c:pt>
                <c:pt idx="3">
                  <c:v>BALEARES</c:v>
                </c:pt>
                <c:pt idx="4">
                  <c:v>CEUTA</c:v>
                </c:pt>
                <c:pt idx="5">
                  <c:v>BARCELONA</c:v>
                </c:pt>
                <c:pt idx="6">
                  <c:v>ALMERIA</c:v>
                </c:pt>
                <c:pt idx="7">
                  <c:v>MELILLA</c:v>
                </c:pt>
                <c:pt idx="8">
                  <c:v>MOTRIL</c:v>
                </c:pt>
                <c:pt idx="9">
                  <c:v>SANTANDER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931868</c:v>
                </c:pt>
                <c:pt idx="1">
                  <c:v>676613</c:v>
                </c:pt>
                <c:pt idx="2">
                  <c:v>270610</c:v>
                </c:pt>
                <c:pt idx="3">
                  <c:v>326394</c:v>
                </c:pt>
                <c:pt idx="4">
                  <c:v>327440</c:v>
                </c:pt>
                <c:pt idx="5">
                  <c:v>242610</c:v>
                </c:pt>
                <c:pt idx="6">
                  <c:v>130156</c:v>
                </c:pt>
                <c:pt idx="7">
                  <c:v>142319</c:v>
                </c:pt>
                <c:pt idx="8">
                  <c:v>71529</c:v>
                </c:pt>
                <c:pt idx="9">
                  <c:v>66312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25595</c:v>
                </c:pt>
                <c:pt idx="1">
                  <c:v>21499</c:v>
                </c:pt>
                <c:pt idx="2">
                  <c:v>9981</c:v>
                </c:pt>
                <c:pt idx="3">
                  <c:v>9769</c:v>
                </c:pt>
                <c:pt idx="4">
                  <c:v>9008</c:v>
                </c:pt>
                <c:pt idx="5">
                  <c:v>6576</c:v>
                </c:pt>
                <c:pt idx="6">
                  <c:v>5967</c:v>
                </c:pt>
                <c:pt idx="7">
                  <c:v>2361</c:v>
                </c:pt>
                <c:pt idx="8">
                  <c:v>2084</c:v>
                </c:pt>
                <c:pt idx="9">
                  <c:v>1555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25339</c:v>
                </c:pt>
                <c:pt idx="1">
                  <c:v>21630</c:v>
                </c:pt>
                <c:pt idx="2">
                  <c:v>10581</c:v>
                </c:pt>
                <c:pt idx="3">
                  <c:v>10957</c:v>
                </c:pt>
                <c:pt idx="4">
                  <c:v>9589</c:v>
                </c:pt>
                <c:pt idx="5">
                  <c:v>6615</c:v>
                </c:pt>
                <c:pt idx="6">
                  <c:v>5842</c:v>
                </c:pt>
                <c:pt idx="7">
                  <c:v>2360</c:v>
                </c:pt>
                <c:pt idx="8">
                  <c:v>2446</c:v>
                </c:pt>
                <c:pt idx="9">
                  <c:v>1676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CARTAGENA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297328282</c:v>
                </c:pt>
                <c:pt idx="1">
                  <c:v>222005525</c:v>
                </c:pt>
                <c:pt idx="2">
                  <c:v>176261097</c:v>
                </c:pt>
                <c:pt idx="3">
                  <c:v>165281614</c:v>
                </c:pt>
                <c:pt idx="4">
                  <c:v>151073216</c:v>
                </c:pt>
                <c:pt idx="5">
                  <c:v>114803115</c:v>
                </c:pt>
                <c:pt idx="6">
                  <c:v>50359259</c:v>
                </c:pt>
                <c:pt idx="7">
                  <c:v>33130338</c:v>
                </c:pt>
                <c:pt idx="8">
                  <c:v>30978778</c:v>
                </c:pt>
                <c:pt idx="9">
                  <c:v>29556668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CARTAGENA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284583146</c:v>
                </c:pt>
                <c:pt idx="1">
                  <c:v>222333378</c:v>
                </c:pt>
                <c:pt idx="2">
                  <c:v>174983815</c:v>
                </c:pt>
                <c:pt idx="3">
                  <c:v>187267377</c:v>
                </c:pt>
                <c:pt idx="4">
                  <c:v>159801245</c:v>
                </c:pt>
                <c:pt idx="5">
                  <c:v>123918735</c:v>
                </c:pt>
                <c:pt idx="6">
                  <c:v>57401032</c:v>
                </c:pt>
                <c:pt idx="7">
                  <c:v>33609490</c:v>
                </c:pt>
                <c:pt idx="8">
                  <c:v>35514408</c:v>
                </c:pt>
                <c:pt idx="9">
                  <c:v>28512045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CARTAGENA</c:v>
                </c:pt>
                <c:pt idx="8">
                  <c:v>CARTAGENA</c:v>
                </c:pt>
                <c:pt idx="9">
                  <c:v>VIGO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719</c:v>
                </c:pt>
                <c:pt idx="1">
                  <c:v>627</c:v>
                </c:pt>
                <c:pt idx="2">
                  <c:v>335</c:v>
                </c:pt>
                <c:pt idx="3">
                  <c:v>291</c:v>
                </c:pt>
                <c:pt idx="4">
                  <c:v>250</c:v>
                </c:pt>
                <c:pt idx="5">
                  <c:v>202</c:v>
                </c:pt>
                <c:pt idx="6">
                  <c:v>178</c:v>
                </c:pt>
                <c:pt idx="7">
                  <c:v>96</c:v>
                </c:pt>
                <c:pt idx="8">
                  <c:v>96</c:v>
                </c:pt>
                <c:pt idx="9">
                  <c:v>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CARTAGENA</c:v>
                </c:pt>
                <c:pt idx="8">
                  <c:v>CARTAGENA</c:v>
                </c:pt>
                <c:pt idx="9">
                  <c:v>VIGO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677</c:v>
                </c:pt>
                <c:pt idx="1">
                  <c:v>579</c:v>
                </c:pt>
                <c:pt idx="2">
                  <c:v>335</c:v>
                </c:pt>
                <c:pt idx="3">
                  <c:v>322</c:v>
                </c:pt>
                <c:pt idx="4">
                  <c:v>236</c:v>
                </c:pt>
                <c:pt idx="5">
                  <c:v>242</c:v>
                </c:pt>
                <c:pt idx="6">
                  <c:v>181</c:v>
                </c:pt>
                <c:pt idx="7">
                  <c:v>64</c:v>
                </c:pt>
                <c:pt idx="8">
                  <c:v>64</c:v>
                </c:pt>
                <c:pt idx="9">
                  <c:v>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2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4">
          <a:extLst>
            <a:ext uri="{FF2B5EF4-FFF2-40B4-BE49-F238E27FC236}">
              <a16:creationId xmlns:a16="http://schemas.microsoft.com/office/drawing/2014/main" id="{26B479BC-5272-4C44-8C26-4676119E70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402196C-28F3-4987-A496-01A3BF8377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>
      <selection activeCell="D7" sqref="D7"/>
    </sheetView>
  </sheetViews>
  <sheetFormatPr baseColWidth="10" defaultRowHeight="15" x14ac:dyDescent="0.25"/>
  <cols>
    <col min="1" max="1" width="28.28515625" style="75" bestFit="1" customWidth="1"/>
    <col min="2" max="2" width="16" style="75" bestFit="1" customWidth="1"/>
    <col min="3" max="3" width="26.5703125" style="75" bestFit="1" customWidth="1"/>
    <col min="4" max="16384" width="11.42578125" style="75"/>
  </cols>
  <sheetData>
    <row r="1" spans="1:9" ht="22.5" customHeight="1" x14ac:dyDescent="0.35">
      <c r="D1" s="76" t="s">
        <v>39</v>
      </c>
    </row>
    <row r="4" spans="1:9" x14ac:dyDescent="0.25">
      <c r="F4" s="77"/>
      <c r="G4" s="77"/>
      <c r="I4" s="78">
        <v>41612</v>
      </c>
    </row>
    <row r="6" spans="1:9" x14ac:dyDescent="0.25">
      <c r="A6" s="79" t="s">
        <v>42</v>
      </c>
      <c r="B6" s="80"/>
      <c r="C6" s="80"/>
      <c r="D6" s="81" t="s">
        <v>98</v>
      </c>
      <c r="E6" s="82"/>
      <c r="F6" s="81" t="s">
        <v>40</v>
      </c>
      <c r="G6" s="82"/>
      <c r="H6" s="81" t="s">
        <v>41</v>
      </c>
      <c r="I6" s="82"/>
    </row>
    <row r="7" spans="1:9" x14ac:dyDescent="0.25">
      <c r="A7" s="83"/>
      <c r="B7" s="83"/>
      <c r="C7" s="83"/>
      <c r="D7" s="84">
        <v>2012</v>
      </c>
      <c r="E7" s="84">
        <v>2013</v>
      </c>
      <c r="F7" s="84">
        <v>2012</v>
      </c>
      <c r="G7" s="84">
        <v>2013</v>
      </c>
      <c r="H7" s="84" t="s">
        <v>0</v>
      </c>
      <c r="I7" s="84" t="s">
        <v>3</v>
      </c>
    </row>
    <row r="8" spans="1:9" x14ac:dyDescent="0.25">
      <c r="A8" s="85" t="s">
        <v>12</v>
      </c>
      <c r="B8" s="85" t="s">
        <v>13</v>
      </c>
      <c r="C8" s="86" t="s">
        <v>14</v>
      </c>
      <c r="D8" s="87">
        <v>12828027</v>
      </c>
      <c r="E8" s="87">
        <v>13272642</v>
      </c>
      <c r="F8" s="87">
        <v>127095017</v>
      </c>
      <c r="G8" s="87">
        <v>127927735</v>
      </c>
      <c r="H8" s="87">
        <v>832718</v>
      </c>
      <c r="I8" s="88">
        <f>((G8*100/F8)-100)</f>
        <v>0.65519327166067853</v>
      </c>
    </row>
    <row r="9" spans="1:9" x14ac:dyDescent="0.25">
      <c r="A9" s="89"/>
      <c r="B9" s="90"/>
      <c r="C9" s="86" t="s">
        <v>15</v>
      </c>
      <c r="D9" s="87">
        <v>7387996</v>
      </c>
      <c r="E9" s="87">
        <v>6894858</v>
      </c>
      <c r="F9" s="87">
        <v>72955318</v>
      </c>
      <c r="G9" s="87">
        <v>64424239</v>
      </c>
      <c r="H9" s="87">
        <v>-8531079</v>
      </c>
      <c r="I9" s="88">
        <f t="shared" ref="I9:I19" si="0">((G9*100/F9)-100)</f>
        <v>-11.693567013168249</v>
      </c>
    </row>
    <row r="10" spans="1:9" x14ac:dyDescent="0.25">
      <c r="A10" s="89"/>
      <c r="B10" s="85" t="s">
        <v>16</v>
      </c>
      <c r="C10" s="86" t="s">
        <v>17</v>
      </c>
      <c r="D10" s="87">
        <v>4750714</v>
      </c>
      <c r="E10" s="87">
        <v>5026673</v>
      </c>
      <c r="F10" s="87">
        <v>48244615</v>
      </c>
      <c r="G10" s="87">
        <v>49816060</v>
      </c>
      <c r="H10" s="87">
        <v>1571445</v>
      </c>
      <c r="I10" s="88">
        <f t="shared" si="0"/>
        <v>3.2572443577381591</v>
      </c>
    </row>
    <row r="11" spans="1:9" x14ac:dyDescent="0.25">
      <c r="A11" s="89"/>
      <c r="B11" s="89"/>
      <c r="C11" s="86" t="s">
        <v>18</v>
      </c>
      <c r="D11" s="87">
        <v>13993622</v>
      </c>
      <c r="E11" s="87">
        <v>12794953</v>
      </c>
      <c r="F11" s="87">
        <v>135149887</v>
      </c>
      <c r="G11" s="87">
        <v>127987946</v>
      </c>
      <c r="H11" s="87">
        <v>-7161941</v>
      </c>
      <c r="I11" s="88">
        <f t="shared" si="0"/>
        <v>-5.2992578528755985</v>
      </c>
    </row>
    <row r="12" spans="1:9" x14ac:dyDescent="0.25">
      <c r="A12" s="90"/>
      <c r="B12" s="90"/>
      <c r="C12" s="86" t="s">
        <v>2</v>
      </c>
      <c r="D12" s="87">
        <v>18744336</v>
      </c>
      <c r="E12" s="87">
        <v>17821626</v>
      </c>
      <c r="F12" s="87">
        <v>183394502</v>
      </c>
      <c r="G12" s="87">
        <v>177804006</v>
      </c>
      <c r="H12" s="87">
        <v>-5590496</v>
      </c>
      <c r="I12" s="88">
        <f t="shared" si="0"/>
        <v>-3.0483443827558148</v>
      </c>
    </row>
    <row r="13" spans="1:9" x14ac:dyDescent="0.25">
      <c r="A13" s="91"/>
      <c r="B13" s="91"/>
      <c r="C13" s="92" t="s">
        <v>2</v>
      </c>
      <c r="D13" s="93">
        <v>38960359</v>
      </c>
      <c r="E13" s="93">
        <v>37989126</v>
      </c>
      <c r="F13" s="93">
        <v>383444837</v>
      </c>
      <c r="G13" s="93">
        <v>370155980</v>
      </c>
      <c r="H13" s="93">
        <v>-13288857</v>
      </c>
      <c r="I13" s="94">
        <f t="shared" si="0"/>
        <v>-3.4656502624913372</v>
      </c>
    </row>
    <row r="14" spans="1:9" x14ac:dyDescent="0.25">
      <c r="A14" s="85" t="s">
        <v>4</v>
      </c>
      <c r="B14" s="95" t="s">
        <v>5</v>
      </c>
      <c r="C14" s="86" t="s">
        <v>6</v>
      </c>
      <c r="D14" s="87">
        <v>20848</v>
      </c>
      <c r="E14" s="87">
        <v>19892</v>
      </c>
      <c r="F14" s="87">
        <v>196676</v>
      </c>
      <c r="G14" s="87">
        <v>191179</v>
      </c>
      <c r="H14" s="87">
        <v>-5497</v>
      </c>
      <c r="I14" s="88">
        <f t="shared" si="0"/>
        <v>-2.7949521039679439</v>
      </c>
    </row>
    <row r="15" spans="1:9" x14ac:dyDescent="0.25">
      <c r="A15" s="89"/>
      <c r="B15" s="85" t="s">
        <v>7</v>
      </c>
      <c r="C15" s="86" t="s">
        <v>8</v>
      </c>
      <c r="D15" s="87">
        <v>710053</v>
      </c>
      <c r="E15" s="87">
        <v>676637</v>
      </c>
      <c r="F15" s="87">
        <v>6973470</v>
      </c>
      <c r="G15" s="87">
        <v>6381618</v>
      </c>
      <c r="H15" s="87">
        <v>-591852</v>
      </c>
      <c r="I15" s="88">
        <f t="shared" si="0"/>
        <v>-8.4871950406325709</v>
      </c>
    </row>
    <row r="16" spans="1:9" x14ac:dyDescent="0.25">
      <c r="A16" s="89"/>
      <c r="B16" s="90"/>
      <c r="C16" s="86" t="s">
        <v>9</v>
      </c>
      <c r="D16" s="87">
        <v>195982</v>
      </c>
      <c r="E16" s="87">
        <v>179276</v>
      </c>
      <c r="F16" s="87">
        <v>1768090</v>
      </c>
      <c r="G16" s="87">
        <v>1702815</v>
      </c>
      <c r="H16" s="87">
        <v>-65275</v>
      </c>
      <c r="I16" s="88">
        <f t="shared" si="0"/>
        <v>-3.6918369540012037</v>
      </c>
    </row>
    <row r="17" spans="1:9" x14ac:dyDescent="0.25">
      <c r="A17" s="90"/>
      <c r="B17" s="95" t="s">
        <v>10</v>
      </c>
      <c r="C17" s="86" t="s">
        <v>11</v>
      </c>
      <c r="D17" s="87">
        <v>256488</v>
      </c>
      <c r="E17" s="87">
        <v>169419</v>
      </c>
      <c r="F17" s="87">
        <v>2781934</v>
      </c>
      <c r="G17" s="87">
        <v>2108198</v>
      </c>
      <c r="H17" s="87">
        <v>-673736</v>
      </c>
      <c r="I17" s="88">
        <f t="shared" si="0"/>
        <v>-24.218259671149639</v>
      </c>
    </row>
    <row r="18" spans="1:9" x14ac:dyDescent="0.25">
      <c r="A18" s="96"/>
      <c r="B18" s="96"/>
      <c r="C18" s="92" t="s">
        <v>2</v>
      </c>
      <c r="D18" s="93">
        <v>1183371</v>
      </c>
      <c r="E18" s="93">
        <v>1045224</v>
      </c>
      <c r="F18" s="93">
        <v>11720170</v>
      </c>
      <c r="G18" s="93">
        <v>10383810</v>
      </c>
      <c r="H18" s="93">
        <v>-1336360</v>
      </c>
      <c r="I18" s="94">
        <f t="shared" si="0"/>
        <v>-11.402223687881659</v>
      </c>
    </row>
    <row r="19" spans="1:9" x14ac:dyDescent="0.25">
      <c r="A19" s="97"/>
      <c r="B19" s="97"/>
      <c r="C19" s="98" t="s">
        <v>1</v>
      </c>
      <c r="D19" s="99">
        <f>+D13+D18</f>
        <v>40143730</v>
      </c>
      <c r="E19" s="99">
        <f t="shared" ref="E19:G19" si="1">+E13+E18</f>
        <v>39034350</v>
      </c>
      <c r="F19" s="99">
        <f t="shared" si="1"/>
        <v>395165007</v>
      </c>
      <c r="G19" s="99">
        <f t="shared" si="1"/>
        <v>380539790</v>
      </c>
      <c r="H19" s="99">
        <f t="shared" ref="H19" si="2">G19-F19</f>
        <v>-14625217</v>
      </c>
      <c r="I19" s="100">
        <f t="shared" si="0"/>
        <v>-3.7010405124257346</v>
      </c>
    </row>
    <row r="20" spans="1:9" x14ac:dyDescent="0.25">
      <c r="A20" s="96"/>
      <c r="B20" s="96"/>
      <c r="I20" s="101"/>
    </row>
    <row r="21" spans="1:9" x14ac:dyDescent="0.25">
      <c r="A21" s="85" t="s">
        <v>19</v>
      </c>
      <c r="B21" s="85" t="s">
        <v>20</v>
      </c>
      <c r="C21" s="86" t="s">
        <v>21</v>
      </c>
      <c r="D21" s="87">
        <v>9687285</v>
      </c>
      <c r="E21" s="87">
        <v>9022529</v>
      </c>
      <c r="F21" s="87">
        <v>94827619</v>
      </c>
      <c r="G21" s="87">
        <v>92150687</v>
      </c>
      <c r="H21" s="87">
        <v>-2676932</v>
      </c>
      <c r="I21" s="88">
        <f t="shared" ref="I21:I34" si="3">((G21*100/F21)-100)</f>
        <v>-2.82294549650139</v>
      </c>
    </row>
    <row r="22" spans="1:9" x14ac:dyDescent="0.25">
      <c r="A22" s="89"/>
      <c r="B22" s="90"/>
      <c r="C22" s="86" t="s">
        <v>22</v>
      </c>
      <c r="D22" s="87">
        <v>8802114</v>
      </c>
      <c r="E22" s="87">
        <v>7654221</v>
      </c>
      <c r="F22" s="87">
        <v>86198638</v>
      </c>
      <c r="G22" s="87">
        <v>78313311</v>
      </c>
      <c r="H22" s="87">
        <v>-7885327</v>
      </c>
      <c r="I22" s="88">
        <f t="shared" si="3"/>
        <v>-9.1478556772555919</v>
      </c>
    </row>
    <row r="23" spans="1:9" x14ac:dyDescent="0.25">
      <c r="A23" s="89"/>
      <c r="B23" s="95" t="s">
        <v>23</v>
      </c>
      <c r="C23" s="86" t="s">
        <v>24</v>
      </c>
      <c r="D23" s="87">
        <v>3467917</v>
      </c>
      <c r="E23" s="87">
        <v>3718868</v>
      </c>
      <c r="F23" s="87">
        <v>36271787</v>
      </c>
      <c r="G23" s="87">
        <v>37483154</v>
      </c>
      <c r="H23" s="87">
        <v>1211367</v>
      </c>
      <c r="I23" s="88">
        <f t="shared" si="3"/>
        <v>3.3396948432675799</v>
      </c>
    </row>
    <row r="24" spans="1:9" x14ac:dyDescent="0.25">
      <c r="A24" s="89"/>
      <c r="B24" s="85" t="s">
        <v>25</v>
      </c>
      <c r="C24" s="86" t="s">
        <v>26</v>
      </c>
      <c r="D24" s="87">
        <v>1271778</v>
      </c>
      <c r="E24" s="87">
        <v>1170433.75</v>
      </c>
      <c r="F24" s="87">
        <v>11776668.5</v>
      </c>
      <c r="G24" s="87">
        <v>11537650.5</v>
      </c>
      <c r="H24" s="87">
        <v>-239018</v>
      </c>
      <c r="I24" s="88">
        <f t="shared" si="3"/>
        <v>-2.0295892679665712</v>
      </c>
    </row>
    <row r="25" spans="1:9" x14ac:dyDescent="0.25">
      <c r="A25" s="89"/>
      <c r="B25" s="89"/>
      <c r="C25" s="86" t="s">
        <v>21</v>
      </c>
      <c r="D25" s="87">
        <v>679797</v>
      </c>
      <c r="E25" s="87">
        <v>604577.5</v>
      </c>
      <c r="F25" s="87">
        <v>6438117.5</v>
      </c>
      <c r="G25" s="87">
        <v>6074172.25</v>
      </c>
      <c r="H25" s="87">
        <v>-363945.25</v>
      </c>
      <c r="I25" s="88">
        <f t="shared" si="3"/>
        <v>-5.6529761999528603</v>
      </c>
    </row>
    <row r="26" spans="1:9" x14ac:dyDescent="0.25">
      <c r="A26" s="89"/>
      <c r="B26" s="89"/>
      <c r="C26" s="86" t="s">
        <v>27</v>
      </c>
      <c r="D26" s="87">
        <v>126109.75</v>
      </c>
      <c r="E26" s="87">
        <v>135475</v>
      </c>
      <c r="F26" s="87">
        <v>1272134.25</v>
      </c>
      <c r="G26" s="87">
        <v>1254571.25</v>
      </c>
      <c r="H26" s="87">
        <v>-17563</v>
      </c>
      <c r="I26" s="88">
        <f t="shared" si="3"/>
        <v>-1.3805932825092952</v>
      </c>
    </row>
    <row r="27" spans="1:9" x14ac:dyDescent="0.25">
      <c r="A27" s="89"/>
      <c r="B27" s="89"/>
      <c r="C27" s="86" t="s">
        <v>28</v>
      </c>
      <c r="D27" s="87">
        <v>465871.25</v>
      </c>
      <c r="E27" s="87">
        <v>430381.25</v>
      </c>
      <c r="F27" s="87">
        <v>4066074.75</v>
      </c>
      <c r="G27" s="87">
        <v>4208896</v>
      </c>
      <c r="H27" s="87">
        <v>142821.25</v>
      </c>
      <c r="I27" s="88">
        <f t="shared" si="3"/>
        <v>3.5125092080513269</v>
      </c>
    </row>
    <row r="28" spans="1:9" x14ac:dyDescent="0.25">
      <c r="A28" s="89"/>
      <c r="B28" s="90"/>
      <c r="C28" s="86" t="s">
        <v>29</v>
      </c>
      <c r="D28" s="87">
        <v>591981</v>
      </c>
      <c r="E28" s="87">
        <v>565856.25</v>
      </c>
      <c r="F28" s="87">
        <v>5338551</v>
      </c>
      <c r="G28" s="87">
        <v>5463478.25</v>
      </c>
      <c r="H28" s="87">
        <v>124927.25</v>
      </c>
      <c r="I28" s="88">
        <f t="shared" si="3"/>
        <v>2.3400965917530812</v>
      </c>
    </row>
    <row r="29" spans="1:9" x14ac:dyDescent="0.25">
      <c r="A29" s="89"/>
      <c r="B29" s="85" t="s">
        <v>30</v>
      </c>
      <c r="C29" s="86" t="s">
        <v>31</v>
      </c>
      <c r="D29" s="87">
        <v>2453277</v>
      </c>
      <c r="E29" s="87">
        <v>2475602</v>
      </c>
      <c r="F29" s="87">
        <v>23339562</v>
      </c>
      <c r="G29" s="87">
        <v>24870593</v>
      </c>
      <c r="H29" s="87">
        <v>1531031</v>
      </c>
      <c r="I29" s="88">
        <f t="shared" si="3"/>
        <v>6.5598103340585396</v>
      </c>
    </row>
    <row r="30" spans="1:9" x14ac:dyDescent="0.25">
      <c r="A30" s="89"/>
      <c r="B30" s="90"/>
      <c r="C30" s="86" t="s">
        <v>32</v>
      </c>
      <c r="D30" s="87">
        <v>1072522</v>
      </c>
      <c r="E30" s="87">
        <v>1003297</v>
      </c>
      <c r="F30" s="87">
        <v>6449611</v>
      </c>
      <c r="G30" s="87">
        <v>6352519</v>
      </c>
      <c r="H30" s="87">
        <v>-97092</v>
      </c>
      <c r="I30" s="88">
        <f t="shared" si="3"/>
        <v>-1.5053931159569203</v>
      </c>
    </row>
    <row r="31" spans="1:9" x14ac:dyDescent="0.25">
      <c r="A31" s="89"/>
      <c r="B31" s="95" t="s">
        <v>33</v>
      </c>
      <c r="C31" s="86" t="s">
        <v>34</v>
      </c>
      <c r="D31" s="87">
        <v>243798</v>
      </c>
      <c r="E31" s="87">
        <v>317366</v>
      </c>
      <c r="F31" s="87">
        <v>3380616</v>
      </c>
      <c r="G31" s="87">
        <v>3819404</v>
      </c>
      <c r="H31" s="87">
        <v>438788</v>
      </c>
      <c r="I31" s="88">
        <f t="shared" si="3"/>
        <v>12.97952799134832</v>
      </c>
    </row>
    <row r="32" spans="1:9" x14ac:dyDescent="0.25">
      <c r="A32" s="89"/>
      <c r="B32" s="85" t="s">
        <v>35</v>
      </c>
      <c r="C32" s="86" t="s">
        <v>36</v>
      </c>
      <c r="D32" s="87">
        <v>11452</v>
      </c>
      <c r="E32" s="87">
        <v>11189</v>
      </c>
      <c r="F32" s="87">
        <v>114775</v>
      </c>
      <c r="G32" s="87">
        <v>111442</v>
      </c>
      <c r="H32" s="87">
        <v>-3333</v>
      </c>
      <c r="I32" s="88">
        <f t="shared" si="3"/>
        <v>-2.9039424961881934</v>
      </c>
    </row>
    <row r="33" spans="1:9" x14ac:dyDescent="0.25">
      <c r="A33" s="89"/>
      <c r="B33" s="89"/>
      <c r="C33" s="86" t="s">
        <v>37</v>
      </c>
      <c r="D33" s="87">
        <v>170315397</v>
      </c>
      <c r="E33" s="87">
        <v>169136076</v>
      </c>
      <c r="F33" s="87">
        <v>1578965045</v>
      </c>
      <c r="G33" s="87">
        <v>1529401678</v>
      </c>
      <c r="H33" s="87">
        <v>-49563367</v>
      </c>
      <c r="I33" s="88">
        <f t="shared" si="3"/>
        <v>-3.1389781019503147</v>
      </c>
    </row>
    <row r="34" spans="1:9" x14ac:dyDescent="0.25">
      <c r="A34" s="102"/>
      <c r="B34" s="103"/>
      <c r="C34" s="86" t="s">
        <v>38</v>
      </c>
      <c r="D34" s="87">
        <v>531</v>
      </c>
      <c r="E34" s="87">
        <v>497</v>
      </c>
      <c r="F34" s="87">
        <v>3042</v>
      </c>
      <c r="G34" s="87">
        <v>3087</v>
      </c>
      <c r="H34" s="87">
        <v>45</v>
      </c>
      <c r="I34" s="88">
        <f t="shared" si="3"/>
        <v>1.4792899408284086</v>
      </c>
    </row>
  </sheetData>
  <mergeCells count="14">
    <mergeCell ref="A21:A34"/>
    <mergeCell ref="B21:B22"/>
    <mergeCell ref="B24:B28"/>
    <mergeCell ref="B29:B30"/>
    <mergeCell ref="B32:B34"/>
    <mergeCell ref="D6:E6"/>
    <mergeCell ref="F6:G6"/>
    <mergeCell ref="H6:I6"/>
    <mergeCell ref="A6:C7"/>
    <mergeCell ref="A14:A17"/>
    <mergeCell ref="B15:B16"/>
    <mergeCell ref="A8:A12"/>
    <mergeCell ref="B8:B9"/>
    <mergeCell ref="B10:B1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Octubre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41612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7">
        <v>1234831</v>
      </c>
      <c r="C7" s="37">
        <v>939715</v>
      </c>
      <c r="D7" s="37">
        <v>10964633</v>
      </c>
      <c r="E7" s="37">
        <v>10075662</v>
      </c>
      <c r="F7" s="10">
        <f>((E7*100)/D7)-100</f>
        <v>-8.1076220243760133</v>
      </c>
      <c r="G7" s="1"/>
      <c r="H7" s="1"/>
      <c r="I7" s="1"/>
    </row>
    <row r="8" spans="1:12" x14ac:dyDescent="0.25">
      <c r="A8" s="11" t="s">
        <v>45</v>
      </c>
      <c r="B8" s="38">
        <v>178175</v>
      </c>
      <c r="C8" s="38">
        <v>195599</v>
      </c>
      <c r="D8" s="38">
        <v>1893522</v>
      </c>
      <c r="E8" s="38">
        <v>1979648</v>
      </c>
      <c r="F8" s="13">
        <f t="shared" ref="F8:F35" si="0">((E8*100)/D8)-100</f>
        <v>4.5484552067522799</v>
      </c>
      <c r="G8" s="1"/>
      <c r="H8" s="1"/>
      <c r="I8" s="1"/>
    </row>
    <row r="9" spans="1:12" x14ac:dyDescent="0.25">
      <c r="A9" s="8" t="s">
        <v>46</v>
      </c>
      <c r="B9" s="37">
        <v>512226</v>
      </c>
      <c r="C9" s="37">
        <v>310836</v>
      </c>
      <c r="D9" s="37">
        <v>4765645</v>
      </c>
      <c r="E9" s="37">
        <v>3882972</v>
      </c>
      <c r="F9" s="10">
        <f t="shared" si="0"/>
        <v>-18.521585220888255</v>
      </c>
      <c r="G9" s="1"/>
      <c r="H9" s="1"/>
      <c r="I9" s="1"/>
    </row>
    <row r="10" spans="1:12" x14ac:dyDescent="0.25">
      <c r="A10" s="11" t="s">
        <v>47</v>
      </c>
      <c r="B10" s="38">
        <v>508698</v>
      </c>
      <c r="C10" s="38">
        <v>367948</v>
      </c>
      <c r="D10" s="38">
        <v>4308800</v>
      </c>
      <c r="E10" s="38">
        <v>4042412</v>
      </c>
      <c r="F10" s="13">
        <f t="shared" si="0"/>
        <v>-6.1824173783884078</v>
      </c>
      <c r="G10" s="1"/>
      <c r="H10" s="1"/>
      <c r="I10" s="1"/>
    </row>
    <row r="11" spans="1:12" x14ac:dyDescent="0.25">
      <c r="A11" s="8" t="s">
        <v>48</v>
      </c>
      <c r="B11" s="37">
        <v>7461508</v>
      </c>
      <c r="C11" s="37">
        <v>8016883</v>
      </c>
      <c r="D11" s="37">
        <v>73427322</v>
      </c>
      <c r="E11" s="37">
        <v>74883891</v>
      </c>
      <c r="F11" s="10">
        <f t="shared" si="0"/>
        <v>1.983688033726736</v>
      </c>
      <c r="G11" s="1"/>
      <c r="H11" s="1"/>
      <c r="I11" s="1"/>
    </row>
    <row r="12" spans="1:12" x14ac:dyDescent="0.25">
      <c r="A12" s="11" t="s">
        <v>49</v>
      </c>
      <c r="B12" s="38">
        <v>273149</v>
      </c>
      <c r="C12" s="38">
        <v>237857</v>
      </c>
      <c r="D12" s="38">
        <v>3146069</v>
      </c>
      <c r="E12" s="38">
        <v>3088301</v>
      </c>
      <c r="F12" s="13">
        <f t="shared" si="0"/>
        <v>-1.8361962182011951</v>
      </c>
      <c r="G12" s="1"/>
      <c r="H12" s="1"/>
      <c r="I12" s="1"/>
    </row>
    <row r="13" spans="1:12" x14ac:dyDescent="0.25">
      <c r="A13" s="8" t="s">
        <v>50</v>
      </c>
      <c r="B13" s="37">
        <v>917115</v>
      </c>
      <c r="C13" s="37">
        <v>980564</v>
      </c>
      <c r="D13" s="37">
        <v>10246483</v>
      </c>
      <c r="E13" s="37">
        <v>10103875</v>
      </c>
      <c r="F13" s="10">
        <f t="shared" si="0"/>
        <v>-1.3917751095668649</v>
      </c>
      <c r="G13" s="1"/>
      <c r="H13" s="1"/>
      <c r="I13" s="1"/>
    </row>
    <row r="14" spans="1:12" x14ac:dyDescent="0.25">
      <c r="A14" s="11" t="s">
        <v>51</v>
      </c>
      <c r="B14" s="38">
        <v>3523337</v>
      </c>
      <c r="C14" s="38">
        <v>3423608</v>
      </c>
      <c r="D14" s="38">
        <v>35871071</v>
      </c>
      <c r="E14" s="38">
        <v>35485141</v>
      </c>
      <c r="F14" s="13">
        <f t="shared" si="0"/>
        <v>-1.0758808957780985</v>
      </c>
      <c r="G14" s="1"/>
      <c r="H14" s="1"/>
      <c r="I14" s="1"/>
    </row>
    <row r="15" spans="1:12" x14ac:dyDescent="0.25">
      <c r="A15" s="8" t="s">
        <v>52</v>
      </c>
      <c r="B15" s="37">
        <v>2668886</v>
      </c>
      <c r="C15" s="37">
        <v>2555404</v>
      </c>
      <c r="D15" s="37">
        <v>23888575</v>
      </c>
      <c r="E15" s="37">
        <v>25341932</v>
      </c>
      <c r="F15" s="10">
        <f t="shared" si="0"/>
        <v>6.0838999396154918</v>
      </c>
      <c r="G15" s="1"/>
      <c r="H15" s="1"/>
      <c r="I15" s="1"/>
    </row>
    <row r="16" spans="1:12" x14ac:dyDescent="0.25">
      <c r="A16" s="11" t="s">
        <v>53</v>
      </c>
      <c r="B16" s="38">
        <v>2813128</v>
      </c>
      <c r="C16" s="38">
        <v>2525086</v>
      </c>
      <c r="D16" s="38">
        <v>25282878</v>
      </c>
      <c r="E16" s="38">
        <v>24304313</v>
      </c>
      <c r="F16" s="13">
        <f t="shared" si="0"/>
        <v>-3.8704652215621991</v>
      </c>
      <c r="G16" s="1"/>
      <c r="H16" s="1"/>
      <c r="I16" s="1"/>
    </row>
    <row r="17" spans="1:9" x14ac:dyDescent="0.25">
      <c r="A17" s="8" t="s">
        <v>54</v>
      </c>
      <c r="B17" s="37">
        <v>1372822</v>
      </c>
      <c r="C17" s="37">
        <v>1187799</v>
      </c>
      <c r="D17" s="37">
        <v>10280452</v>
      </c>
      <c r="E17" s="37">
        <v>11563127</v>
      </c>
      <c r="F17" s="10">
        <f t="shared" si="0"/>
        <v>12.476834676140697</v>
      </c>
      <c r="G17" s="1"/>
      <c r="H17" s="1"/>
      <c r="I17" s="1"/>
    </row>
    <row r="18" spans="1:9" x14ac:dyDescent="0.25">
      <c r="A18" s="11" t="s">
        <v>55</v>
      </c>
      <c r="B18" s="38">
        <v>227208</v>
      </c>
      <c r="C18" s="38">
        <v>207594</v>
      </c>
      <c r="D18" s="38">
        <v>2336319</v>
      </c>
      <c r="E18" s="38">
        <v>2056028</v>
      </c>
      <c r="F18" s="13">
        <f t="shared" si="0"/>
        <v>-11.997120256266371</v>
      </c>
      <c r="G18" s="1"/>
      <c r="H18" s="1"/>
      <c r="I18" s="1"/>
    </row>
    <row r="19" spans="1:9" x14ac:dyDescent="0.25">
      <c r="A19" s="8" t="s">
        <v>56</v>
      </c>
      <c r="B19" s="37">
        <v>1136825</v>
      </c>
      <c r="C19" s="37">
        <v>1114111</v>
      </c>
      <c r="D19" s="37">
        <v>11549913</v>
      </c>
      <c r="E19" s="37">
        <v>10248506</v>
      </c>
      <c r="F19" s="10">
        <f t="shared" si="0"/>
        <v>-11.267677947011379</v>
      </c>
      <c r="G19" s="1"/>
      <c r="H19" s="1"/>
      <c r="I19" s="1"/>
    </row>
    <row r="20" spans="1:9" x14ac:dyDescent="0.25">
      <c r="A20" s="11" t="s">
        <v>57</v>
      </c>
      <c r="B20" s="38">
        <v>1501525</v>
      </c>
      <c r="C20" s="38">
        <v>1460648</v>
      </c>
      <c r="D20" s="38">
        <v>13837105</v>
      </c>
      <c r="E20" s="38">
        <v>14371673</v>
      </c>
      <c r="F20" s="13">
        <f t="shared" si="0"/>
        <v>3.863293658608498</v>
      </c>
      <c r="G20" s="1"/>
      <c r="H20" s="1"/>
      <c r="I20" s="1"/>
    </row>
    <row r="21" spans="1:9" x14ac:dyDescent="0.25">
      <c r="A21" s="8" t="s">
        <v>58</v>
      </c>
      <c r="B21" s="37">
        <v>1853042</v>
      </c>
      <c r="C21" s="37">
        <v>2767501</v>
      </c>
      <c r="D21" s="37">
        <v>22978283</v>
      </c>
      <c r="E21" s="37">
        <v>21569800</v>
      </c>
      <c r="F21" s="10">
        <f t="shared" si="0"/>
        <v>-6.1296268306905262</v>
      </c>
      <c r="G21" s="1"/>
      <c r="H21" s="1"/>
      <c r="I21" s="1"/>
    </row>
    <row r="22" spans="1:9" x14ac:dyDescent="0.25">
      <c r="A22" s="11" t="s">
        <v>59</v>
      </c>
      <c r="B22" s="38">
        <v>1808007</v>
      </c>
      <c r="C22" s="38">
        <v>1642436</v>
      </c>
      <c r="D22" s="38">
        <v>20937088</v>
      </c>
      <c r="E22" s="38">
        <v>18141994</v>
      </c>
      <c r="F22" s="13">
        <f t="shared" si="0"/>
        <v>-13.349965382005365</v>
      </c>
      <c r="G22" s="1"/>
      <c r="H22" s="1"/>
      <c r="I22" s="1"/>
    </row>
    <row r="23" spans="1:9" x14ac:dyDescent="0.25">
      <c r="A23" s="8" t="s">
        <v>60</v>
      </c>
      <c r="B23" s="37">
        <v>214082</v>
      </c>
      <c r="C23" s="37">
        <v>210265</v>
      </c>
      <c r="D23" s="37">
        <v>4796890</v>
      </c>
      <c r="E23" s="37">
        <v>2290580</v>
      </c>
      <c r="F23" s="10">
        <f t="shared" si="0"/>
        <v>-52.248644434206327</v>
      </c>
      <c r="G23" s="1"/>
      <c r="H23" s="1"/>
      <c r="I23" s="1"/>
    </row>
    <row r="24" spans="1:9" x14ac:dyDescent="0.25">
      <c r="A24" s="11" t="s">
        <v>61</v>
      </c>
      <c r="B24" s="38">
        <v>180798</v>
      </c>
      <c r="C24" s="38">
        <v>169115</v>
      </c>
      <c r="D24" s="38">
        <v>1575627</v>
      </c>
      <c r="E24" s="38">
        <v>1540668</v>
      </c>
      <c r="F24" s="13">
        <f t="shared" si="0"/>
        <v>-2.2187357794706486</v>
      </c>
      <c r="G24" s="1"/>
      <c r="H24" s="1"/>
      <c r="I24" s="1"/>
    </row>
    <row r="25" spans="1:9" x14ac:dyDescent="0.25">
      <c r="A25" s="8" t="s">
        <v>62</v>
      </c>
      <c r="B25" s="37">
        <v>91696</v>
      </c>
      <c r="C25" s="37">
        <v>82084</v>
      </c>
      <c r="D25" s="37">
        <v>819617</v>
      </c>
      <c r="E25" s="37">
        <v>820455</v>
      </c>
      <c r="F25" s="10">
        <f t="shared" si="0"/>
        <v>0.10224287685589672</v>
      </c>
      <c r="G25" s="1"/>
      <c r="H25" s="1"/>
      <c r="I25" s="1"/>
    </row>
    <row r="26" spans="1:9" x14ac:dyDescent="0.25">
      <c r="A26" s="11" t="s">
        <v>63</v>
      </c>
      <c r="B26" s="38">
        <v>182506</v>
      </c>
      <c r="C26" s="38">
        <v>135351</v>
      </c>
      <c r="D26" s="38">
        <v>1712975</v>
      </c>
      <c r="E26" s="38">
        <v>1647845</v>
      </c>
      <c r="F26" s="13">
        <f t="shared" si="0"/>
        <v>-3.8021570659233248</v>
      </c>
      <c r="G26" s="1"/>
      <c r="H26" s="1"/>
      <c r="I26" s="1"/>
    </row>
    <row r="27" spans="1:9" x14ac:dyDescent="0.25">
      <c r="A27" s="8" t="s">
        <v>64</v>
      </c>
      <c r="B27" s="37">
        <v>249029</v>
      </c>
      <c r="C27" s="37">
        <v>287931</v>
      </c>
      <c r="D27" s="37">
        <v>2668249</v>
      </c>
      <c r="E27" s="37">
        <v>2330314</v>
      </c>
      <c r="F27" s="10">
        <f t="shared" si="0"/>
        <v>-12.665047377512366</v>
      </c>
      <c r="G27" s="1"/>
      <c r="H27" s="1"/>
      <c r="I27" s="1"/>
    </row>
    <row r="28" spans="1:9" x14ac:dyDescent="0.25">
      <c r="A28" s="11" t="s">
        <v>65</v>
      </c>
      <c r="B28" s="38">
        <v>961625</v>
      </c>
      <c r="C28" s="38">
        <v>1195761</v>
      </c>
      <c r="D28" s="38">
        <v>12172615</v>
      </c>
      <c r="E28" s="38">
        <v>11175106</v>
      </c>
      <c r="F28" s="13">
        <f t="shared" si="0"/>
        <v>-8.1946976882124289</v>
      </c>
      <c r="G28" s="1"/>
      <c r="H28" s="1"/>
      <c r="I28" s="1"/>
    </row>
    <row r="29" spans="1:9" x14ac:dyDescent="0.25">
      <c r="A29" s="8" t="s">
        <v>66</v>
      </c>
      <c r="B29" s="37">
        <v>466097</v>
      </c>
      <c r="C29" s="37">
        <v>366478</v>
      </c>
      <c r="D29" s="37">
        <v>4150497</v>
      </c>
      <c r="E29" s="37">
        <v>3906049</v>
      </c>
      <c r="F29" s="10">
        <f t="shared" si="0"/>
        <v>-5.8896079192443693</v>
      </c>
      <c r="G29" s="1"/>
      <c r="H29" s="1"/>
      <c r="I29" s="1"/>
    </row>
    <row r="30" spans="1:9" x14ac:dyDescent="0.25">
      <c r="A30" s="11" t="s">
        <v>67</v>
      </c>
      <c r="B30" s="38">
        <v>455114</v>
      </c>
      <c r="C30" s="38">
        <v>419324</v>
      </c>
      <c r="D30" s="38">
        <v>3819596</v>
      </c>
      <c r="E30" s="38">
        <v>3682382</v>
      </c>
      <c r="F30" s="13">
        <f t="shared" si="0"/>
        <v>-3.5923694547800409</v>
      </c>
      <c r="G30" s="1"/>
      <c r="H30" s="1"/>
      <c r="I30" s="1"/>
    </row>
    <row r="31" spans="1:9" x14ac:dyDescent="0.25">
      <c r="A31" s="8" t="s">
        <v>68</v>
      </c>
      <c r="B31" s="37">
        <v>2838592</v>
      </c>
      <c r="C31" s="37">
        <v>2456945</v>
      </c>
      <c r="D31" s="37">
        <v>28017362</v>
      </c>
      <c r="E31" s="37">
        <v>23274248</v>
      </c>
      <c r="F31" s="10">
        <f t="shared" si="0"/>
        <v>-16.929195546675672</v>
      </c>
      <c r="G31" s="1"/>
      <c r="H31" s="1"/>
      <c r="I31" s="1"/>
    </row>
    <row r="32" spans="1:9" x14ac:dyDescent="0.25">
      <c r="A32" s="11" t="s">
        <v>69</v>
      </c>
      <c r="B32" s="38">
        <v>6044910</v>
      </c>
      <c r="C32" s="38">
        <v>5356873</v>
      </c>
      <c r="D32" s="38">
        <v>55462721</v>
      </c>
      <c r="E32" s="38">
        <v>54424692</v>
      </c>
      <c r="F32" s="13">
        <f t="shared" si="0"/>
        <v>-1.8715796507711957</v>
      </c>
      <c r="G32" s="1"/>
      <c r="H32" s="1"/>
      <c r="I32" s="1"/>
    </row>
    <row r="33" spans="1:9" x14ac:dyDescent="0.25">
      <c r="A33" s="8" t="s">
        <v>70</v>
      </c>
      <c r="B33" s="37">
        <v>386881</v>
      </c>
      <c r="C33" s="37">
        <v>359621</v>
      </c>
      <c r="D33" s="37">
        <v>3435195</v>
      </c>
      <c r="E33" s="37">
        <v>3526840</v>
      </c>
      <c r="F33" s="10">
        <f t="shared" si="0"/>
        <v>2.6678252617391394</v>
      </c>
      <c r="G33" s="1"/>
      <c r="H33" s="1"/>
      <c r="I33" s="1"/>
    </row>
    <row r="34" spans="1:9" x14ac:dyDescent="0.25">
      <c r="A34" s="11" t="s">
        <v>71</v>
      </c>
      <c r="B34" s="38">
        <v>81918</v>
      </c>
      <c r="C34" s="38">
        <v>61013</v>
      </c>
      <c r="D34" s="38">
        <v>819505</v>
      </c>
      <c r="E34" s="38">
        <v>781336</v>
      </c>
      <c r="F34" s="13">
        <f t="shared" si="0"/>
        <v>-4.6575676780495598</v>
      </c>
      <c r="G34" s="1"/>
      <c r="H34" s="1"/>
      <c r="I34" s="1"/>
    </row>
    <row r="35" spans="1:9" x14ac:dyDescent="0.25">
      <c r="A35" s="14" t="s">
        <v>72</v>
      </c>
      <c r="B35" s="15">
        <f>SUM(B7:B34)</f>
        <v>40143730</v>
      </c>
      <c r="C35" s="15">
        <f t="shared" ref="C35:E35" si="1">SUM(C7:C34)</f>
        <v>39034350</v>
      </c>
      <c r="D35" s="15">
        <f t="shared" si="1"/>
        <v>395165007</v>
      </c>
      <c r="E35" s="15">
        <f t="shared" si="1"/>
        <v>380539790</v>
      </c>
      <c r="F35" s="16">
        <f t="shared" si="0"/>
        <v>-3.7010405124257346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10075662</v>
      </c>
      <c r="C38" s="41">
        <f>D7</f>
        <v>10964633</v>
      </c>
      <c r="D38" s="41">
        <f>_xlfn.RANK.EQ(B38,$B$38:$B$65)+COUNTIF($B$38:$B$65,B38)-1</f>
        <v>14</v>
      </c>
      <c r="E38" s="42" t="str">
        <f t="shared" ref="E38:E65" si="2">INDEX($A$38:$B$65,MATCH(ROW()-37,$D$38:$D$65,0),1)</f>
        <v>BAHIA DE ALGECIRAS</v>
      </c>
      <c r="F38" s="42">
        <f>LOOKUP(E38,$A$38:$A$65,$B$38:$B$65)</f>
        <v>74883891</v>
      </c>
      <c r="G38" s="42">
        <f>LOOKUP(E38,$A$38:$A$65,$C$38:$C$65)</f>
        <v>73427322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1979648</v>
      </c>
      <c r="C39" s="41">
        <f t="shared" ref="C39:C65" si="5">D8</f>
        <v>1893522</v>
      </c>
      <c r="D39" s="41">
        <f t="shared" ref="D39:D65" si="6">_xlfn.RANK.EQ(B39,$B$38:$B$65)+COUNTIF($B$38:$B$65,B39)-1</f>
        <v>24</v>
      </c>
      <c r="E39" s="42" t="str">
        <f t="shared" si="2"/>
        <v>VALENCIA</v>
      </c>
      <c r="F39" s="42">
        <f t="shared" ref="F39:F65" si="7">LOOKUP(E39,$A$38:$A$65,$B$38:$B$65)</f>
        <v>54424692</v>
      </c>
      <c r="G39" s="42">
        <f t="shared" ref="G39:G65" si="8">LOOKUP(E39,$A$38:$A$65,$C$38:$C$65)</f>
        <v>55462721</v>
      </c>
    </row>
    <row r="40" spans="1:9" x14ac:dyDescent="0.25">
      <c r="A40" s="42" t="str">
        <f t="shared" si="3"/>
        <v>ALMERIA</v>
      </c>
      <c r="B40" s="41">
        <f t="shared" si="4"/>
        <v>3882972</v>
      </c>
      <c r="C40" s="41">
        <f t="shared" si="5"/>
        <v>4765645</v>
      </c>
      <c r="D40" s="41">
        <f t="shared" si="6"/>
        <v>17</v>
      </c>
      <c r="E40" s="42" t="str">
        <f t="shared" si="2"/>
        <v>BARCELONA</v>
      </c>
      <c r="F40" s="42">
        <f t="shared" si="7"/>
        <v>35485141</v>
      </c>
      <c r="G40" s="42">
        <f t="shared" si="8"/>
        <v>35871071</v>
      </c>
    </row>
    <row r="41" spans="1:9" x14ac:dyDescent="0.25">
      <c r="A41" s="42" t="str">
        <f t="shared" si="3"/>
        <v>AVILES</v>
      </c>
      <c r="B41" s="41">
        <f t="shared" si="4"/>
        <v>4042412</v>
      </c>
      <c r="C41" s="41">
        <f t="shared" si="5"/>
        <v>4308800</v>
      </c>
      <c r="D41" s="41">
        <f t="shared" si="6"/>
        <v>15</v>
      </c>
      <c r="E41" s="42" t="str">
        <f t="shared" si="2"/>
        <v>BILBAO</v>
      </c>
      <c r="F41" s="42">
        <f t="shared" si="7"/>
        <v>25341932</v>
      </c>
      <c r="G41" s="42">
        <f t="shared" si="8"/>
        <v>23888575</v>
      </c>
    </row>
    <row r="42" spans="1:9" x14ac:dyDescent="0.25">
      <c r="A42" s="42" t="str">
        <f t="shared" si="3"/>
        <v>BAHIA DE ALGECIRAS</v>
      </c>
      <c r="B42" s="41">
        <f t="shared" si="4"/>
        <v>74883891</v>
      </c>
      <c r="C42" s="41">
        <f t="shared" si="5"/>
        <v>73427322</v>
      </c>
      <c r="D42" s="41">
        <f t="shared" si="6"/>
        <v>1</v>
      </c>
      <c r="E42" s="42" t="str">
        <f t="shared" si="2"/>
        <v>CARTAGENA</v>
      </c>
      <c r="F42" s="42">
        <f t="shared" si="7"/>
        <v>24304313</v>
      </c>
      <c r="G42" s="42">
        <f t="shared" si="8"/>
        <v>25282878</v>
      </c>
    </row>
    <row r="43" spans="1:9" x14ac:dyDescent="0.25">
      <c r="A43" s="42" t="str">
        <f t="shared" si="3"/>
        <v>BAHIA DE CADIZ</v>
      </c>
      <c r="B43" s="41">
        <f t="shared" si="4"/>
        <v>3088301</v>
      </c>
      <c r="C43" s="41">
        <f t="shared" si="5"/>
        <v>3146069</v>
      </c>
      <c r="D43" s="41">
        <f t="shared" si="6"/>
        <v>20</v>
      </c>
      <c r="E43" s="42" t="str">
        <f t="shared" si="2"/>
        <v>TARRAGONA</v>
      </c>
      <c r="F43" s="42">
        <f t="shared" si="7"/>
        <v>23274248</v>
      </c>
      <c r="G43" s="42">
        <f t="shared" si="8"/>
        <v>28017362</v>
      </c>
    </row>
    <row r="44" spans="1:9" x14ac:dyDescent="0.25">
      <c r="A44" s="42" t="str">
        <f t="shared" si="3"/>
        <v>BALEARES</v>
      </c>
      <c r="B44" s="41">
        <f t="shared" si="4"/>
        <v>10103875</v>
      </c>
      <c r="C44" s="41">
        <f t="shared" si="5"/>
        <v>10246483</v>
      </c>
      <c r="D44" s="41">
        <f t="shared" si="6"/>
        <v>13</v>
      </c>
      <c r="E44" s="42" t="str">
        <f t="shared" si="2"/>
        <v>HUELVA</v>
      </c>
      <c r="F44" s="42">
        <f t="shared" si="7"/>
        <v>21569800</v>
      </c>
      <c r="G44" s="42">
        <f t="shared" si="8"/>
        <v>22978283</v>
      </c>
    </row>
    <row r="45" spans="1:9" x14ac:dyDescent="0.25">
      <c r="A45" s="42" t="str">
        <f t="shared" si="3"/>
        <v>BARCELONA</v>
      </c>
      <c r="B45" s="41">
        <f t="shared" si="4"/>
        <v>35485141</v>
      </c>
      <c r="C45" s="41">
        <f t="shared" si="5"/>
        <v>35871071</v>
      </c>
      <c r="D45" s="41">
        <f t="shared" si="6"/>
        <v>3</v>
      </c>
      <c r="E45" s="42" t="str">
        <f t="shared" si="2"/>
        <v>LAS PALMAS</v>
      </c>
      <c r="F45" s="42">
        <f t="shared" si="7"/>
        <v>18141994</v>
      </c>
      <c r="G45" s="42">
        <f t="shared" si="8"/>
        <v>20937088</v>
      </c>
    </row>
    <row r="46" spans="1:9" x14ac:dyDescent="0.25">
      <c r="A46" s="42" t="str">
        <f t="shared" si="3"/>
        <v>BILBAO</v>
      </c>
      <c r="B46" s="41">
        <f t="shared" si="4"/>
        <v>25341932</v>
      </c>
      <c r="C46" s="41">
        <f t="shared" si="5"/>
        <v>23888575</v>
      </c>
      <c r="D46" s="41">
        <f t="shared" si="6"/>
        <v>4</v>
      </c>
      <c r="E46" s="42" t="str">
        <f t="shared" si="2"/>
        <v>GIJON</v>
      </c>
      <c r="F46" s="42">
        <f t="shared" si="7"/>
        <v>14371673</v>
      </c>
      <c r="G46" s="42">
        <f t="shared" si="8"/>
        <v>13837105</v>
      </c>
    </row>
    <row r="47" spans="1:9" x14ac:dyDescent="0.25">
      <c r="A47" s="42" t="str">
        <f t="shared" si="3"/>
        <v>CARTAGENA</v>
      </c>
      <c r="B47" s="41">
        <f t="shared" si="4"/>
        <v>24304313</v>
      </c>
      <c r="C47" s="41">
        <f t="shared" si="5"/>
        <v>25282878</v>
      </c>
      <c r="D47" s="41">
        <f t="shared" si="6"/>
        <v>5</v>
      </c>
      <c r="E47" s="42" t="str">
        <f t="shared" si="2"/>
        <v>CASTELLON</v>
      </c>
      <c r="F47" s="42">
        <f t="shared" si="7"/>
        <v>11563127</v>
      </c>
      <c r="G47" s="42">
        <f t="shared" si="8"/>
        <v>10280452</v>
      </c>
    </row>
    <row r="48" spans="1:9" x14ac:dyDescent="0.25">
      <c r="A48" s="42" t="str">
        <f t="shared" si="3"/>
        <v>CASTELLON</v>
      </c>
      <c r="B48" s="41">
        <f t="shared" si="4"/>
        <v>11563127</v>
      </c>
      <c r="C48" s="41">
        <f t="shared" si="5"/>
        <v>10280452</v>
      </c>
      <c r="D48" s="41">
        <f t="shared" si="6"/>
        <v>10</v>
      </c>
      <c r="E48" s="42" t="str">
        <f t="shared" si="2"/>
        <v>SANTA CRUZ DE TENERIFE</v>
      </c>
      <c r="F48" s="42">
        <f t="shared" si="7"/>
        <v>11175106</v>
      </c>
      <c r="G48" s="42">
        <f t="shared" si="8"/>
        <v>12172615</v>
      </c>
    </row>
    <row r="49" spans="1:7" x14ac:dyDescent="0.25">
      <c r="A49" s="42" t="str">
        <f t="shared" si="3"/>
        <v>CEUTA</v>
      </c>
      <c r="B49" s="41">
        <f t="shared" si="4"/>
        <v>2056028</v>
      </c>
      <c r="C49" s="41">
        <f t="shared" si="5"/>
        <v>2336319</v>
      </c>
      <c r="D49" s="41">
        <f t="shared" si="6"/>
        <v>23</v>
      </c>
      <c r="E49" s="42" t="str">
        <f t="shared" si="2"/>
        <v>FERROL-SAN CIBRAO</v>
      </c>
      <c r="F49" s="42">
        <f t="shared" si="7"/>
        <v>10248506</v>
      </c>
      <c r="G49" s="42">
        <f t="shared" si="8"/>
        <v>11549913</v>
      </c>
    </row>
    <row r="50" spans="1:7" x14ac:dyDescent="0.25">
      <c r="A50" s="42" t="str">
        <f t="shared" si="3"/>
        <v>FERROL-SAN CIBRAO</v>
      </c>
      <c r="B50" s="41">
        <f t="shared" si="4"/>
        <v>10248506</v>
      </c>
      <c r="C50" s="41">
        <f t="shared" si="5"/>
        <v>11549913</v>
      </c>
      <c r="D50" s="41">
        <f t="shared" si="6"/>
        <v>12</v>
      </c>
      <c r="E50" s="42" t="str">
        <f t="shared" si="2"/>
        <v>BALEARES</v>
      </c>
      <c r="F50" s="42">
        <f t="shared" si="7"/>
        <v>10103875</v>
      </c>
      <c r="G50" s="42">
        <f t="shared" si="8"/>
        <v>10246483</v>
      </c>
    </row>
    <row r="51" spans="1:7" x14ac:dyDescent="0.25">
      <c r="A51" s="42" t="str">
        <f t="shared" si="3"/>
        <v>GIJON</v>
      </c>
      <c r="B51" s="41">
        <f t="shared" si="4"/>
        <v>14371673</v>
      </c>
      <c r="C51" s="41">
        <f t="shared" si="5"/>
        <v>13837105</v>
      </c>
      <c r="D51" s="41">
        <f t="shared" si="6"/>
        <v>9</v>
      </c>
      <c r="E51" s="42" t="str">
        <f t="shared" si="2"/>
        <v>A CORUÑA</v>
      </c>
      <c r="F51" s="42">
        <f t="shared" si="7"/>
        <v>10075662</v>
      </c>
      <c r="G51" s="42">
        <f t="shared" si="8"/>
        <v>10964633</v>
      </c>
    </row>
    <row r="52" spans="1:7" x14ac:dyDescent="0.25">
      <c r="A52" s="42" t="str">
        <f t="shared" si="3"/>
        <v>HUELVA</v>
      </c>
      <c r="B52" s="41">
        <f t="shared" si="4"/>
        <v>21569800</v>
      </c>
      <c r="C52" s="41">
        <f t="shared" si="5"/>
        <v>22978283</v>
      </c>
      <c r="D52" s="41">
        <f t="shared" si="6"/>
        <v>7</v>
      </c>
      <c r="E52" s="42" t="str">
        <f t="shared" si="2"/>
        <v>AVILES</v>
      </c>
      <c r="F52" s="42">
        <f t="shared" si="7"/>
        <v>4042412</v>
      </c>
      <c r="G52" s="42">
        <f t="shared" si="8"/>
        <v>4308800</v>
      </c>
    </row>
    <row r="53" spans="1:7" x14ac:dyDescent="0.25">
      <c r="A53" s="42" t="str">
        <f t="shared" si="3"/>
        <v>LAS PALMAS</v>
      </c>
      <c r="B53" s="41">
        <f t="shared" si="4"/>
        <v>18141994</v>
      </c>
      <c r="C53" s="41">
        <f t="shared" si="5"/>
        <v>20937088</v>
      </c>
      <c r="D53" s="41">
        <f t="shared" si="6"/>
        <v>8</v>
      </c>
      <c r="E53" s="42" t="str">
        <f t="shared" si="2"/>
        <v>SANTANDER</v>
      </c>
      <c r="F53" s="42">
        <f t="shared" si="7"/>
        <v>3906049</v>
      </c>
      <c r="G53" s="42">
        <f t="shared" si="8"/>
        <v>4150497</v>
      </c>
    </row>
    <row r="54" spans="1:7" x14ac:dyDescent="0.25">
      <c r="A54" s="42" t="str">
        <f t="shared" si="3"/>
        <v>MALAGA</v>
      </c>
      <c r="B54" s="41">
        <f t="shared" si="4"/>
        <v>2290580</v>
      </c>
      <c r="C54" s="41">
        <f t="shared" si="5"/>
        <v>4796890</v>
      </c>
      <c r="D54" s="41">
        <f t="shared" si="6"/>
        <v>22</v>
      </c>
      <c r="E54" s="42" t="str">
        <f t="shared" si="2"/>
        <v>ALMERIA</v>
      </c>
      <c r="F54" s="42">
        <f t="shared" si="7"/>
        <v>3882972</v>
      </c>
      <c r="G54" s="42">
        <f t="shared" si="8"/>
        <v>4765645</v>
      </c>
    </row>
    <row r="55" spans="1:7" x14ac:dyDescent="0.25">
      <c r="A55" s="42" t="str">
        <f t="shared" si="3"/>
        <v>MARIN Y RIA DE PONTEVEDRA</v>
      </c>
      <c r="B55" s="41">
        <f t="shared" si="4"/>
        <v>1540668</v>
      </c>
      <c r="C55" s="41">
        <f t="shared" si="5"/>
        <v>1575627</v>
      </c>
      <c r="D55" s="41">
        <f t="shared" si="6"/>
        <v>26</v>
      </c>
      <c r="E55" s="42" t="str">
        <f t="shared" si="2"/>
        <v>SEVILLA</v>
      </c>
      <c r="F55" s="42">
        <f t="shared" si="7"/>
        <v>3682382</v>
      </c>
      <c r="G55" s="42">
        <f t="shared" si="8"/>
        <v>3819596</v>
      </c>
    </row>
    <row r="56" spans="1:7" x14ac:dyDescent="0.25">
      <c r="A56" s="42" t="str">
        <f t="shared" si="3"/>
        <v>MELILLA</v>
      </c>
      <c r="B56" s="41">
        <f t="shared" si="4"/>
        <v>820455</v>
      </c>
      <c r="C56" s="41">
        <f t="shared" si="5"/>
        <v>819617</v>
      </c>
      <c r="D56" s="41">
        <f t="shared" si="6"/>
        <v>27</v>
      </c>
      <c r="E56" s="42" t="str">
        <f t="shared" si="2"/>
        <v>VIGO</v>
      </c>
      <c r="F56" s="42">
        <f t="shared" si="7"/>
        <v>3526840</v>
      </c>
      <c r="G56" s="42">
        <f t="shared" si="8"/>
        <v>3435195</v>
      </c>
    </row>
    <row r="57" spans="1:7" x14ac:dyDescent="0.25">
      <c r="A57" s="42" t="str">
        <f t="shared" si="3"/>
        <v>MOTRIL</v>
      </c>
      <c r="B57" s="41">
        <f t="shared" si="4"/>
        <v>1647845</v>
      </c>
      <c r="C57" s="41">
        <f t="shared" si="5"/>
        <v>1712975</v>
      </c>
      <c r="D57" s="41">
        <f t="shared" si="6"/>
        <v>25</v>
      </c>
      <c r="E57" s="42" t="str">
        <f t="shared" si="2"/>
        <v>BAHIA DE CADIZ</v>
      </c>
      <c r="F57" s="42">
        <f t="shared" si="7"/>
        <v>3088301</v>
      </c>
      <c r="G57" s="42">
        <f t="shared" si="8"/>
        <v>3146069</v>
      </c>
    </row>
    <row r="58" spans="1:7" x14ac:dyDescent="0.25">
      <c r="A58" s="42" t="str">
        <f t="shared" si="3"/>
        <v>PASAIA</v>
      </c>
      <c r="B58" s="41">
        <f t="shared" si="4"/>
        <v>2330314</v>
      </c>
      <c r="C58" s="41">
        <f t="shared" si="5"/>
        <v>2668249</v>
      </c>
      <c r="D58" s="41">
        <f t="shared" si="6"/>
        <v>21</v>
      </c>
      <c r="E58" s="42" t="str">
        <f t="shared" si="2"/>
        <v>PASAIA</v>
      </c>
      <c r="F58" s="42">
        <f t="shared" si="7"/>
        <v>2330314</v>
      </c>
      <c r="G58" s="42">
        <f t="shared" si="8"/>
        <v>2668249</v>
      </c>
    </row>
    <row r="59" spans="1:7" x14ac:dyDescent="0.25">
      <c r="A59" s="42" t="str">
        <f t="shared" si="3"/>
        <v>SANTA CRUZ DE TENERIFE</v>
      </c>
      <c r="B59" s="41">
        <f t="shared" si="4"/>
        <v>11175106</v>
      </c>
      <c r="C59" s="41">
        <f t="shared" si="5"/>
        <v>12172615</v>
      </c>
      <c r="D59" s="41">
        <f t="shared" si="6"/>
        <v>11</v>
      </c>
      <c r="E59" s="42" t="str">
        <f t="shared" si="2"/>
        <v>MALAGA</v>
      </c>
      <c r="F59" s="42">
        <f t="shared" si="7"/>
        <v>2290580</v>
      </c>
      <c r="G59" s="42">
        <f t="shared" si="8"/>
        <v>4796890</v>
      </c>
    </row>
    <row r="60" spans="1:7" x14ac:dyDescent="0.25">
      <c r="A60" s="42" t="str">
        <f t="shared" si="3"/>
        <v>SANTANDER</v>
      </c>
      <c r="B60" s="41">
        <f t="shared" si="4"/>
        <v>3906049</v>
      </c>
      <c r="C60" s="41">
        <f t="shared" si="5"/>
        <v>4150497</v>
      </c>
      <c r="D60" s="41">
        <f t="shared" si="6"/>
        <v>16</v>
      </c>
      <c r="E60" s="42" t="str">
        <f t="shared" si="2"/>
        <v>CEUTA</v>
      </c>
      <c r="F60" s="42">
        <f t="shared" si="7"/>
        <v>2056028</v>
      </c>
      <c r="G60" s="42">
        <f t="shared" si="8"/>
        <v>2336319</v>
      </c>
    </row>
    <row r="61" spans="1:7" x14ac:dyDescent="0.25">
      <c r="A61" s="42" t="str">
        <f t="shared" si="3"/>
        <v>SEVILLA</v>
      </c>
      <c r="B61" s="41">
        <f t="shared" si="4"/>
        <v>3682382</v>
      </c>
      <c r="C61" s="41">
        <f t="shared" si="5"/>
        <v>3819596</v>
      </c>
      <c r="D61" s="41">
        <f t="shared" si="6"/>
        <v>18</v>
      </c>
      <c r="E61" s="42" t="str">
        <f t="shared" si="2"/>
        <v>ALICANTE</v>
      </c>
      <c r="F61" s="42">
        <f t="shared" si="7"/>
        <v>1979648</v>
      </c>
      <c r="G61" s="42">
        <f t="shared" si="8"/>
        <v>1893522</v>
      </c>
    </row>
    <row r="62" spans="1:7" x14ac:dyDescent="0.25">
      <c r="A62" s="42" t="str">
        <f t="shared" si="3"/>
        <v>TARRAGONA</v>
      </c>
      <c r="B62" s="41">
        <f t="shared" si="4"/>
        <v>23274248</v>
      </c>
      <c r="C62" s="41">
        <f t="shared" si="5"/>
        <v>28017362</v>
      </c>
      <c r="D62" s="41">
        <f t="shared" si="6"/>
        <v>6</v>
      </c>
      <c r="E62" s="42" t="str">
        <f t="shared" si="2"/>
        <v>MOTRIL</v>
      </c>
      <c r="F62" s="42">
        <f t="shared" si="7"/>
        <v>1647845</v>
      </c>
      <c r="G62" s="42">
        <f t="shared" si="8"/>
        <v>1712975</v>
      </c>
    </row>
    <row r="63" spans="1:7" x14ac:dyDescent="0.25">
      <c r="A63" s="42" t="str">
        <f t="shared" si="3"/>
        <v>VALENCIA</v>
      </c>
      <c r="B63" s="41">
        <f t="shared" si="4"/>
        <v>54424692</v>
      </c>
      <c r="C63" s="41">
        <f t="shared" si="5"/>
        <v>55462721</v>
      </c>
      <c r="D63" s="41">
        <f t="shared" si="6"/>
        <v>2</v>
      </c>
      <c r="E63" s="42" t="str">
        <f t="shared" si="2"/>
        <v>MARIN Y RIA DE PONTEVEDRA</v>
      </c>
      <c r="F63" s="42">
        <f t="shared" si="7"/>
        <v>1540668</v>
      </c>
      <c r="G63" s="42">
        <f t="shared" si="8"/>
        <v>1575627</v>
      </c>
    </row>
    <row r="64" spans="1:7" x14ac:dyDescent="0.25">
      <c r="A64" s="42" t="str">
        <f t="shared" si="3"/>
        <v>VIGO</v>
      </c>
      <c r="B64" s="41">
        <f t="shared" si="4"/>
        <v>3526840</v>
      </c>
      <c r="C64" s="41">
        <f t="shared" si="5"/>
        <v>3435195</v>
      </c>
      <c r="D64" s="41">
        <f t="shared" si="6"/>
        <v>19</v>
      </c>
      <c r="E64" s="42" t="str">
        <f t="shared" si="2"/>
        <v>MELILLA</v>
      </c>
      <c r="F64" s="42">
        <f t="shared" si="7"/>
        <v>820455</v>
      </c>
      <c r="G64" s="42">
        <f t="shared" si="8"/>
        <v>819617</v>
      </c>
    </row>
    <row r="65" spans="1:7" x14ac:dyDescent="0.25">
      <c r="A65" s="42" t="str">
        <f t="shared" si="3"/>
        <v>VILAGARCIA</v>
      </c>
      <c r="B65" s="41">
        <f t="shared" si="4"/>
        <v>781336</v>
      </c>
      <c r="C65" s="41">
        <f t="shared" si="5"/>
        <v>819505</v>
      </c>
      <c r="D65" s="41">
        <f t="shared" si="6"/>
        <v>28</v>
      </c>
      <c r="E65" s="42" t="str">
        <f t="shared" si="2"/>
        <v>VILAGARCIA</v>
      </c>
      <c r="F65" s="42">
        <f t="shared" si="7"/>
        <v>781336</v>
      </c>
      <c r="G65" s="42">
        <f t="shared" si="8"/>
        <v>819505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76</v>
      </c>
    </row>
    <row r="5" spans="1:12" x14ac:dyDescent="0.25">
      <c r="A5" s="69" t="s">
        <v>73</v>
      </c>
      <c r="B5" s="67" t="str">
        <f>'Resumen general'!D6</f>
        <v>Mes Octubre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41612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7">
        <v>1207525</v>
      </c>
      <c r="C7" s="37">
        <v>919254</v>
      </c>
      <c r="D7" s="37">
        <v>10721914</v>
      </c>
      <c r="E7" s="37">
        <v>9843548</v>
      </c>
      <c r="F7" s="10">
        <f>((E7*100)/D7)-100</f>
        <v>-8.1922500031244425</v>
      </c>
      <c r="G7" s="1"/>
      <c r="H7" s="1"/>
      <c r="I7" s="1"/>
    </row>
    <row r="8" spans="1:12" x14ac:dyDescent="0.25">
      <c r="A8" s="11" t="s">
        <v>45</v>
      </c>
      <c r="B8" s="38">
        <v>176705</v>
      </c>
      <c r="C8" s="38">
        <v>195409</v>
      </c>
      <c r="D8" s="38">
        <v>1878491</v>
      </c>
      <c r="E8" s="38">
        <v>1969750</v>
      </c>
      <c r="F8" s="13">
        <f t="shared" ref="F8:F35" si="0">((E8*100)/D8)-100</f>
        <v>4.8581015293658538</v>
      </c>
      <c r="G8" s="1"/>
      <c r="H8" s="1"/>
      <c r="I8" s="1"/>
    </row>
    <row r="9" spans="1:12" x14ac:dyDescent="0.25">
      <c r="A9" s="8" t="s">
        <v>46</v>
      </c>
      <c r="B9" s="37">
        <v>507779</v>
      </c>
      <c r="C9" s="37">
        <v>306775</v>
      </c>
      <c r="D9" s="37">
        <v>4698175</v>
      </c>
      <c r="E9" s="37">
        <v>3829352</v>
      </c>
      <c r="F9" s="10">
        <f t="shared" si="0"/>
        <v>-18.492776450430213</v>
      </c>
      <c r="G9" s="1"/>
      <c r="H9" s="1"/>
      <c r="I9" s="1"/>
    </row>
    <row r="10" spans="1:12" x14ac:dyDescent="0.25">
      <c r="A10" s="11" t="s">
        <v>47</v>
      </c>
      <c r="B10" s="38">
        <v>504156</v>
      </c>
      <c r="C10" s="38">
        <v>363575</v>
      </c>
      <c r="D10" s="38">
        <v>4264364</v>
      </c>
      <c r="E10" s="38">
        <v>4006429</v>
      </c>
      <c r="F10" s="13">
        <f t="shared" si="0"/>
        <v>-6.0486159249069686</v>
      </c>
      <c r="G10" s="1"/>
      <c r="H10" s="1"/>
      <c r="I10" s="1"/>
    </row>
    <row r="11" spans="1:12" x14ac:dyDescent="0.25">
      <c r="A11" s="8" t="s">
        <v>48</v>
      </c>
      <c r="B11" s="37">
        <v>7067117</v>
      </c>
      <c r="C11" s="37">
        <v>7633774</v>
      </c>
      <c r="D11" s="37">
        <v>68721612</v>
      </c>
      <c r="E11" s="37">
        <v>71058390</v>
      </c>
      <c r="F11" s="10">
        <f t="shared" si="0"/>
        <v>3.4003538799409938</v>
      </c>
      <c r="G11" s="1"/>
      <c r="H11" s="1"/>
      <c r="I11" s="1"/>
    </row>
    <row r="12" spans="1:12" x14ac:dyDescent="0.25">
      <c r="A12" s="11" t="s">
        <v>49</v>
      </c>
      <c r="B12" s="38">
        <v>265224</v>
      </c>
      <c r="C12" s="38">
        <v>229456</v>
      </c>
      <c r="D12" s="38">
        <v>3028419</v>
      </c>
      <c r="E12" s="38">
        <v>2988929</v>
      </c>
      <c r="F12" s="13">
        <f t="shared" si="0"/>
        <v>-1.3039807239354957</v>
      </c>
      <c r="G12" s="1"/>
      <c r="H12" s="1"/>
      <c r="I12" s="1"/>
    </row>
    <row r="13" spans="1:12" x14ac:dyDescent="0.25">
      <c r="A13" s="8" t="s">
        <v>50</v>
      </c>
      <c r="B13" s="37">
        <v>885469</v>
      </c>
      <c r="C13" s="37">
        <v>951999</v>
      </c>
      <c r="D13" s="37">
        <v>10046023</v>
      </c>
      <c r="E13" s="37">
        <v>9858696</v>
      </c>
      <c r="F13" s="10">
        <f t="shared" si="0"/>
        <v>-1.8646881457468254</v>
      </c>
      <c r="G13" s="1"/>
      <c r="H13" s="1"/>
      <c r="I13" s="1"/>
    </row>
    <row r="14" spans="1:12" x14ac:dyDescent="0.25">
      <c r="A14" s="11" t="s">
        <v>51</v>
      </c>
      <c r="B14" s="38">
        <v>3404142</v>
      </c>
      <c r="C14" s="38">
        <v>3326968</v>
      </c>
      <c r="D14" s="38">
        <v>34908354</v>
      </c>
      <c r="E14" s="38">
        <v>34599141</v>
      </c>
      <c r="F14" s="13">
        <f t="shared" si="0"/>
        <v>-0.88578510461994142</v>
      </c>
      <c r="G14" s="1"/>
      <c r="H14" s="1"/>
      <c r="I14" s="1"/>
    </row>
    <row r="15" spans="1:12" x14ac:dyDescent="0.25">
      <c r="A15" s="8" t="s">
        <v>52</v>
      </c>
      <c r="B15" s="37">
        <v>2566651</v>
      </c>
      <c r="C15" s="37">
        <v>2511574</v>
      </c>
      <c r="D15" s="37">
        <v>23497339</v>
      </c>
      <c r="E15" s="37">
        <v>24953310</v>
      </c>
      <c r="F15" s="10">
        <f t="shared" si="0"/>
        <v>6.1963229112879503</v>
      </c>
      <c r="G15" s="1"/>
      <c r="H15" s="1"/>
      <c r="I15" s="1"/>
    </row>
    <row r="16" spans="1:12" x14ac:dyDescent="0.25">
      <c r="A16" s="11" t="s">
        <v>53</v>
      </c>
      <c r="B16" s="38">
        <v>2777842</v>
      </c>
      <c r="C16" s="38">
        <v>2518755</v>
      </c>
      <c r="D16" s="38">
        <v>25032149</v>
      </c>
      <c r="E16" s="38">
        <v>24183040</v>
      </c>
      <c r="F16" s="13">
        <f t="shared" si="0"/>
        <v>-3.3920739286107704</v>
      </c>
      <c r="G16" s="1"/>
      <c r="H16" s="1"/>
      <c r="I16" s="1"/>
    </row>
    <row r="17" spans="1:9" x14ac:dyDescent="0.25">
      <c r="A17" s="8" t="s">
        <v>54</v>
      </c>
      <c r="B17" s="37">
        <v>1369659</v>
      </c>
      <c r="C17" s="37">
        <v>1184683</v>
      </c>
      <c r="D17" s="37">
        <v>10247587</v>
      </c>
      <c r="E17" s="37">
        <v>11534631</v>
      </c>
      <c r="F17" s="10">
        <f t="shared" si="0"/>
        <v>12.559483515485155</v>
      </c>
      <c r="G17" s="1"/>
      <c r="H17" s="1"/>
      <c r="I17" s="1"/>
    </row>
    <row r="18" spans="1:9" x14ac:dyDescent="0.25">
      <c r="A18" s="11" t="s">
        <v>55</v>
      </c>
      <c r="B18" s="38">
        <v>172117</v>
      </c>
      <c r="C18" s="38">
        <v>158212</v>
      </c>
      <c r="D18" s="38">
        <v>1743785</v>
      </c>
      <c r="E18" s="38">
        <v>1538127</v>
      </c>
      <c r="F18" s="13">
        <f t="shared" si="0"/>
        <v>-11.793770447618257</v>
      </c>
      <c r="G18" s="1"/>
      <c r="H18" s="1"/>
      <c r="I18" s="1"/>
    </row>
    <row r="19" spans="1:9" x14ac:dyDescent="0.25">
      <c r="A19" s="8" t="s">
        <v>56</v>
      </c>
      <c r="B19" s="37">
        <v>1135099</v>
      </c>
      <c r="C19" s="37">
        <v>1113045</v>
      </c>
      <c r="D19" s="37">
        <v>11536990</v>
      </c>
      <c r="E19" s="37">
        <v>10236955</v>
      </c>
      <c r="F19" s="10">
        <f t="shared" si="0"/>
        <v>-11.268407097518505</v>
      </c>
      <c r="G19" s="1"/>
      <c r="H19" s="1"/>
      <c r="I19" s="1"/>
    </row>
    <row r="20" spans="1:9" x14ac:dyDescent="0.25">
      <c r="A20" s="11" t="s">
        <v>57</v>
      </c>
      <c r="B20" s="38">
        <v>1494478</v>
      </c>
      <c r="C20" s="38">
        <v>1451278</v>
      </c>
      <c r="D20" s="38">
        <v>13751649</v>
      </c>
      <c r="E20" s="38">
        <v>14296789</v>
      </c>
      <c r="F20" s="13">
        <f t="shared" si="0"/>
        <v>3.9641791322626148</v>
      </c>
      <c r="G20" s="1"/>
      <c r="H20" s="1"/>
      <c r="I20" s="1"/>
    </row>
    <row r="21" spans="1:9" x14ac:dyDescent="0.25">
      <c r="A21" s="8" t="s">
        <v>58</v>
      </c>
      <c r="B21" s="37">
        <v>1841687</v>
      </c>
      <c r="C21" s="37">
        <v>2756294</v>
      </c>
      <c r="D21" s="37">
        <v>22895418</v>
      </c>
      <c r="E21" s="37">
        <v>21461693</v>
      </c>
      <c r="F21" s="10">
        <f t="shared" si="0"/>
        <v>-6.2620608193307561</v>
      </c>
      <c r="G21" s="1"/>
      <c r="H21" s="1"/>
      <c r="I21" s="1"/>
    </row>
    <row r="22" spans="1:9" x14ac:dyDescent="0.25">
      <c r="A22" s="11" t="s">
        <v>59</v>
      </c>
      <c r="B22" s="38">
        <v>1619969</v>
      </c>
      <c r="C22" s="38">
        <v>1431505</v>
      </c>
      <c r="D22" s="38">
        <v>18910044</v>
      </c>
      <c r="E22" s="38">
        <v>16146234</v>
      </c>
      <c r="F22" s="13">
        <f t="shared" si="0"/>
        <v>-14.615566203865001</v>
      </c>
      <c r="G22" s="1"/>
      <c r="H22" s="1"/>
      <c r="I22" s="1"/>
    </row>
    <row r="23" spans="1:9" x14ac:dyDescent="0.25">
      <c r="A23" s="8" t="s">
        <v>60</v>
      </c>
      <c r="B23" s="37">
        <v>204664</v>
      </c>
      <c r="C23" s="37">
        <v>200683</v>
      </c>
      <c r="D23" s="37">
        <v>4723207</v>
      </c>
      <c r="E23" s="37">
        <v>2229767</v>
      </c>
      <c r="F23" s="10">
        <f t="shared" si="0"/>
        <v>-52.791249674214995</v>
      </c>
      <c r="G23" s="1"/>
      <c r="H23" s="1"/>
      <c r="I23" s="1"/>
    </row>
    <row r="24" spans="1:9" x14ac:dyDescent="0.25">
      <c r="A24" s="11" t="s">
        <v>61</v>
      </c>
      <c r="B24" s="38">
        <v>178372</v>
      </c>
      <c r="C24" s="38">
        <v>168507</v>
      </c>
      <c r="D24" s="38">
        <v>1548930</v>
      </c>
      <c r="E24" s="38">
        <v>1517979</v>
      </c>
      <c r="F24" s="13">
        <f t="shared" si="0"/>
        <v>-1.9982181247700055</v>
      </c>
      <c r="G24" s="1"/>
      <c r="H24" s="1"/>
      <c r="I24" s="1"/>
    </row>
    <row r="25" spans="1:9" x14ac:dyDescent="0.25">
      <c r="A25" s="8" t="s">
        <v>62</v>
      </c>
      <c r="B25" s="37">
        <v>91410</v>
      </c>
      <c r="C25" s="37">
        <v>82075</v>
      </c>
      <c r="D25" s="37">
        <v>797347</v>
      </c>
      <c r="E25" s="37">
        <v>803443</v>
      </c>
      <c r="F25" s="10">
        <f t="shared" si="0"/>
        <v>0.76453539048870311</v>
      </c>
      <c r="G25" s="1"/>
      <c r="H25" s="1"/>
      <c r="I25" s="1"/>
    </row>
    <row r="26" spans="1:9" x14ac:dyDescent="0.25">
      <c r="A26" s="11" t="s">
        <v>63</v>
      </c>
      <c r="B26" s="38">
        <v>179458</v>
      </c>
      <c r="C26" s="38">
        <v>133168</v>
      </c>
      <c r="D26" s="38">
        <v>1685876</v>
      </c>
      <c r="E26" s="38">
        <v>1618263</v>
      </c>
      <c r="F26" s="13">
        <f t="shared" si="0"/>
        <v>-4.0105559364982923</v>
      </c>
      <c r="G26" s="1"/>
      <c r="H26" s="1"/>
      <c r="I26" s="1"/>
    </row>
    <row r="27" spans="1:9" x14ac:dyDescent="0.25">
      <c r="A27" s="8" t="s">
        <v>64</v>
      </c>
      <c r="B27" s="37">
        <v>245054</v>
      </c>
      <c r="C27" s="37">
        <v>284412</v>
      </c>
      <c r="D27" s="37">
        <v>2625580</v>
      </c>
      <c r="E27" s="37">
        <v>2288887</v>
      </c>
      <c r="F27" s="10">
        <f t="shared" si="0"/>
        <v>-12.823566602426894</v>
      </c>
      <c r="G27" s="1"/>
      <c r="H27" s="1"/>
      <c r="I27" s="1"/>
    </row>
    <row r="28" spans="1:9" x14ac:dyDescent="0.25">
      <c r="A28" s="11" t="s">
        <v>65</v>
      </c>
      <c r="B28" s="38">
        <v>889213</v>
      </c>
      <c r="C28" s="38">
        <v>1121468</v>
      </c>
      <c r="D28" s="38">
        <v>11412726</v>
      </c>
      <c r="E28" s="38">
        <v>10458672</v>
      </c>
      <c r="F28" s="13">
        <f t="shared" si="0"/>
        <v>-8.3595628248676093</v>
      </c>
      <c r="G28" s="1"/>
      <c r="H28" s="1"/>
      <c r="I28" s="1"/>
    </row>
    <row r="29" spans="1:9" x14ac:dyDescent="0.25">
      <c r="A29" s="8" t="s">
        <v>66</v>
      </c>
      <c r="B29" s="37">
        <v>461696</v>
      </c>
      <c r="C29" s="37">
        <v>361902</v>
      </c>
      <c r="D29" s="37">
        <v>4101510</v>
      </c>
      <c r="E29" s="37">
        <v>3866947</v>
      </c>
      <c r="F29" s="10">
        <f t="shared" si="0"/>
        <v>-5.7189425357977939</v>
      </c>
      <c r="G29" s="1"/>
      <c r="H29" s="1"/>
      <c r="I29" s="1"/>
    </row>
    <row r="30" spans="1:9" x14ac:dyDescent="0.25">
      <c r="A30" s="11" t="s">
        <v>67</v>
      </c>
      <c r="B30" s="38">
        <v>453514</v>
      </c>
      <c r="C30" s="38">
        <v>417076</v>
      </c>
      <c r="D30" s="38">
        <v>3802297</v>
      </c>
      <c r="E30" s="38">
        <v>3662910</v>
      </c>
      <c r="F30" s="13">
        <f t="shared" si="0"/>
        <v>-3.6658630296370802</v>
      </c>
      <c r="G30" s="1"/>
      <c r="H30" s="1"/>
      <c r="I30" s="1"/>
    </row>
    <row r="31" spans="1:9" x14ac:dyDescent="0.25">
      <c r="A31" s="8" t="s">
        <v>68</v>
      </c>
      <c r="B31" s="37">
        <v>2824214</v>
      </c>
      <c r="C31" s="37">
        <v>2456279</v>
      </c>
      <c r="D31" s="37">
        <v>27867859</v>
      </c>
      <c r="E31" s="37">
        <v>23142089</v>
      </c>
      <c r="F31" s="10">
        <f t="shared" si="0"/>
        <v>-16.957779210810557</v>
      </c>
      <c r="G31" s="1"/>
      <c r="H31" s="1"/>
      <c r="I31" s="1"/>
    </row>
    <row r="32" spans="1:9" x14ac:dyDescent="0.25">
      <c r="A32" s="11" t="s">
        <v>69</v>
      </c>
      <c r="B32" s="38">
        <v>5993337</v>
      </c>
      <c r="C32" s="38">
        <v>5315304</v>
      </c>
      <c r="D32" s="38">
        <v>55022889</v>
      </c>
      <c r="E32" s="38">
        <v>54002759</v>
      </c>
      <c r="F32" s="13">
        <f t="shared" si="0"/>
        <v>-1.8540102465357648</v>
      </c>
      <c r="G32" s="1"/>
      <c r="H32" s="1"/>
      <c r="I32" s="1"/>
    </row>
    <row r="33" spans="1:9" x14ac:dyDescent="0.25">
      <c r="A33" s="8" t="s">
        <v>70</v>
      </c>
      <c r="B33" s="37">
        <v>362319</v>
      </c>
      <c r="C33" s="37">
        <v>334923</v>
      </c>
      <c r="D33" s="37">
        <v>3158744</v>
      </c>
      <c r="E33" s="37">
        <v>3281057</v>
      </c>
      <c r="F33" s="10">
        <f t="shared" si="0"/>
        <v>3.8722036353689901</v>
      </c>
      <c r="G33" s="1"/>
      <c r="H33" s="1"/>
      <c r="I33" s="1"/>
    </row>
    <row r="34" spans="1:9" x14ac:dyDescent="0.25">
      <c r="A34" s="11" t="s">
        <v>71</v>
      </c>
      <c r="B34" s="38">
        <v>81489</v>
      </c>
      <c r="C34" s="38">
        <v>60773</v>
      </c>
      <c r="D34" s="38">
        <v>815559</v>
      </c>
      <c r="E34" s="38">
        <v>778193</v>
      </c>
      <c r="F34" s="13">
        <f t="shared" si="0"/>
        <v>-4.5816427750781941</v>
      </c>
      <c r="G34" s="1"/>
      <c r="H34" s="1"/>
      <c r="I34" s="1"/>
    </row>
    <row r="35" spans="1:9" x14ac:dyDescent="0.25">
      <c r="A35" s="14" t="s">
        <v>72</v>
      </c>
      <c r="B35" s="15">
        <f>SUM(B7:B34)</f>
        <v>38960359</v>
      </c>
      <c r="C35" s="15">
        <f t="shared" ref="C35:E35" si="1">SUM(C7:C34)</f>
        <v>37989126</v>
      </c>
      <c r="D35" s="15">
        <f t="shared" si="1"/>
        <v>383444837</v>
      </c>
      <c r="E35" s="15">
        <f t="shared" si="1"/>
        <v>370155980</v>
      </c>
      <c r="F35" s="16">
        <f t="shared" si="0"/>
        <v>-3.4656502624913372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9843548</v>
      </c>
      <c r="C38" s="41">
        <f>D7</f>
        <v>10721914</v>
      </c>
      <c r="D38" s="41">
        <f>_xlfn.RANK.EQ(B38,$B$38:$B$65)+COUNTIF($B$38:$B$65,B38)-1</f>
        <v>14</v>
      </c>
      <c r="E38" s="42" t="str">
        <f t="shared" ref="E38:E65" si="2">INDEX($A$38:$B$65,MATCH(ROW()-37,$D$38:$D$65,0),1)</f>
        <v>BAHIA DE ALGECIRAS</v>
      </c>
      <c r="F38" s="42">
        <f>LOOKUP(E38,$A$38:$A$65,$B$38:$B$65)</f>
        <v>71058390</v>
      </c>
      <c r="G38" s="42">
        <f>LOOKUP(E38,$A$38:$A$65,$C$38:$C$65)</f>
        <v>68721612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1969750</v>
      </c>
      <c r="C39" s="41">
        <f t="shared" ref="C39:C65" si="5">D8</f>
        <v>1878491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54" si="7">LOOKUP(E39,$A$38:$A$65,$B$38:$B$65)</f>
        <v>54002759</v>
      </c>
      <c r="G39" s="42">
        <f t="shared" ref="G39:G65" si="8">LOOKUP(E39,$A$38:$A$65,$C$38:$C$65)</f>
        <v>55022889</v>
      </c>
    </row>
    <row r="40" spans="1:9" x14ac:dyDescent="0.25">
      <c r="A40" s="42" t="str">
        <f t="shared" si="3"/>
        <v>ALMERIA</v>
      </c>
      <c r="B40" s="41">
        <f t="shared" si="4"/>
        <v>3829352</v>
      </c>
      <c r="C40" s="41">
        <f t="shared" si="5"/>
        <v>4698175</v>
      </c>
      <c r="D40" s="41">
        <f t="shared" si="6"/>
        <v>17</v>
      </c>
      <c r="E40" s="42" t="str">
        <f t="shared" si="2"/>
        <v>BARCELONA</v>
      </c>
      <c r="F40" s="42">
        <f t="shared" si="7"/>
        <v>34599141</v>
      </c>
      <c r="G40" s="42">
        <f t="shared" si="8"/>
        <v>34908354</v>
      </c>
    </row>
    <row r="41" spans="1:9" x14ac:dyDescent="0.25">
      <c r="A41" s="42" t="str">
        <f t="shared" si="3"/>
        <v>AVILES</v>
      </c>
      <c r="B41" s="41">
        <f t="shared" si="4"/>
        <v>4006429</v>
      </c>
      <c r="C41" s="41">
        <f t="shared" si="5"/>
        <v>4264364</v>
      </c>
      <c r="D41" s="41">
        <f t="shared" si="6"/>
        <v>15</v>
      </c>
      <c r="E41" s="42" t="str">
        <f t="shared" si="2"/>
        <v>BILBAO</v>
      </c>
      <c r="F41" s="42">
        <f t="shared" si="7"/>
        <v>24953310</v>
      </c>
      <c r="G41" s="42">
        <f t="shared" si="8"/>
        <v>23497339</v>
      </c>
    </row>
    <row r="42" spans="1:9" x14ac:dyDescent="0.25">
      <c r="A42" s="42" t="str">
        <f t="shared" si="3"/>
        <v>BAHIA DE ALGECIRAS</v>
      </c>
      <c r="B42" s="41">
        <f t="shared" si="4"/>
        <v>71058390</v>
      </c>
      <c r="C42" s="41">
        <f t="shared" si="5"/>
        <v>68721612</v>
      </c>
      <c r="D42" s="41">
        <f t="shared" si="6"/>
        <v>1</v>
      </c>
      <c r="E42" s="42" t="str">
        <f t="shared" si="2"/>
        <v>CARTAGENA</v>
      </c>
      <c r="F42" s="42">
        <f t="shared" si="7"/>
        <v>24183040</v>
      </c>
      <c r="G42" s="42">
        <f t="shared" si="8"/>
        <v>25032149</v>
      </c>
    </row>
    <row r="43" spans="1:9" x14ac:dyDescent="0.25">
      <c r="A43" s="42" t="str">
        <f t="shared" si="3"/>
        <v>BAHIA DE CADIZ</v>
      </c>
      <c r="B43" s="41">
        <f t="shared" si="4"/>
        <v>2988929</v>
      </c>
      <c r="C43" s="41">
        <f t="shared" si="5"/>
        <v>3028419</v>
      </c>
      <c r="D43" s="41">
        <f t="shared" si="6"/>
        <v>20</v>
      </c>
      <c r="E43" s="42" t="str">
        <f t="shared" si="2"/>
        <v>TARRAGONA</v>
      </c>
      <c r="F43" s="42">
        <f t="shared" si="7"/>
        <v>23142089</v>
      </c>
      <c r="G43" s="42">
        <f t="shared" si="8"/>
        <v>27867859</v>
      </c>
    </row>
    <row r="44" spans="1:9" x14ac:dyDescent="0.25">
      <c r="A44" s="42" t="str">
        <f t="shared" si="3"/>
        <v>BALEARES</v>
      </c>
      <c r="B44" s="41">
        <f t="shared" si="4"/>
        <v>9858696</v>
      </c>
      <c r="C44" s="41">
        <f t="shared" si="5"/>
        <v>10046023</v>
      </c>
      <c r="D44" s="41">
        <f t="shared" si="6"/>
        <v>13</v>
      </c>
      <c r="E44" s="42" t="str">
        <f t="shared" si="2"/>
        <v>HUELVA</v>
      </c>
      <c r="F44" s="42">
        <f t="shared" si="7"/>
        <v>21461693</v>
      </c>
      <c r="G44" s="42">
        <f t="shared" si="8"/>
        <v>22895418</v>
      </c>
    </row>
    <row r="45" spans="1:9" x14ac:dyDescent="0.25">
      <c r="A45" s="42" t="str">
        <f t="shared" si="3"/>
        <v>BARCELONA</v>
      </c>
      <c r="B45" s="41">
        <f t="shared" si="4"/>
        <v>34599141</v>
      </c>
      <c r="C45" s="41">
        <f t="shared" si="5"/>
        <v>34908354</v>
      </c>
      <c r="D45" s="41">
        <f t="shared" si="6"/>
        <v>3</v>
      </c>
      <c r="E45" s="42" t="str">
        <f t="shared" si="2"/>
        <v>LAS PALMAS</v>
      </c>
      <c r="F45" s="42">
        <f t="shared" si="7"/>
        <v>16146234</v>
      </c>
      <c r="G45" s="42">
        <f t="shared" si="8"/>
        <v>18910044</v>
      </c>
    </row>
    <row r="46" spans="1:9" x14ac:dyDescent="0.25">
      <c r="A46" s="42" t="str">
        <f t="shared" si="3"/>
        <v>BILBAO</v>
      </c>
      <c r="B46" s="41">
        <f t="shared" si="4"/>
        <v>24953310</v>
      </c>
      <c r="C46" s="41">
        <f t="shared" si="5"/>
        <v>23497339</v>
      </c>
      <c r="D46" s="41">
        <f t="shared" si="6"/>
        <v>4</v>
      </c>
      <c r="E46" s="42" t="str">
        <f t="shared" si="2"/>
        <v>GIJON</v>
      </c>
      <c r="F46" s="42">
        <f t="shared" si="7"/>
        <v>14296789</v>
      </c>
      <c r="G46" s="42">
        <f t="shared" si="8"/>
        <v>13751649</v>
      </c>
    </row>
    <row r="47" spans="1:9" x14ac:dyDescent="0.25">
      <c r="A47" s="42" t="str">
        <f t="shared" si="3"/>
        <v>CARTAGENA</v>
      </c>
      <c r="B47" s="41">
        <f t="shared" si="4"/>
        <v>24183040</v>
      </c>
      <c r="C47" s="41">
        <f t="shared" si="5"/>
        <v>25032149</v>
      </c>
      <c r="D47" s="41">
        <f t="shared" si="6"/>
        <v>5</v>
      </c>
      <c r="E47" s="42" t="str">
        <f t="shared" si="2"/>
        <v>CASTELLON</v>
      </c>
      <c r="F47" s="42">
        <f t="shared" si="7"/>
        <v>11534631</v>
      </c>
      <c r="G47" s="42">
        <f t="shared" si="8"/>
        <v>10247587</v>
      </c>
    </row>
    <row r="48" spans="1:9" x14ac:dyDescent="0.25">
      <c r="A48" s="42" t="str">
        <f t="shared" si="3"/>
        <v>CASTELLON</v>
      </c>
      <c r="B48" s="41">
        <f t="shared" si="4"/>
        <v>11534631</v>
      </c>
      <c r="C48" s="41">
        <f t="shared" si="5"/>
        <v>10247587</v>
      </c>
      <c r="D48" s="41">
        <f t="shared" si="6"/>
        <v>10</v>
      </c>
      <c r="E48" s="42" t="str">
        <f t="shared" si="2"/>
        <v>SANTA CRUZ DE TENERIFE</v>
      </c>
      <c r="F48" s="42">
        <f t="shared" si="7"/>
        <v>10458672</v>
      </c>
      <c r="G48" s="42">
        <f t="shared" si="8"/>
        <v>11412726</v>
      </c>
    </row>
    <row r="49" spans="1:7" x14ac:dyDescent="0.25">
      <c r="A49" s="42" t="str">
        <f t="shared" si="3"/>
        <v>CEUTA</v>
      </c>
      <c r="B49" s="41">
        <f t="shared" si="4"/>
        <v>1538127</v>
      </c>
      <c r="C49" s="41">
        <f t="shared" si="5"/>
        <v>1743785</v>
      </c>
      <c r="D49" s="41">
        <f t="shared" si="6"/>
        <v>25</v>
      </c>
      <c r="E49" s="42" t="str">
        <f t="shared" si="2"/>
        <v>FERROL-SAN CIBRAO</v>
      </c>
      <c r="F49" s="42">
        <f t="shared" si="7"/>
        <v>10236955</v>
      </c>
      <c r="G49" s="42">
        <f t="shared" si="8"/>
        <v>11536990</v>
      </c>
    </row>
    <row r="50" spans="1:7" x14ac:dyDescent="0.25">
      <c r="A50" s="42" t="str">
        <f t="shared" si="3"/>
        <v>FERROL-SAN CIBRAO</v>
      </c>
      <c r="B50" s="41">
        <f t="shared" si="4"/>
        <v>10236955</v>
      </c>
      <c r="C50" s="41">
        <f t="shared" si="5"/>
        <v>11536990</v>
      </c>
      <c r="D50" s="41">
        <f t="shared" si="6"/>
        <v>12</v>
      </c>
      <c r="E50" s="42" t="str">
        <f t="shared" si="2"/>
        <v>BALEARES</v>
      </c>
      <c r="F50" s="42">
        <f t="shared" si="7"/>
        <v>9858696</v>
      </c>
      <c r="G50" s="42">
        <f t="shared" si="8"/>
        <v>10046023</v>
      </c>
    </row>
    <row r="51" spans="1:7" x14ac:dyDescent="0.25">
      <c r="A51" s="42" t="str">
        <f t="shared" si="3"/>
        <v>GIJON</v>
      </c>
      <c r="B51" s="41">
        <f t="shared" si="4"/>
        <v>14296789</v>
      </c>
      <c r="C51" s="41">
        <f t="shared" si="5"/>
        <v>13751649</v>
      </c>
      <c r="D51" s="41">
        <f t="shared" si="6"/>
        <v>9</v>
      </c>
      <c r="E51" s="42" t="str">
        <f t="shared" si="2"/>
        <v>A CORUÑA</v>
      </c>
      <c r="F51" s="42">
        <f t="shared" si="7"/>
        <v>9843548</v>
      </c>
      <c r="G51" s="42">
        <f t="shared" si="8"/>
        <v>10721914</v>
      </c>
    </row>
    <row r="52" spans="1:7" x14ac:dyDescent="0.25">
      <c r="A52" s="42" t="str">
        <f t="shared" si="3"/>
        <v>HUELVA</v>
      </c>
      <c r="B52" s="41">
        <f t="shared" si="4"/>
        <v>21461693</v>
      </c>
      <c r="C52" s="41">
        <f t="shared" si="5"/>
        <v>22895418</v>
      </c>
      <c r="D52" s="41">
        <f t="shared" si="6"/>
        <v>7</v>
      </c>
      <c r="E52" s="42" t="str">
        <f t="shared" si="2"/>
        <v>AVILES</v>
      </c>
      <c r="F52" s="42">
        <f t="shared" si="7"/>
        <v>4006429</v>
      </c>
      <c r="G52" s="42">
        <f t="shared" si="8"/>
        <v>4264364</v>
      </c>
    </row>
    <row r="53" spans="1:7" x14ac:dyDescent="0.25">
      <c r="A53" s="42" t="str">
        <f t="shared" si="3"/>
        <v>LAS PALMAS</v>
      </c>
      <c r="B53" s="41">
        <f t="shared" si="4"/>
        <v>16146234</v>
      </c>
      <c r="C53" s="41">
        <f t="shared" si="5"/>
        <v>18910044</v>
      </c>
      <c r="D53" s="41">
        <f t="shared" si="6"/>
        <v>8</v>
      </c>
      <c r="E53" s="42" t="str">
        <f t="shared" si="2"/>
        <v>SANTANDER</v>
      </c>
      <c r="F53" s="42">
        <f t="shared" si="7"/>
        <v>3866947</v>
      </c>
      <c r="G53" s="42">
        <f t="shared" si="8"/>
        <v>4101510</v>
      </c>
    </row>
    <row r="54" spans="1:7" x14ac:dyDescent="0.25">
      <c r="A54" s="42" t="str">
        <f t="shared" si="3"/>
        <v>MALAGA</v>
      </c>
      <c r="B54" s="41">
        <f t="shared" si="4"/>
        <v>2229767</v>
      </c>
      <c r="C54" s="41">
        <f t="shared" si="5"/>
        <v>4723207</v>
      </c>
      <c r="D54" s="41">
        <f t="shared" si="6"/>
        <v>22</v>
      </c>
      <c r="E54" s="42" t="str">
        <f t="shared" si="2"/>
        <v>ALMERIA</v>
      </c>
      <c r="F54" s="42">
        <f t="shared" si="7"/>
        <v>3829352</v>
      </c>
      <c r="G54" s="42">
        <f t="shared" si="8"/>
        <v>4698175</v>
      </c>
    </row>
    <row r="55" spans="1:7" x14ac:dyDescent="0.25">
      <c r="A55" s="42" t="str">
        <f t="shared" si="3"/>
        <v>MARIN Y RIA DE PONTEVEDRA</v>
      </c>
      <c r="B55" s="41">
        <f t="shared" si="4"/>
        <v>1517979</v>
      </c>
      <c r="C55" s="41">
        <f t="shared" si="5"/>
        <v>1548930</v>
      </c>
      <c r="D55" s="41">
        <f t="shared" si="6"/>
        <v>26</v>
      </c>
      <c r="E55" s="42" t="str">
        <f t="shared" si="2"/>
        <v>SEVILLA</v>
      </c>
      <c r="F55" s="42">
        <f t="shared" ref="F55:F65" si="9">LOOKUP(E55,$A$38:$A$65,$B$38:$B$65)</f>
        <v>3662910</v>
      </c>
      <c r="G55" s="42">
        <f t="shared" si="8"/>
        <v>3802297</v>
      </c>
    </row>
    <row r="56" spans="1:7" x14ac:dyDescent="0.25">
      <c r="A56" s="42" t="str">
        <f t="shared" si="3"/>
        <v>MELILLA</v>
      </c>
      <c r="B56" s="41">
        <f t="shared" si="4"/>
        <v>803443</v>
      </c>
      <c r="C56" s="41">
        <f t="shared" si="5"/>
        <v>797347</v>
      </c>
      <c r="D56" s="41">
        <f t="shared" si="6"/>
        <v>27</v>
      </c>
      <c r="E56" s="42" t="str">
        <f t="shared" si="2"/>
        <v>VIGO</v>
      </c>
      <c r="F56" s="42">
        <f t="shared" si="9"/>
        <v>3281057</v>
      </c>
      <c r="G56" s="42">
        <f t="shared" si="8"/>
        <v>3158744</v>
      </c>
    </row>
    <row r="57" spans="1:7" x14ac:dyDescent="0.25">
      <c r="A57" s="42" t="str">
        <f t="shared" si="3"/>
        <v>MOTRIL</v>
      </c>
      <c r="B57" s="41">
        <f t="shared" si="4"/>
        <v>1618263</v>
      </c>
      <c r="C57" s="41">
        <f t="shared" si="5"/>
        <v>1685876</v>
      </c>
      <c r="D57" s="41">
        <f t="shared" si="6"/>
        <v>24</v>
      </c>
      <c r="E57" s="42" t="str">
        <f t="shared" si="2"/>
        <v>BAHIA DE CADIZ</v>
      </c>
      <c r="F57" s="42">
        <f t="shared" si="9"/>
        <v>2988929</v>
      </c>
      <c r="G57" s="42">
        <f t="shared" si="8"/>
        <v>3028419</v>
      </c>
    </row>
    <row r="58" spans="1:7" x14ac:dyDescent="0.25">
      <c r="A58" s="42" t="str">
        <f t="shared" si="3"/>
        <v>PASAIA</v>
      </c>
      <c r="B58" s="41">
        <f t="shared" si="4"/>
        <v>2288887</v>
      </c>
      <c r="C58" s="41">
        <f t="shared" si="5"/>
        <v>2625580</v>
      </c>
      <c r="D58" s="41">
        <f t="shared" si="6"/>
        <v>21</v>
      </c>
      <c r="E58" s="42" t="str">
        <f t="shared" si="2"/>
        <v>PASAIA</v>
      </c>
      <c r="F58" s="42">
        <f t="shared" si="9"/>
        <v>2288887</v>
      </c>
      <c r="G58" s="42">
        <f t="shared" si="8"/>
        <v>2625580</v>
      </c>
    </row>
    <row r="59" spans="1:7" x14ac:dyDescent="0.25">
      <c r="A59" s="42" t="str">
        <f t="shared" si="3"/>
        <v>SANTA CRUZ DE TENERIFE</v>
      </c>
      <c r="B59" s="41">
        <f t="shared" si="4"/>
        <v>10458672</v>
      </c>
      <c r="C59" s="41">
        <f t="shared" si="5"/>
        <v>11412726</v>
      </c>
      <c r="D59" s="41">
        <f t="shared" si="6"/>
        <v>11</v>
      </c>
      <c r="E59" s="42" t="str">
        <f t="shared" si="2"/>
        <v>MALAGA</v>
      </c>
      <c r="F59" s="42">
        <f t="shared" si="9"/>
        <v>2229767</v>
      </c>
      <c r="G59" s="42">
        <f t="shared" si="8"/>
        <v>4723207</v>
      </c>
    </row>
    <row r="60" spans="1:7" x14ac:dyDescent="0.25">
      <c r="A60" s="42" t="str">
        <f t="shared" si="3"/>
        <v>SANTANDER</v>
      </c>
      <c r="B60" s="41">
        <f t="shared" si="4"/>
        <v>3866947</v>
      </c>
      <c r="C60" s="41">
        <f t="shared" si="5"/>
        <v>4101510</v>
      </c>
      <c r="D60" s="41">
        <f t="shared" si="6"/>
        <v>16</v>
      </c>
      <c r="E60" s="42" t="str">
        <f t="shared" si="2"/>
        <v>ALICANTE</v>
      </c>
      <c r="F60" s="42">
        <f t="shared" si="9"/>
        <v>1969750</v>
      </c>
      <c r="G60" s="42">
        <f t="shared" si="8"/>
        <v>1878491</v>
      </c>
    </row>
    <row r="61" spans="1:7" x14ac:dyDescent="0.25">
      <c r="A61" s="42" t="str">
        <f t="shared" si="3"/>
        <v>SEVILLA</v>
      </c>
      <c r="B61" s="41">
        <f t="shared" si="4"/>
        <v>3662910</v>
      </c>
      <c r="C61" s="41">
        <f t="shared" si="5"/>
        <v>3802297</v>
      </c>
      <c r="D61" s="41">
        <f t="shared" si="6"/>
        <v>18</v>
      </c>
      <c r="E61" s="42" t="str">
        <f t="shared" si="2"/>
        <v>MOTRIL</v>
      </c>
      <c r="F61" s="42">
        <f t="shared" si="9"/>
        <v>1618263</v>
      </c>
      <c r="G61" s="42">
        <f t="shared" si="8"/>
        <v>1685876</v>
      </c>
    </row>
    <row r="62" spans="1:7" x14ac:dyDescent="0.25">
      <c r="A62" s="42" t="str">
        <f t="shared" si="3"/>
        <v>TARRAGONA</v>
      </c>
      <c r="B62" s="41">
        <f t="shared" si="4"/>
        <v>23142089</v>
      </c>
      <c r="C62" s="41">
        <f t="shared" si="5"/>
        <v>27867859</v>
      </c>
      <c r="D62" s="41">
        <f t="shared" si="6"/>
        <v>6</v>
      </c>
      <c r="E62" s="42" t="str">
        <f t="shared" si="2"/>
        <v>CEUTA</v>
      </c>
      <c r="F62" s="42">
        <f t="shared" si="9"/>
        <v>1538127</v>
      </c>
      <c r="G62" s="42">
        <f t="shared" si="8"/>
        <v>1743785</v>
      </c>
    </row>
    <row r="63" spans="1:7" x14ac:dyDescent="0.25">
      <c r="A63" s="42" t="str">
        <f t="shared" si="3"/>
        <v>VALENCIA</v>
      </c>
      <c r="B63" s="41">
        <f t="shared" si="4"/>
        <v>54002759</v>
      </c>
      <c r="C63" s="41">
        <f t="shared" si="5"/>
        <v>55022889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1517979</v>
      </c>
      <c r="G63" s="42">
        <f t="shared" si="8"/>
        <v>1548930</v>
      </c>
    </row>
    <row r="64" spans="1:7" x14ac:dyDescent="0.25">
      <c r="A64" s="42" t="str">
        <f t="shared" si="3"/>
        <v>VIGO</v>
      </c>
      <c r="B64" s="41">
        <f t="shared" si="4"/>
        <v>3281057</v>
      </c>
      <c r="C64" s="41">
        <f t="shared" si="5"/>
        <v>3158744</v>
      </c>
      <c r="D64" s="41">
        <f t="shared" si="6"/>
        <v>19</v>
      </c>
      <c r="E64" s="42" t="str">
        <f t="shared" si="2"/>
        <v>MELILLA</v>
      </c>
      <c r="F64" s="42">
        <f t="shared" si="9"/>
        <v>803443</v>
      </c>
      <c r="G64" s="42">
        <f t="shared" si="8"/>
        <v>797347</v>
      </c>
    </row>
    <row r="65" spans="1:7" x14ac:dyDescent="0.25">
      <c r="A65" s="42" t="str">
        <f t="shared" si="3"/>
        <v>VILAGARCIA</v>
      </c>
      <c r="B65" s="41">
        <f t="shared" si="4"/>
        <v>778193</v>
      </c>
      <c r="C65" s="41">
        <f t="shared" si="5"/>
        <v>815559</v>
      </c>
      <c r="D65" s="41">
        <f t="shared" si="6"/>
        <v>28</v>
      </c>
      <c r="E65" s="42" t="str">
        <f t="shared" si="2"/>
        <v>VILAGARCIA</v>
      </c>
      <c r="F65" s="42">
        <f t="shared" si="9"/>
        <v>778193</v>
      </c>
      <c r="G65" s="42">
        <f t="shared" si="8"/>
        <v>815559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Octubre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41612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7">
        <v>750803</v>
      </c>
      <c r="C7" s="37">
        <v>517244</v>
      </c>
      <c r="D7" s="37">
        <v>6129590</v>
      </c>
      <c r="E7" s="37">
        <v>5888399</v>
      </c>
      <c r="F7" s="10">
        <f>((E7*100)/D7)-100</f>
        <v>-3.9348635063682877</v>
      </c>
      <c r="G7" s="1"/>
      <c r="H7" s="1"/>
      <c r="I7" s="1"/>
    </row>
    <row r="8" spans="1:12" x14ac:dyDescent="0.25">
      <c r="A8" s="11" t="s">
        <v>45</v>
      </c>
      <c r="B8" s="38">
        <v>7122</v>
      </c>
      <c r="C8" s="38">
        <v>9060</v>
      </c>
      <c r="D8" s="38">
        <v>51002</v>
      </c>
      <c r="E8" s="38">
        <v>54199</v>
      </c>
      <c r="F8" s="13">
        <f t="shared" ref="F8:F35" si="0">((E8*100)/D8)-100</f>
        <v>6.2683816320928543</v>
      </c>
      <c r="G8" s="1"/>
      <c r="H8" s="1"/>
      <c r="I8" s="1"/>
    </row>
    <row r="9" spans="1:12" x14ac:dyDescent="0.25">
      <c r="A9" s="8" t="s">
        <v>46</v>
      </c>
      <c r="B9" s="37">
        <v>2019</v>
      </c>
      <c r="C9" s="37">
        <v>2300</v>
      </c>
      <c r="D9" s="37">
        <v>12264</v>
      </c>
      <c r="E9" s="37">
        <v>10348</v>
      </c>
      <c r="F9" s="10">
        <f t="shared" si="0"/>
        <v>-15.622961513372474</v>
      </c>
      <c r="G9" s="1"/>
      <c r="H9" s="1"/>
      <c r="I9" s="1"/>
    </row>
    <row r="10" spans="1:12" x14ac:dyDescent="0.25">
      <c r="A10" s="11" t="s">
        <v>47</v>
      </c>
      <c r="B10" s="38">
        <v>60016</v>
      </c>
      <c r="C10" s="38">
        <v>78348</v>
      </c>
      <c r="D10" s="38">
        <v>531042</v>
      </c>
      <c r="E10" s="38">
        <v>549844</v>
      </c>
      <c r="F10" s="13">
        <f t="shared" si="0"/>
        <v>3.5405862436492725</v>
      </c>
      <c r="G10" s="1"/>
      <c r="H10" s="1"/>
      <c r="I10" s="1"/>
    </row>
    <row r="11" spans="1:12" x14ac:dyDescent="0.25">
      <c r="A11" s="8" t="s">
        <v>48</v>
      </c>
      <c r="B11" s="37">
        <v>1773493</v>
      </c>
      <c r="C11" s="37">
        <v>2289957</v>
      </c>
      <c r="D11" s="37">
        <v>19250495</v>
      </c>
      <c r="E11" s="37">
        <v>20326533</v>
      </c>
      <c r="F11" s="10">
        <f t="shared" si="0"/>
        <v>5.5896640579891539</v>
      </c>
      <c r="G11" s="1"/>
      <c r="H11" s="1"/>
      <c r="I11" s="1"/>
    </row>
    <row r="12" spans="1:12" x14ac:dyDescent="0.25">
      <c r="A12" s="11" t="s">
        <v>49</v>
      </c>
      <c r="B12" s="38">
        <v>15552</v>
      </c>
      <c r="C12" s="38">
        <v>6668</v>
      </c>
      <c r="D12" s="38">
        <v>64389</v>
      </c>
      <c r="E12" s="38">
        <v>76592</v>
      </c>
      <c r="F12" s="13">
        <f t="shared" si="0"/>
        <v>18.951994905962195</v>
      </c>
      <c r="G12" s="1"/>
      <c r="H12" s="1"/>
      <c r="I12" s="1"/>
    </row>
    <row r="13" spans="1:12" x14ac:dyDescent="0.25">
      <c r="A13" s="8" t="s">
        <v>50</v>
      </c>
      <c r="B13" s="37">
        <v>71545</v>
      </c>
      <c r="C13" s="37">
        <v>158799</v>
      </c>
      <c r="D13" s="37">
        <v>1374156</v>
      </c>
      <c r="E13" s="37">
        <v>1313887</v>
      </c>
      <c r="F13" s="10">
        <f t="shared" si="0"/>
        <v>-4.3858921403392372</v>
      </c>
      <c r="G13" s="1"/>
      <c r="H13" s="1"/>
      <c r="I13" s="1"/>
    </row>
    <row r="14" spans="1:12" x14ac:dyDescent="0.25">
      <c r="A14" s="11" t="s">
        <v>51</v>
      </c>
      <c r="B14" s="38">
        <v>836462</v>
      </c>
      <c r="C14" s="38">
        <v>774156</v>
      </c>
      <c r="D14" s="38">
        <v>8604885</v>
      </c>
      <c r="E14" s="38">
        <v>8916639</v>
      </c>
      <c r="F14" s="13">
        <f t="shared" si="0"/>
        <v>3.622988569864674</v>
      </c>
      <c r="G14" s="1"/>
      <c r="H14" s="1"/>
      <c r="I14" s="1"/>
    </row>
    <row r="15" spans="1:12" x14ac:dyDescent="0.25">
      <c r="A15" s="8" t="s">
        <v>52</v>
      </c>
      <c r="B15" s="37">
        <v>1290586</v>
      </c>
      <c r="C15" s="37">
        <v>1272033</v>
      </c>
      <c r="D15" s="37">
        <v>11906036</v>
      </c>
      <c r="E15" s="37">
        <v>13448273</v>
      </c>
      <c r="F15" s="10">
        <f t="shared" si="0"/>
        <v>12.953404474839488</v>
      </c>
      <c r="G15" s="1"/>
      <c r="H15" s="1"/>
      <c r="I15" s="1"/>
    </row>
    <row r="16" spans="1:12" x14ac:dyDescent="0.25">
      <c r="A16" s="11" t="s">
        <v>53</v>
      </c>
      <c r="B16" s="38">
        <v>2336984</v>
      </c>
      <c r="C16" s="38">
        <v>2079004</v>
      </c>
      <c r="D16" s="38">
        <v>20143559</v>
      </c>
      <c r="E16" s="38">
        <v>19744115</v>
      </c>
      <c r="F16" s="13">
        <f t="shared" si="0"/>
        <v>-1.9829862240331977</v>
      </c>
      <c r="G16" s="1"/>
      <c r="H16" s="1"/>
      <c r="I16" s="1"/>
    </row>
    <row r="17" spans="1:9" x14ac:dyDescent="0.25">
      <c r="A17" s="8" t="s">
        <v>54</v>
      </c>
      <c r="B17" s="37">
        <v>851075</v>
      </c>
      <c r="C17" s="37">
        <v>689700</v>
      </c>
      <c r="D17" s="37">
        <v>5771890</v>
      </c>
      <c r="E17" s="37">
        <v>6612395</v>
      </c>
      <c r="F17" s="10">
        <f t="shared" si="0"/>
        <v>14.562041203141433</v>
      </c>
      <c r="G17" s="1"/>
      <c r="H17" s="1"/>
      <c r="I17" s="1"/>
    </row>
    <row r="18" spans="1:9" x14ac:dyDescent="0.25">
      <c r="A18" s="11" t="s">
        <v>55</v>
      </c>
      <c r="B18" s="38">
        <v>74650</v>
      </c>
      <c r="C18" s="38">
        <v>68146</v>
      </c>
      <c r="D18" s="38">
        <v>825870</v>
      </c>
      <c r="E18" s="38">
        <v>667818</v>
      </c>
      <c r="F18" s="13">
        <f t="shared" si="0"/>
        <v>-19.137636674052814</v>
      </c>
      <c r="G18" s="1"/>
      <c r="H18" s="1"/>
      <c r="I18" s="1"/>
    </row>
    <row r="19" spans="1:9" x14ac:dyDescent="0.25">
      <c r="A19" s="8" t="s">
        <v>56</v>
      </c>
      <c r="B19" s="37">
        <v>266358</v>
      </c>
      <c r="C19" s="37">
        <v>193087</v>
      </c>
      <c r="D19" s="37">
        <v>1916478</v>
      </c>
      <c r="E19" s="37">
        <v>2236898</v>
      </c>
      <c r="F19" s="10">
        <f t="shared" si="0"/>
        <v>16.719210969288454</v>
      </c>
      <c r="G19" s="1"/>
      <c r="H19" s="1"/>
      <c r="I19" s="1"/>
    </row>
    <row r="20" spans="1:9" x14ac:dyDescent="0.25">
      <c r="A20" s="11" t="s">
        <v>57</v>
      </c>
      <c r="B20" s="38">
        <v>108759</v>
      </c>
      <c r="C20" s="38">
        <v>64999</v>
      </c>
      <c r="D20" s="38">
        <v>770357</v>
      </c>
      <c r="E20" s="38">
        <v>638116</v>
      </c>
      <c r="F20" s="13">
        <f t="shared" si="0"/>
        <v>-17.166196971014742</v>
      </c>
      <c r="G20" s="1"/>
      <c r="H20" s="1"/>
      <c r="I20" s="1"/>
    </row>
    <row r="21" spans="1:9" x14ac:dyDescent="0.25">
      <c r="A21" s="8" t="s">
        <v>58</v>
      </c>
      <c r="B21" s="37">
        <v>1472070</v>
      </c>
      <c r="C21" s="37">
        <v>2247304</v>
      </c>
      <c r="D21" s="37">
        <v>18624343</v>
      </c>
      <c r="E21" s="37">
        <v>17537355</v>
      </c>
      <c r="F21" s="10">
        <f t="shared" si="0"/>
        <v>-5.836383060599772</v>
      </c>
      <c r="G21" s="1"/>
      <c r="H21" s="1"/>
      <c r="I21" s="1"/>
    </row>
    <row r="22" spans="1:9" x14ac:dyDescent="0.25">
      <c r="A22" s="11" t="s">
        <v>59</v>
      </c>
      <c r="B22" s="38">
        <v>299616</v>
      </c>
      <c r="C22" s="38">
        <v>285400</v>
      </c>
      <c r="D22" s="38">
        <v>3773159</v>
      </c>
      <c r="E22" s="38">
        <v>3785042</v>
      </c>
      <c r="F22" s="13">
        <f t="shared" si="0"/>
        <v>0.31493504514386927</v>
      </c>
      <c r="G22" s="1"/>
      <c r="H22" s="1"/>
      <c r="I22" s="1"/>
    </row>
    <row r="23" spans="1:9" x14ac:dyDescent="0.25">
      <c r="A23" s="8" t="s">
        <v>60</v>
      </c>
      <c r="B23" s="37">
        <v>11622</v>
      </c>
      <c r="C23" s="37">
        <v>13595</v>
      </c>
      <c r="D23" s="37">
        <v>93288</v>
      </c>
      <c r="E23" s="37">
        <v>57746</v>
      </c>
      <c r="F23" s="10">
        <f t="shared" si="0"/>
        <v>-38.099219620958749</v>
      </c>
      <c r="G23" s="1"/>
      <c r="H23" s="1"/>
      <c r="I23" s="1"/>
    </row>
    <row r="24" spans="1:9" x14ac:dyDescent="0.25">
      <c r="A24" s="11" t="s">
        <v>61</v>
      </c>
      <c r="B24" s="38">
        <v>0</v>
      </c>
      <c r="C24" s="38">
        <v>0</v>
      </c>
      <c r="D24" s="38">
        <v>0</v>
      </c>
      <c r="E24" s="38">
        <v>98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7">
        <v>9168</v>
      </c>
      <c r="C25" s="37">
        <v>4247</v>
      </c>
      <c r="D25" s="37">
        <v>61233</v>
      </c>
      <c r="E25" s="37">
        <v>49894</v>
      </c>
      <c r="F25" s="10">
        <f t="shared" si="0"/>
        <v>-18.517792693482278</v>
      </c>
      <c r="G25" s="1"/>
      <c r="H25" s="1"/>
      <c r="I25" s="1"/>
    </row>
    <row r="26" spans="1:9" x14ac:dyDescent="0.25">
      <c r="A26" s="11" t="s">
        <v>63</v>
      </c>
      <c r="B26" s="38">
        <v>91399</v>
      </c>
      <c r="C26" s="38">
        <v>74784</v>
      </c>
      <c r="D26" s="38">
        <v>1012563</v>
      </c>
      <c r="E26" s="38">
        <v>953347</v>
      </c>
      <c r="F26" s="13">
        <f t="shared" si="0"/>
        <v>-5.8481299435195666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406114</v>
      </c>
      <c r="C28" s="38">
        <v>573133</v>
      </c>
      <c r="D28" s="38">
        <v>6218051</v>
      </c>
      <c r="E28" s="38">
        <v>5677661</v>
      </c>
      <c r="F28" s="13">
        <f t="shared" si="0"/>
        <v>-8.6906652904583837</v>
      </c>
      <c r="G28" s="1"/>
      <c r="H28" s="1"/>
      <c r="I28" s="1"/>
    </row>
    <row r="29" spans="1:9" x14ac:dyDescent="0.25">
      <c r="A29" s="8" t="s">
        <v>66</v>
      </c>
      <c r="B29" s="37">
        <v>26681</v>
      </c>
      <c r="C29" s="37">
        <v>9502</v>
      </c>
      <c r="D29" s="37">
        <v>177364</v>
      </c>
      <c r="E29" s="37">
        <v>177718</v>
      </c>
      <c r="F29" s="10">
        <f t="shared" si="0"/>
        <v>0.1995895446652014</v>
      </c>
      <c r="G29" s="1"/>
      <c r="H29" s="1"/>
      <c r="I29" s="1"/>
    </row>
    <row r="30" spans="1:9" x14ac:dyDescent="0.25">
      <c r="A30" s="11" t="s">
        <v>67</v>
      </c>
      <c r="B30" s="38">
        <v>13386</v>
      </c>
      <c r="C30" s="38">
        <v>20808</v>
      </c>
      <c r="D30" s="38">
        <v>300548</v>
      </c>
      <c r="E30" s="38">
        <v>248932</v>
      </c>
      <c r="F30" s="13">
        <f t="shared" si="0"/>
        <v>-17.173962228995038</v>
      </c>
      <c r="G30" s="1"/>
      <c r="H30" s="1"/>
      <c r="I30" s="1"/>
    </row>
    <row r="31" spans="1:9" x14ac:dyDescent="0.25">
      <c r="A31" s="8" t="s">
        <v>68</v>
      </c>
      <c r="B31" s="37">
        <v>1651900</v>
      </c>
      <c r="C31" s="37">
        <v>1498804</v>
      </c>
      <c r="D31" s="37">
        <v>16167759</v>
      </c>
      <c r="E31" s="37">
        <v>15233551</v>
      </c>
      <c r="F31" s="10">
        <f t="shared" si="0"/>
        <v>-5.7782157688025961</v>
      </c>
      <c r="G31" s="1"/>
      <c r="H31" s="1"/>
      <c r="I31" s="1"/>
    </row>
    <row r="32" spans="1:9" x14ac:dyDescent="0.25">
      <c r="A32" s="11" t="s">
        <v>69</v>
      </c>
      <c r="B32" s="38">
        <v>385553</v>
      </c>
      <c r="C32" s="38">
        <v>333083</v>
      </c>
      <c r="D32" s="38">
        <v>3086113</v>
      </c>
      <c r="E32" s="38">
        <v>3440062</v>
      </c>
      <c r="F32" s="13">
        <f t="shared" si="0"/>
        <v>11.469087489667416</v>
      </c>
      <c r="G32" s="1"/>
      <c r="H32" s="1"/>
      <c r="I32" s="1"/>
    </row>
    <row r="33" spans="1:9" x14ac:dyDescent="0.25">
      <c r="A33" s="8" t="s">
        <v>70</v>
      </c>
      <c r="B33" s="37">
        <v>4274</v>
      </c>
      <c r="C33" s="37">
        <v>1671</v>
      </c>
      <c r="D33" s="37">
        <v>67745</v>
      </c>
      <c r="E33" s="37">
        <v>71277</v>
      </c>
      <c r="F33" s="10">
        <f t="shared" si="0"/>
        <v>5.21366890545427</v>
      </c>
      <c r="G33" s="1"/>
      <c r="H33" s="1"/>
      <c r="I33" s="1"/>
    </row>
    <row r="34" spans="1:9" x14ac:dyDescent="0.25">
      <c r="A34" s="11" t="s">
        <v>71</v>
      </c>
      <c r="B34" s="38">
        <v>10820</v>
      </c>
      <c r="C34" s="38">
        <v>6810</v>
      </c>
      <c r="D34" s="38">
        <v>160838</v>
      </c>
      <c r="E34" s="38">
        <v>210996</v>
      </c>
      <c r="F34" s="13">
        <f t="shared" si="0"/>
        <v>31.185416381700833</v>
      </c>
      <c r="G34" s="1"/>
      <c r="H34" s="1"/>
      <c r="I34" s="1"/>
    </row>
    <row r="35" spans="1:9" x14ac:dyDescent="0.25">
      <c r="A35" s="14" t="s">
        <v>72</v>
      </c>
      <c r="B35" s="15">
        <f>SUM(B7:B34)</f>
        <v>12828027</v>
      </c>
      <c r="C35" s="15">
        <f t="shared" ref="C35:E35" si="1">SUM(C7:C34)</f>
        <v>13272642</v>
      </c>
      <c r="D35" s="15">
        <f t="shared" si="1"/>
        <v>127095017</v>
      </c>
      <c r="E35" s="15">
        <f t="shared" si="1"/>
        <v>127927735</v>
      </c>
      <c r="F35" s="16">
        <f t="shared" si="0"/>
        <v>0.65519327166067853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5888399</v>
      </c>
      <c r="C38" s="41">
        <f>D7</f>
        <v>6129590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20326533</v>
      </c>
      <c r="G38" s="42">
        <f>LOOKUP(E38,$A$38:$A$65,$C$38:$C$65)</f>
        <v>19250495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54199</v>
      </c>
      <c r="C39" s="41">
        <f t="shared" ref="C39:C65" si="5">D8</f>
        <v>51002</v>
      </c>
      <c r="D39" s="41">
        <f t="shared" ref="D39:D65" si="6">_xlfn.RANK.EQ(B39,$B$38:$B$65)+COUNTIF($B$38:$B$65,B39)-1</f>
        <v>24</v>
      </c>
      <c r="E39" s="42" t="str">
        <f t="shared" si="2"/>
        <v>CARTAGENA</v>
      </c>
      <c r="F39" s="42">
        <f t="shared" ref="F39:F54" si="7">LOOKUP(E39,$A$38:$A$65,$B$38:$B$65)</f>
        <v>19744115</v>
      </c>
      <c r="G39" s="42">
        <f t="shared" ref="G39:G65" si="8">LOOKUP(E39,$A$38:$A$65,$C$38:$C$65)</f>
        <v>20143559</v>
      </c>
    </row>
    <row r="40" spans="1:9" x14ac:dyDescent="0.25">
      <c r="A40" s="42" t="str">
        <f t="shared" si="3"/>
        <v>ALMERIA</v>
      </c>
      <c r="B40" s="41">
        <f t="shared" si="4"/>
        <v>10348</v>
      </c>
      <c r="C40" s="41">
        <f t="shared" si="5"/>
        <v>12264</v>
      </c>
      <c r="D40" s="41">
        <f t="shared" si="6"/>
        <v>26</v>
      </c>
      <c r="E40" s="42" t="str">
        <f t="shared" si="2"/>
        <v>HUELVA</v>
      </c>
      <c r="F40" s="42">
        <f t="shared" si="7"/>
        <v>17537355</v>
      </c>
      <c r="G40" s="42">
        <f t="shared" si="8"/>
        <v>18624343</v>
      </c>
    </row>
    <row r="41" spans="1:9" x14ac:dyDescent="0.25">
      <c r="A41" s="42" t="str">
        <f t="shared" si="3"/>
        <v>AVILES</v>
      </c>
      <c r="B41" s="41">
        <f t="shared" si="4"/>
        <v>549844</v>
      </c>
      <c r="C41" s="41">
        <f t="shared" si="5"/>
        <v>531042</v>
      </c>
      <c r="D41" s="41">
        <f t="shared" si="6"/>
        <v>17</v>
      </c>
      <c r="E41" s="42" t="str">
        <f t="shared" si="2"/>
        <v>TARRAGONA</v>
      </c>
      <c r="F41" s="42">
        <f t="shared" si="7"/>
        <v>15233551</v>
      </c>
      <c r="G41" s="42">
        <f t="shared" si="8"/>
        <v>16167759</v>
      </c>
    </row>
    <row r="42" spans="1:9" x14ac:dyDescent="0.25">
      <c r="A42" s="42" t="str">
        <f t="shared" si="3"/>
        <v>BAHIA DE ALGECIRAS</v>
      </c>
      <c r="B42" s="41">
        <f t="shared" si="4"/>
        <v>20326533</v>
      </c>
      <c r="C42" s="41">
        <f t="shared" si="5"/>
        <v>19250495</v>
      </c>
      <c r="D42" s="41">
        <f t="shared" si="6"/>
        <v>1</v>
      </c>
      <c r="E42" s="42" t="str">
        <f t="shared" si="2"/>
        <v>BILBAO</v>
      </c>
      <c r="F42" s="42">
        <f t="shared" si="7"/>
        <v>13448273</v>
      </c>
      <c r="G42" s="42">
        <f t="shared" si="8"/>
        <v>11906036</v>
      </c>
    </row>
    <row r="43" spans="1:9" x14ac:dyDescent="0.25">
      <c r="A43" s="42" t="str">
        <f t="shared" si="3"/>
        <v>BAHIA DE CADIZ</v>
      </c>
      <c r="B43" s="41">
        <f t="shared" si="4"/>
        <v>76592</v>
      </c>
      <c r="C43" s="41">
        <f t="shared" si="5"/>
        <v>64389</v>
      </c>
      <c r="D43" s="41">
        <f t="shared" si="6"/>
        <v>21</v>
      </c>
      <c r="E43" s="42" t="str">
        <f t="shared" si="2"/>
        <v>BARCELONA</v>
      </c>
      <c r="F43" s="42">
        <f t="shared" si="7"/>
        <v>8916639</v>
      </c>
      <c r="G43" s="42">
        <f t="shared" si="8"/>
        <v>8604885</v>
      </c>
    </row>
    <row r="44" spans="1:9" x14ac:dyDescent="0.25">
      <c r="A44" s="42" t="str">
        <f t="shared" si="3"/>
        <v>BALEARES</v>
      </c>
      <c r="B44" s="41">
        <f t="shared" si="4"/>
        <v>1313887</v>
      </c>
      <c r="C44" s="41">
        <f t="shared" si="5"/>
        <v>1374156</v>
      </c>
      <c r="D44" s="41">
        <f t="shared" si="6"/>
        <v>13</v>
      </c>
      <c r="E44" s="42" t="str">
        <f t="shared" si="2"/>
        <v>CASTELLON</v>
      </c>
      <c r="F44" s="42">
        <f t="shared" si="7"/>
        <v>6612395</v>
      </c>
      <c r="G44" s="42">
        <f t="shared" si="8"/>
        <v>5771890</v>
      </c>
    </row>
    <row r="45" spans="1:9" x14ac:dyDescent="0.25">
      <c r="A45" s="42" t="str">
        <f t="shared" si="3"/>
        <v>BARCELONA</v>
      </c>
      <c r="B45" s="41">
        <f t="shared" si="4"/>
        <v>8916639</v>
      </c>
      <c r="C45" s="41">
        <f t="shared" si="5"/>
        <v>8604885</v>
      </c>
      <c r="D45" s="41">
        <f t="shared" si="6"/>
        <v>6</v>
      </c>
      <c r="E45" s="42" t="str">
        <f t="shared" si="2"/>
        <v>A CORUÑA</v>
      </c>
      <c r="F45" s="42">
        <f t="shared" si="7"/>
        <v>5888399</v>
      </c>
      <c r="G45" s="42">
        <f t="shared" si="8"/>
        <v>6129590</v>
      </c>
    </row>
    <row r="46" spans="1:9" x14ac:dyDescent="0.25">
      <c r="A46" s="42" t="str">
        <f t="shared" si="3"/>
        <v>BILBAO</v>
      </c>
      <c r="B46" s="41">
        <f t="shared" si="4"/>
        <v>13448273</v>
      </c>
      <c r="C46" s="41">
        <f t="shared" si="5"/>
        <v>11906036</v>
      </c>
      <c r="D46" s="41">
        <f t="shared" si="6"/>
        <v>5</v>
      </c>
      <c r="E46" s="42" t="str">
        <f t="shared" si="2"/>
        <v>SANTA CRUZ DE TENERIFE</v>
      </c>
      <c r="F46" s="42">
        <f t="shared" si="7"/>
        <v>5677661</v>
      </c>
      <c r="G46" s="42">
        <f t="shared" si="8"/>
        <v>6218051</v>
      </c>
    </row>
    <row r="47" spans="1:9" x14ac:dyDescent="0.25">
      <c r="A47" s="42" t="str">
        <f t="shared" si="3"/>
        <v>CARTAGENA</v>
      </c>
      <c r="B47" s="41">
        <f t="shared" si="4"/>
        <v>19744115</v>
      </c>
      <c r="C47" s="41">
        <f t="shared" si="5"/>
        <v>20143559</v>
      </c>
      <c r="D47" s="41">
        <f t="shared" si="6"/>
        <v>2</v>
      </c>
      <c r="E47" s="42" t="str">
        <f t="shared" si="2"/>
        <v>LAS PALMAS</v>
      </c>
      <c r="F47" s="42">
        <f t="shared" si="7"/>
        <v>3785042</v>
      </c>
      <c r="G47" s="42">
        <f t="shared" si="8"/>
        <v>3773159</v>
      </c>
    </row>
    <row r="48" spans="1:9" x14ac:dyDescent="0.25">
      <c r="A48" s="42" t="str">
        <f t="shared" si="3"/>
        <v>CASTELLON</v>
      </c>
      <c r="B48" s="41">
        <f t="shared" si="4"/>
        <v>6612395</v>
      </c>
      <c r="C48" s="41">
        <f t="shared" si="5"/>
        <v>5771890</v>
      </c>
      <c r="D48" s="41">
        <f t="shared" si="6"/>
        <v>7</v>
      </c>
      <c r="E48" s="42" t="str">
        <f t="shared" si="2"/>
        <v>VALENCIA</v>
      </c>
      <c r="F48" s="42">
        <f t="shared" si="7"/>
        <v>3440062</v>
      </c>
      <c r="G48" s="42">
        <f t="shared" si="8"/>
        <v>3086113</v>
      </c>
    </row>
    <row r="49" spans="1:7" x14ac:dyDescent="0.25">
      <c r="A49" s="42" t="str">
        <f t="shared" si="3"/>
        <v>CEUTA</v>
      </c>
      <c r="B49" s="41">
        <f t="shared" si="4"/>
        <v>667818</v>
      </c>
      <c r="C49" s="41">
        <f t="shared" si="5"/>
        <v>825870</v>
      </c>
      <c r="D49" s="41">
        <f t="shared" si="6"/>
        <v>15</v>
      </c>
      <c r="E49" s="42" t="str">
        <f t="shared" si="2"/>
        <v>FERROL-SAN CIBRAO</v>
      </c>
      <c r="F49" s="42">
        <f t="shared" si="7"/>
        <v>2236898</v>
      </c>
      <c r="G49" s="42">
        <f t="shared" si="8"/>
        <v>1916478</v>
      </c>
    </row>
    <row r="50" spans="1:7" x14ac:dyDescent="0.25">
      <c r="A50" s="42" t="str">
        <f t="shared" si="3"/>
        <v>FERROL-SAN CIBRAO</v>
      </c>
      <c r="B50" s="41">
        <f t="shared" si="4"/>
        <v>2236898</v>
      </c>
      <c r="C50" s="41">
        <f t="shared" si="5"/>
        <v>1916478</v>
      </c>
      <c r="D50" s="41">
        <f t="shared" si="6"/>
        <v>12</v>
      </c>
      <c r="E50" s="42" t="str">
        <f t="shared" si="2"/>
        <v>BALEARES</v>
      </c>
      <c r="F50" s="42">
        <f t="shared" si="7"/>
        <v>1313887</v>
      </c>
      <c r="G50" s="42">
        <f t="shared" si="8"/>
        <v>1374156</v>
      </c>
    </row>
    <row r="51" spans="1:7" x14ac:dyDescent="0.25">
      <c r="A51" s="42" t="str">
        <f t="shared" si="3"/>
        <v>GIJON</v>
      </c>
      <c r="B51" s="41">
        <f t="shared" si="4"/>
        <v>638116</v>
      </c>
      <c r="C51" s="41">
        <f t="shared" si="5"/>
        <v>770357</v>
      </c>
      <c r="D51" s="41">
        <f t="shared" si="6"/>
        <v>16</v>
      </c>
      <c r="E51" s="42" t="str">
        <f t="shared" si="2"/>
        <v>MOTRIL</v>
      </c>
      <c r="F51" s="42">
        <f t="shared" si="7"/>
        <v>953347</v>
      </c>
      <c r="G51" s="42">
        <f t="shared" si="8"/>
        <v>1012563</v>
      </c>
    </row>
    <row r="52" spans="1:7" x14ac:dyDescent="0.25">
      <c r="A52" s="42" t="str">
        <f t="shared" si="3"/>
        <v>HUELVA</v>
      </c>
      <c r="B52" s="41">
        <f t="shared" si="4"/>
        <v>17537355</v>
      </c>
      <c r="C52" s="41">
        <f t="shared" si="5"/>
        <v>18624343</v>
      </c>
      <c r="D52" s="41">
        <f t="shared" si="6"/>
        <v>3</v>
      </c>
      <c r="E52" s="42" t="str">
        <f t="shared" si="2"/>
        <v>CEUTA</v>
      </c>
      <c r="F52" s="42">
        <f t="shared" si="7"/>
        <v>667818</v>
      </c>
      <c r="G52" s="42">
        <f t="shared" si="8"/>
        <v>825870</v>
      </c>
    </row>
    <row r="53" spans="1:7" x14ac:dyDescent="0.25">
      <c r="A53" s="42" t="str">
        <f t="shared" si="3"/>
        <v>LAS PALMAS</v>
      </c>
      <c r="B53" s="41">
        <f t="shared" si="4"/>
        <v>3785042</v>
      </c>
      <c r="C53" s="41">
        <f t="shared" si="5"/>
        <v>3773159</v>
      </c>
      <c r="D53" s="41">
        <f t="shared" si="6"/>
        <v>10</v>
      </c>
      <c r="E53" s="42" t="str">
        <f t="shared" si="2"/>
        <v>GIJON</v>
      </c>
      <c r="F53" s="42">
        <f t="shared" si="7"/>
        <v>638116</v>
      </c>
      <c r="G53" s="42">
        <f t="shared" si="8"/>
        <v>770357</v>
      </c>
    </row>
    <row r="54" spans="1:7" x14ac:dyDescent="0.25">
      <c r="A54" s="42" t="str">
        <f t="shared" si="3"/>
        <v>MALAGA</v>
      </c>
      <c r="B54" s="41">
        <f t="shared" si="4"/>
        <v>57746</v>
      </c>
      <c r="C54" s="41">
        <f t="shared" si="5"/>
        <v>93288</v>
      </c>
      <c r="D54" s="41">
        <f t="shared" si="6"/>
        <v>23</v>
      </c>
      <c r="E54" s="42" t="str">
        <f t="shared" si="2"/>
        <v>AVILES</v>
      </c>
      <c r="F54" s="42">
        <f t="shared" si="7"/>
        <v>549844</v>
      </c>
      <c r="G54" s="42">
        <f t="shared" si="8"/>
        <v>531042</v>
      </c>
    </row>
    <row r="55" spans="1:7" x14ac:dyDescent="0.25">
      <c r="A55" s="42" t="str">
        <f t="shared" si="3"/>
        <v>MARIN Y RIA DE PONTEVEDRA</v>
      </c>
      <c r="B55" s="41">
        <f t="shared" si="4"/>
        <v>98</v>
      </c>
      <c r="C55" s="41">
        <f t="shared" si="5"/>
        <v>0</v>
      </c>
      <c r="D55" s="41">
        <f t="shared" si="6"/>
        <v>27</v>
      </c>
      <c r="E55" s="42" t="str">
        <f t="shared" si="2"/>
        <v>SEVILLA</v>
      </c>
      <c r="F55" s="42">
        <f t="shared" ref="F55:F65" si="9">LOOKUP(E55,$A$38:$A$65,$B$38:$B$65)</f>
        <v>248932</v>
      </c>
      <c r="G55" s="42">
        <f t="shared" si="8"/>
        <v>300548</v>
      </c>
    </row>
    <row r="56" spans="1:7" x14ac:dyDescent="0.25">
      <c r="A56" s="42" t="str">
        <f t="shared" si="3"/>
        <v>MELILLA</v>
      </c>
      <c r="B56" s="41">
        <f t="shared" si="4"/>
        <v>49894</v>
      </c>
      <c r="C56" s="41">
        <f t="shared" si="5"/>
        <v>61233</v>
      </c>
      <c r="D56" s="41">
        <f t="shared" si="6"/>
        <v>25</v>
      </c>
      <c r="E56" s="42" t="str">
        <f t="shared" si="2"/>
        <v>VILAGARCIA</v>
      </c>
      <c r="F56" s="42">
        <f t="shared" si="9"/>
        <v>210996</v>
      </c>
      <c r="G56" s="42">
        <f t="shared" si="8"/>
        <v>160838</v>
      </c>
    </row>
    <row r="57" spans="1:7" x14ac:dyDescent="0.25">
      <c r="A57" s="42" t="str">
        <f t="shared" si="3"/>
        <v>MOTRIL</v>
      </c>
      <c r="B57" s="41">
        <f t="shared" si="4"/>
        <v>953347</v>
      </c>
      <c r="C57" s="41">
        <f t="shared" si="5"/>
        <v>1012563</v>
      </c>
      <c r="D57" s="41">
        <f t="shared" si="6"/>
        <v>14</v>
      </c>
      <c r="E57" s="42" t="str">
        <f t="shared" si="2"/>
        <v>SANTANDER</v>
      </c>
      <c r="F57" s="42">
        <f t="shared" si="9"/>
        <v>177718</v>
      </c>
      <c r="G57" s="42">
        <f t="shared" si="8"/>
        <v>177364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BAHIA DE CADIZ</v>
      </c>
      <c r="F58" s="42">
        <f t="shared" si="9"/>
        <v>76592</v>
      </c>
      <c r="G58" s="42">
        <f t="shared" si="8"/>
        <v>64389</v>
      </c>
    </row>
    <row r="59" spans="1:7" x14ac:dyDescent="0.25">
      <c r="A59" s="42" t="str">
        <f t="shared" si="3"/>
        <v>SANTA CRUZ DE TENERIFE</v>
      </c>
      <c r="B59" s="41">
        <f t="shared" si="4"/>
        <v>5677661</v>
      </c>
      <c r="C59" s="41">
        <f t="shared" si="5"/>
        <v>6218051</v>
      </c>
      <c r="D59" s="41">
        <f t="shared" si="6"/>
        <v>9</v>
      </c>
      <c r="E59" s="42" t="str">
        <f t="shared" si="2"/>
        <v>VIGO</v>
      </c>
      <c r="F59" s="42">
        <f t="shared" si="9"/>
        <v>71277</v>
      </c>
      <c r="G59" s="42">
        <f t="shared" si="8"/>
        <v>67745</v>
      </c>
    </row>
    <row r="60" spans="1:7" x14ac:dyDescent="0.25">
      <c r="A60" s="42" t="str">
        <f t="shared" si="3"/>
        <v>SANTANDER</v>
      </c>
      <c r="B60" s="41">
        <f t="shared" si="4"/>
        <v>177718</v>
      </c>
      <c r="C60" s="41">
        <f t="shared" si="5"/>
        <v>177364</v>
      </c>
      <c r="D60" s="41">
        <f t="shared" si="6"/>
        <v>20</v>
      </c>
      <c r="E60" s="42" t="str">
        <f t="shared" si="2"/>
        <v>MALAGA</v>
      </c>
      <c r="F60" s="42">
        <f t="shared" si="9"/>
        <v>57746</v>
      </c>
      <c r="G60" s="42">
        <f t="shared" si="8"/>
        <v>93288</v>
      </c>
    </row>
    <row r="61" spans="1:7" x14ac:dyDescent="0.25">
      <c r="A61" s="42" t="str">
        <f t="shared" si="3"/>
        <v>SEVILLA</v>
      </c>
      <c r="B61" s="41">
        <f t="shared" si="4"/>
        <v>248932</v>
      </c>
      <c r="C61" s="41">
        <f t="shared" si="5"/>
        <v>300548</v>
      </c>
      <c r="D61" s="41">
        <f t="shared" si="6"/>
        <v>18</v>
      </c>
      <c r="E61" s="42" t="str">
        <f t="shared" si="2"/>
        <v>ALICANTE</v>
      </c>
      <c r="F61" s="42">
        <f t="shared" si="9"/>
        <v>54199</v>
      </c>
      <c r="G61" s="42">
        <f t="shared" si="8"/>
        <v>51002</v>
      </c>
    </row>
    <row r="62" spans="1:7" x14ac:dyDescent="0.25">
      <c r="A62" s="42" t="str">
        <f t="shared" si="3"/>
        <v>TARRAGONA</v>
      </c>
      <c r="B62" s="41">
        <f t="shared" si="4"/>
        <v>15233551</v>
      </c>
      <c r="C62" s="41">
        <f t="shared" si="5"/>
        <v>16167759</v>
      </c>
      <c r="D62" s="41">
        <f t="shared" si="6"/>
        <v>4</v>
      </c>
      <c r="E62" s="42" t="str">
        <f t="shared" si="2"/>
        <v>MELILLA</v>
      </c>
      <c r="F62" s="42">
        <f t="shared" si="9"/>
        <v>49894</v>
      </c>
      <c r="G62" s="42">
        <f t="shared" si="8"/>
        <v>61233</v>
      </c>
    </row>
    <row r="63" spans="1:7" x14ac:dyDescent="0.25">
      <c r="A63" s="42" t="str">
        <f t="shared" si="3"/>
        <v>VALENCIA</v>
      </c>
      <c r="B63" s="41">
        <f t="shared" si="4"/>
        <v>3440062</v>
      </c>
      <c r="C63" s="41">
        <f t="shared" si="5"/>
        <v>3086113</v>
      </c>
      <c r="D63" s="41">
        <f t="shared" si="6"/>
        <v>11</v>
      </c>
      <c r="E63" s="42" t="str">
        <f t="shared" si="2"/>
        <v>ALMERIA</v>
      </c>
      <c r="F63" s="42">
        <f t="shared" si="9"/>
        <v>10348</v>
      </c>
      <c r="G63" s="42">
        <f t="shared" si="8"/>
        <v>12264</v>
      </c>
    </row>
    <row r="64" spans="1:7" x14ac:dyDescent="0.25">
      <c r="A64" s="42" t="str">
        <f t="shared" si="3"/>
        <v>VIGO</v>
      </c>
      <c r="B64" s="41">
        <f t="shared" si="4"/>
        <v>71277</v>
      </c>
      <c r="C64" s="41">
        <f t="shared" si="5"/>
        <v>67745</v>
      </c>
      <c r="D64" s="41">
        <f t="shared" si="6"/>
        <v>22</v>
      </c>
      <c r="E64" s="42" t="str">
        <f t="shared" si="2"/>
        <v>MARIN Y RIA DE PONTEVEDRA</v>
      </c>
      <c r="F64" s="42">
        <f t="shared" si="9"/>
        <v>98</v>
      </c>
      <c r="G64" s="42">
        <f t="shared" si="8"/>
        <v>0</v>
      </c>
    </row>
    <row r="65" spans="1:7" x14ac:dyDescent="0.25">
      <c r="A65" s="42" t="str">
        <f t="shared" si="3"/>
        <v>VILAGARCIA</v>
      </c>
      <c r="B65" s="41">
        <f t="shared" si="4"/>
        <v>210996</v>
      </c>
      <c r="C65" s="41">
        <f t="shared" si="5"/>
        <v>160838</v>
      </c>
      <c r="D65" s="41">
        <f t="shared" si="6"/>
        <v>19</v>
      </c>
      <c r="E65" s="42" t="str">
        <f t="shared" si="2"/>
        <v>PASAIA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Octubre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41612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19">
        <v>337357</v>
      </c>
      <c r="C7" s="19">
        <v>328590</v>
      </c>
      <c r="D7" s="19">
        <v>3408215</v>
      </c>
      <c r="E7" s="19">
        <v>2939620</v>
      </c>
      <c r="F7" s="10">
        <f>((E7*100)/D7)-100</f>
        <v>-13.748985906112139</v>
      </c>
      <c r="G7" s="1"/>
      <c r="H7" s="1"/>
      <c r="I7" s="1"/>
    </row>
    <row r="8" spans="1:12" x14ac:dyDescent="0.25">
      <c r="A8" s="11" t="s">
        <v>45</v>
      </c>
      <c r="B8" s="20">
        <v>66918</v>
      </c>
      <c r="C8" s="20">
        <v>73999</v>
      </c>
      <c r="D8" s="20">
        <v>573931</v>
      </c>
      <c r="E8" s="20">
        <v>794252</v>
      </c>
      <c r="F8" s="13">
        <f t="shared" ref="F8:F35" si="0">((E8*100)/D8)-100</f>
        <v>38.388064070419603</v>
      </c>
      <c r="G8" s="1"/>
      <c r="H8" s="1"/>
      <c r="I8" s="1"/>
    </row>
    <row r="9" spans="1:12" x14ac:dyDescent="0.25">
      <c r="A9" s="8" t="s">
        <v>46</v>
      </c>
      <c r="B9" s="19">
        <v>442362</v>
      </c>
      <c r="C9" s="19">
        <v>262730</v>
      </c>
      <c r="D9" s="19">
        <v>4160562</v>
      </c>
      <c r="E9" s="19">
        <v>3297683</v>
      </c>
      <c r="F9" s="10">
        <f t="shared" si="0"/>
        <v>-20.739481829618214</v>
      </c>
      <c r="G9" s="1"/>
      <c r="H9" s="1"/>
      <c r="I9" s="1"/>
    </row>
    <row r="10" spans="1:12" x14ac:dyDescent="0.25">
      <c r="A10" s="11" t="s">
        <v>47</v>
      </c>
      <c r="B10" s="20">
        <v>354856</v>
      </c>
      <c r="C10" s="20">
        <v>187504</v>
      </c>
      <c r="D10" s="20">
        <v>2754139</v>
      </c>
      <c r="E10" s="20">
        <v>2444880</v>
      </c>
      <c r="F10" s="13">
        <f t="shared" si="0"/>
        <v>-11.228881330971319</v>
      </c>
      <c r="G10" s="1"/>
      <c r="H10" s="1"/>
      <c r="I10" s="1"/>
    </row>
    <row r="11" spans="1:12" x14ac:dyDescent="0.25">
      <c r="A11" s="8" t="s">
        <v>48</v>
      </c>
      <c r="B11" s="19">
        <v>201179</v>
      </c>
      <c r="C11" s="19">
        <v>210912</v>
      </c>
      <c r="D11" s="19">
        <v>1650148</v>
      </c>
      <c r="E11" s="19">
        <v>1220728</v>
      </c>
      <c r="F11" s="10">
        <f t="shared" si="0"/>
        <v>-26.023120350417059</v>
      </c>
      <c r="G11" s="1"/>
      <c r="H11" s="1"/>
      <c r="I11" s="1"/>
    </row>
    <row r="12" spans="1:12" x14ac:dyDescent="0.25">
      <c r="A12" s="11" t="s">
        <v>49</v>
      </c>
      <c r="B12" s="20">
        <v>118511</v>
      </c>
      <c r="C12" s="20">
        <v>111329</v>
      </c>
      <c r="D12" s="20">
        <v>1441794</v>
      </c>
      <c r="E12" s="20">
        <v>1543026</v>
      </c>
      <c r="F12" s="13">
        <f t="shared" si="0"/>
        <v>7.0212526893578371</v>
      </c>
      <c r="G12" s="1"/>
      <c r="H12" s="1"/>
      <c r="I12" s="1"/>
    </row>
    <row r="13" spans="1:12" x14ac:dyDescent="0.25">
      <c r="A13" s="8" t="s">
        <v>50</v>
      </c>
      <c r="B13" s="19">
        <v>146919</v>
      </c>
      <c r="C13" s="19">
        <v>122052</v>
      </c>
      <c r="D13" s="19">
        <v>1381340</v>
      </c>
      <c r="E13" s="19">
        <v>1073864</v>
      </c>
      <c r="F13" s="10">
        <f t="shared" si="0"/>
        <v>-22.259255505523626</v>
      </c>
      <c r="G13" s="1"/>
      <c r="H13" s="1"/>
      <c r="I13" s="1"/>
    </row>
    <row r="14" spans="1:12" x14ac:dyDescent="0.25">
      <c r="A14" s="11" t="s">
        <v>51</v>
      </c>
      <c r="B14" s="20">
        <v>327480</v>
      </c>
      <c r="C14" s="20">
        <v>331677</v>
      </c>
      <c r="D14" s="20">
        <v>3978646</v>
      </c>
      <c r="E14" s="20">
        <v>3585872</v>
      </c>
      <c r="F14" s="13">
        <f t="shared" si="0"/>
        <v>-9.8720519493315066</v>
      </c>
      <c r="G14" s="1"/>
      <c r="H14" s="1"/>
      <c r="I14" s="1"/>
    </row>
    <row r="15" spans="1:12" x14ac:dyDescent="0.25">
      <c r="A15" s="8" t="s">
        <v>52</v>
      </c>
      <c r="B15" s="19">
        <v>392291</v>
      </c>
      <c r="C15" s="19">
        <v>359906</v>
      </c>
      <c r="D15" s="19">
        <v>3608850</v>
      </c>
      <c r="E15" s="19">
        <v>3679045</v>
      </c>
      <c r="F15" s="10">
        <f t="shared" si="0"/>
        <v>1.9450794574448906</v>
      </c>
      <c r="G15" s="1"/>
      <c r="H15" s="1"/>
      <c r="I15" s="1"/>
    </row>
    <row r="16" spans="1:12" x14ac:dyDescent="0.25">
      <c r="A16" s="11" t="s">
        <v>53</v>
      </c>
      <c r="B16" s="20">
        <v>354030</v>
      </c>
      <c r="C16" s="20">
        <v>353037</v>
      </c>
      <c r="D16" s="20">
        <v>4035400</v>
      </c>
      <c r="E16" s="20">
        <v>3496047</v>
      </c>
      <c r="F16" s="13">
        <f t="shared" si="0"/>
        <v>-13.365539971254393</v>
      </c>
      <c r="G16" s="1"/>
      <c r="H16" s="1"/>
      <c r="I16" s="1"/>
    </row>
    <row r="17" spans="1:9" x14ac:dyDescent="0.25">
      <c r="A17" s="8" t="s">
        <v>54</v>
      </c>
      <c r="B17" s="19">
        <v>293398</v>
      </c>
      <c r="C17" s="19">
        <v>250813</v>
      </c>
      <c r="D17" s="19">
        <v>2456419</v>
      </c>
      <c r="E17" s="19">
        <v>2495412</v>
      </c>
      <c r="F17" s="10">
        <f t="shared" si="0"/>
        <v>1.5873920532286974</v>
      </c>
      <c r="G17" s="1"/>
      <c r="H17" s="1"/>
      <c r="I17" s="1"/>
    </row>
    <row r="18" spans="1:9" x14ac:dyDescent="0.25">
      <c r="A18" s="11" t="s">
        <v>55</v>
      </c>
      <c r="B18" s="20">
        <v>9100</v>
      </c>
      <c r="C18" s="20">
        <v>2189</v>
      </c>
      <c r="D18" s="20">
        <v>142500</v>
      </c>
      <c r="E18" s="20">
        <v>61187</v>
      </c>
      <c r="F18" s="13">
        <f t="shared" si="0"/>
        <v>-57.06175438596491</v>
      </c>
      <c r="G18" s="1"/>
      <c r="H18" s="1"/>
      <c r="I18" s="1"/>
    </row>
    <row r="19" spans="1:9" x14ac:dyDescent="0.25">
      <c r="A19" s="8" t="s">
        <v>56</v>
      </c>
      <c r="B19" s="19">
        <v>787470</v>
      </c>
      <c r="C19" s="19">
        <v>834247</v>
      </c>
      <c r="D19" s="19">
        <v>8890063</v>
      </c>
      <c r="E19" s="19">
        <v>7201898</v>
      </c>
      <c r="F19" s="10">
        <f t="shared" si="0"/>
        <v>-18.989347994496782</v>
      </c>
      <c r="G19" s="1"/>
      <c r="H19" s="1"/>
      <c r="I19" s="1"/>
    </row>
    <row r="20" spans="1:9" x14ac:dyDescent="0.25">
      <c r="A20" s="11" t="s">
        <v>57</v>
      </c>
      <c r="B20" s="20">
        <v>1235557</v>
      </c>
      <c r="C20" s="20">
        <v>1217535</v>
      </c>
      <c r="D20" s="20">
        <v>11579399</v>
      </c>
      <c r="E20" s="20">
        <v>11964184</v>
      </c>
      <c r="F20" s="13">
        <f t="shared" si="0"/>
        <v>3.3230135691843827</v>
      </c>
      <c r="G20" s="1"/>
      <c r="H20" s="1"/>
      <c r="I20" s="1"/>
    </row>
    <row r="21" spans="1:9" x14ac:dyDescent="0.25">
      <c r="A21" s="8" t="s">
        <v>58</v>
      </c>
      <c r="B21" s="19">
        <v>312807</v>
      </c>
      <c r="C21" s="19">
        <v>440178</v>
      </c>
      <c r="D21" s="19">
        <v>3686822</v>
      </c>
      <c r="E21" s="19">
        <v>3330975</v>
      </c>
      <c r="F21" s="10">
        <f t="shared" si="0"/>
        <v>-9.6518627696156756</v>
      </c>
      <c r="G21" s="1"/>
      <c r="H21" s="1"/>
      <c r="I21" s="1"/>
    </row>
    <row r="22" spans="1:9" x14ac:dyDescent="0.25">
      <c r="A22" s="11" t="s">
        <v>59</v>
      </c>
      <c r="B22" s="20">
        <v>26676</v>
      </c>
      <c r="C22" s="20">
        <v>37050</v>
      </c>
      <c r="D22" s="20">
        <v>332826</v>
      </c>
      <c r="E22" s="20">
        <v>281563</v>
      </c>
      <c r="F22" s="13">
        <f t="shared" si="0"/>
        <v>-15.402342365079647</v>
      </c>
      <c r="G22" s="1"/>
      <c r="H22" s="1"/>
      <c r="I22" s="1"/>
    </row>
    <row r="23" spans="1:9" x14ac:dyDescent="0.25">
      <c r="A23" s="8" t="s">
        <v>60</v>
      </c>
      <c r="B23" s="19">
        <v>58377</v>
      </c>
      <c r="C23" s="19">
        <v>67585</v>
      </c>
      <c r="D23" s="19">
        <v>678743</v>
      </c>
      <c r="E23" s="19">
        <v>697374</v>
      </c>
      <c r="F23" s="10">
        <f t="shared" si="0"/>
        <v>2.7449270195051696</v>
      </c>
      <c r="G23" s="1"/>
      <c r="H23" s="1"/>
      <c r="I23" s="1"/>
    </row>
    <row r="24" spans="1:9" x14ac:dyDescent="0.25">
      <c r="A24" s="11" t="s">
        <v>61</v>
      </c>
      <c r="B24" s="20">
        <v>67577</v>
      </c>
      <c r="C24" s="20">
        <v>80571</v>
      </c>
      <c r="D24" s="20">
        <v>663986</v>
      </c>
      <c r="E24" s="20">
        <v>666534</v>
      </c>
      <c r="F24" s="13">
        <f t="shared" si="0"/>
        <v>0.38374303072654925</v>
      </c>
      <c r="G24" s="1"/>
      <c r="H24" s="1"/>
      <c r="I24" s="1"/>
    </row>
    <row r="25" spans="1:9" x14ac:dyDescent="0.25">
      <c r="A25" s="8" t="s">
        <v>62</v>
      </c>
      <c r="B25" s="19">
        <v>2750</v>
      </c>
      <c r="C25" s="19">
        <v>0</v>
      </c>
      <c r="D25" s="19">
        <v>18752</v>
      </c>
      <c r="E25" s="19">
        <v>6921</v>
      </c>
      <c r="F25" s="10">
        <f t="shared" si="0"/>
        <v>-63.091936860068259</v>
      </c>
      <c r="G25" s="1"/>
      <c r="H25" s="1"/>
      <c r="I25" s="1"/>
    </row>
    <row r="26" spans="1:9" x14ac:dyDescent="0.25">
      <c r="A26" s="11" t="s">
        <v>63</v>
      </c>
      <c r="B26" s="20">
        <v>60648</v>
      </c>
      <c r="C26" s="20">
        <v>32717</v>
      </c>
      <c r="D26" s="20">
        <v>436329</v>
      </c>
      <c r="E26" s="20">
        <v>400252</v>
      </c>
      <c r="F26" s="13">
        <f t="shared" si="0"/>
        <v>-8.2683021298148844</v>
      </c>
      <c r="G26" s="1"/>
      <c r="H26" s="1"/>
      <c r="I26" s="1"/>
    </row>
    <row r="27" spans="1:9" x14ac:dyDescent="0.25">
      <c r="A27" s="8" t="s">
        <v>64</v>
      </c>
      <c r="B27" s="19">
        <v>115895</v>
      </c>
      <c r="C27" s="19">
        <v>110484</v>
      </c>
      <c r="D27" s="19">
        <v>1256015</v>
      </c>
      <c r="E27" s="19">
        <v>929536</v>
      </c>
      <c r="F27" s="10">
        <f t="shared" si="0"/>
        <v>-25.993240526586064</v>
      </c>
      <c r="G27" s="1"/>
      <c r="H27" s="1"/>
      <c r="I27" s="1"/>
    </row>
    <row r="28" spans="1:9" x14ac:dyDescent="0.25">
      <c r="A28" s="11" t="s">
        <v>65</v>
      </c>
      <c r="B28" s="20">
        <v>21037</v>
      </c>
      <c r="C28" s="20">
        <v>59635</v>
      </c>
      <c r="D28" s="20">
        <v>486808</v>
      </c>
      <c r="E28" s="20">
        <v>404878</v>
      </c>
      <c r="F28" s="13">
        <f t="shared" si="0"/>
        <v>-16.830043877668402</v>
      </c>
      <c r="G28" s="1"/>
      <c r="H28" s="1"/>
      <c r="I28" s="1"/>
    </row>
    <row r="29" spans="1:9" x14ac:dyDescent="0.25">
      <c r="A29" s="8" t="s">
        <v>66</v>
      </c>
      <c r="B29" s="19">
        <v>296906</v>
      </c>
      <c r="C29" s="19">
        <v>199898</v>
      </c>
      <c r="D29" s="19">
        <v>2559583</v>
      </c>
      <c r="E29" s="19">
        <v>2299662</v>
      </c>
      <c r="F29" s="10">
        <f t="shared" si="0"/>
        <v>-10.154818187181277</v>
      </c>
      <c r="G29" s="1"/>
      <c r="H29" s="1"/>
      <c r="I29" s="1"/>
    </row>
    <row r="30" spans="1:9" x14ac:dyDescent="0.25">
      <c r="A30" s="11" t="s">
        <v>67</v>
      </c>
      <c r="B30" s="20">
        <v>232339</v>
      </c>
      <c r="C30" s="20">
        <v>217961</v>
      </c>
      <c r="D30" s="20">
        <v>1519467</v>
      </c>
      <c r="E30" s="20">
        <v>1538167</v>
      </c>
      <c r="F30" s="13">
        <f t="shared" si="0"/>
        <v>1.2306947107110631</v>
      </c>
      <c r="G30" s="1"/>
      <c r="H30" s="1"/>
      <c r="I30" s="1"/>
    </row>
    <row r="31" spans="1:9" x14ac:dyDescent="0.25">
      <c r="A31" s="8" t="s">
        <v>68</v>
      </c>
      <c r="B31" s="19">
        <v>883963</v>
      </c>
      <c r="C31" s="19">
        <v>711649</v>
      </c>
      <c r="D31" s="19">
        <v>9001287</v>
      </c>
      <c r="E31" s="19">
        <v>5687159</v>
      </c>
      <c r="F31" s="10">
        <f t="shared" si="0"/>
        <v>-36.818379416187931</v>
      </c>
      <c r="G31" s="1"/>
      <c r="H31" s="1"/>
      <c r="I31" s="1"/>
    </row>
    <row r="32" spans="1:9" x14ac:dyDescent="0.25">
      <c r="A32" s="11" t="s">
        <v>69</v>
      </c>
      <c r="B32" s="20">
        <v>191173</v>
      </c>
      <c r="C32" s="20">
        <v>248529</v>
      </c>
      <c r="D32" s="20">
        <v>1717316</v>
      </c>
      <c r="E32" s="20">
        <v>1988469</v>
      </c>
      <c r="F32" s="13">
        <f t="shared" si="0"/>
        <v>15.789348029133834</v>
      </c>
      <c r="G32" s="1"/>
      <c r="H32" s="1"/>
      <c r="I32" s="1"/>
    </row>
    <row r="33" spans="1:9" x14ac:dyDescent="0.25">
      <c r="A33" s="8" t="s">
        <v>70</v>
      </c>
      <c r="B33" s="19">
        <v>22463</v>
      </c>
      <c r="C33" s="19">
        <v>28749</v>
      </c>
      <c r="D33" s="19">
        <v>253138</v>
      </c>
      <c r="E33" s="19">
        <v>242733</v>
      </c>
      <c r="F33" s="10">
        <f t="shared" si="0"/>
        <v>-4.1104061816084538</v>
      </c>
      <c r="G33" s="1"/>
      <c r="H33" s="1"/>
      <c r="I33" s="1"/>
    </row>
    <row r="34" spans="1:9" x14ac:dyDescent="0.25">
      <c r="A34" s="11" t="s">
        <v>71</v>
      </c>
      <c r="B34" s="20">
        <v>27957</v>
      </c>
      <c r="C34" s="20">
        <v>13332</v>
      </c>
      <c r="D34" s="20">
        <v>282840</v>
      </c>
      <c r="E34" s="20">
        <v>152318</v>
      </c>
      <c r="F34" s="13">
        <f t="shared" si="0"/>
        <v>-46.14693819827464</v>
      </c>
      <c r="G34" s="1"/>
      <c r="H34" s="1"/>
      <c r="I34" s="1"/>
    </row>
    <row r="35" spans="1:9" x14ac:dyDescent="0.25">
      <c r="A35" s="14" t="s">
        <v>72</v>
      </c>
      <c r="B35" s="15">
        <f>SUM(B7:B34)</f>
        <v>7387996</v>
      </c>
      <c r="C35" s="15">
        <f t="shared" ref="C35:E35" si="1">SUM(C7:C34)</f>
        <v>6894858</v>
      </c>
      <c r="D35" s="15">
        <f t="shared" si="1"/>
        <v>72955318</v>
      </c>
      <c r="E35" s="15">
        <f t="shared" si="1"/>
        <v>64424239</v>
      </c>
      <c r="F35" s="16">
        <f t="shared" si="0"/>
        <v>-11.693567013168249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2939620</v>
      </c>
      <c r="C38" s="41">
        <f>D7</f>
        <v>3408215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GIJON</v>
      </c>
      <c r="F38" s="42">
        <f>LOOKUP(E38,$A$38:$A$65,$B$38:$B$65)</f>
        <v>11964184</v>
      </c>
      <c r="G38" s="42">
        <f>LOOKUP(E38,$A$38:$A$65,$C$38:$C$65)</f>
        <v>11579399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794252</v>
      </c>
      <c r="C39" s="41">
        <f t="shared" ref="C39:C65" si="5">D8</f>
        <v>573931</v>
      </c>
      <c r="D39" s="41">
        <f t="shared" ref="D39:D65" si="6">_xlfn.RANK.EQ(B39,$B$38:$B$65)+COUNTIF($B$38:$B$65,B39)-1</f>
        <v>19</v>
      </c>
      <c r="E39" s="42" t="str">
        <f t="shared" si="2"/>
        <v>FERROL-SAN CIBRAO</v>
      </c>
      <c r="F39" s="42">
        <f t="shared" ref="F39:F54" si="7">LOOKUP(E39,$A$38:$A$65,$B$38:$B$65)</f>
        <v>7201898</v>
      </c>
      <c r="G39" s="42">
        <f t="shared" ref="G39:G65" si="8">LOOKUP(E39,$A$38:$A$65,$C$38:$C$65)</f>
        <v>8890063</v>
      </c>
    </row>
    <row r="40" spans="1:9" x14ac:dyDescent="0.25">
      <c r="A40" s="42" t="str">
        <f t="shared" si="3"/>
        <v>ALMERIA</v>
      </c>
      <c r="B40" s="41">
        <f t="shared" si="4"/>
        <v>3297683</v>
      </c>
      <c r="C40" s="41">
        <f t="shared" si="5"/>
        <v>4160562</v>
      </c>
      <c r="D40" s="41">
        <f t="shared" si="6"/>
        <v>8</v>
      </c>
      <c r="E40" s="42" t="str">
        <f t="shared" si="2"/>
        <v>TARRAGONA</v>
      </c>
      <c r="F40" s="42">
        <f t="shared" si="7"/>
        <v>5687159</v>
      </c>
      <c r="G40" s="42">
        <f t="shared" si="8"/>
        <v>9001287</v>
      </c>
    </row>
    <row r="41" spans="1:9" x14ac:dyDescent="0.25">
      <c r="A41" s="42" t="str">
        <f t="shared" si="3"/>
        <v>AVILES</v>
      </c>
      <c r="B41" s="41">
        <f t="shared" si="4"/>
        <v>2444880</v>
      </c>
      <c r="C41" s="41">
        <f t="shared" si="5"/>
        <v>2754139</v>
      </c>
      <c r="D41" s="41">
        <f t="shared" si="6"/>
        <v>11</v>
      </c>
      <c r="E41" s="42" t="str">
        <f t="shared" si="2"/>
        <v>BILBAO</v>
      </c>
      <c r="F41" s="42">
        <f t="shared" si="7"/>
        <v>3679045</v>
      </c>
      <c r="G41" s="42">
        <f t="shared" si="8"/>
        <v>3608850</v>
      </c>
    </row>
    <row r="42" spans="1:9" x14ac:dyDescent="0.25">
      <c r="A42" s="42" t="str">
        <f t="shared" si="3"/>
        <v>BAHIA DE ALGECIRAS</v>
      </c>
      <c r="B42" s="41">
        <f t="shared" si="4"/>
        <v>1220728</v>
      </c>
      <c r="C42" s="41">
        <f t="shared" si="5"/>
        <v>1650148</v>
      </c>
      <c r="D42" s="41">
        <f t="shared" si="6"/>
        <v>16</v>
      </c>
      <c r="E42" s="42" t="str">
        <f t="shared" si="2"/>
        <v>BARCELONA</v>
      </c>
      <c r="F42" s="42">
        <f t="shared" si="7"/>
        <v>3585872</v>
      </c>
      <c r="G42" s="42">
        <f t="shared" si="8"/>
        <v>3978646</v>
      </c>
    </row>
    <row r="43" spans="1:9" x14ac:dyDescent="0.25">
      <c r="A43" s="42" t="str">
        <f t="shared" si="3"/>
        <v>BAHIA DE CADIZ</v>
      </c>
      <c r="B43" s="41">
        <f t="shared" si="4"/>
        <v>1543026</v>
      </c>
      <c r="C43" s="41">
        <f t="shared" si="5"/>
        <v>1441794</v>
      </c>
      <c r="D43" s="41">
        <f t="shared" si="6"/>
        <v>14</v>
      </c>
      <c r="E43" s="42" t="str">
        <f t="shared" si="2"/>
        <v>CARTAGENA</v>
      </c>
      <c r="F43" s="42">
        <f t="shared" si="7"/>
        <v>3496047</v>
      </c>
      <c r="G43" s="42">
        <f t="shared" si="8"/>
        <v>4035400</v>
      </c>
    </row>
    <row r="44" spans="1:9" x14ac:dyDescent="0.25">
      <c r="A44" s="42" t="str">
        <f t="shared" si="3"/>
        <v>BALEARES</v>
      </c>
      <c r="B44" s="41">
        <f t="shared" si="4"/>
        <v>1073864</v>
      </c>
      <c r="C44" s="41">
        <f t="shared" si="5"/>
        <v>1381340</v>
      </c>
      <c r="D44" s="41">
        <f t="shared" si="6"/>
        <v>17</v>
      </c>
      <c r="E44" s="42" t="str">
        <f t="shared" si="2"/>
        <v>HUELVA</v>
      </c>
      <c r="F44" s="42">
        <f t="shared" si="7"/>
        <v>3330975</v>
      </c>
      <c r="G44" s="42">
        <f t="shared" si="8"/>
        <v>3686822</v>
      </c>
    </row>
    <row r="45" spans="1:9" x14ac:dyDescent="0.25">
      <c r="A45" s="42" t="str">
        <f t="shared" si="3"/>
        <v>BARCELONA</v>
      </c>
      <c r="B45" s="41">
        <f t="shared" si="4"/>
        <v>3585872</v>
      </c>
      <c r="C45" s="41">
        <f t="shared" si="5"/>
        <v>3978646</v>
      </c>
      <c r="D45" s="41">
        <f t="shared" si="6"/>
        <v>5</v>
      </c>
      <c r="E45" s="42" t="str">
        <f t="shared" si="2"/>
        <v>ALMERIA</v>
      </c>
      <c r="F45" s="42">
        <f t="shared" si="7"/>
        <v>3297683</v>
      </c>
      <c r="G45" s="42">
        <f t="shared" si="8"/>
        <v>4160562</v>
      </c>
    </row>
    <row r="46" spans="1:9" x14ac:dyDescent="0.25">
      <c r="A46" s="42" t="str">
        <f t="shared" si="3"/>
        <v>BILBAO</v>
      </c>
      <c r="B46" s="41">
        <f t="shared" si="4"/>
        <v>3679045</v>
      </c>
      <c r="C46" s="41">
        <f t="shared" si="5"/>
        <v>3608850</v>
      </c>
      <c r="D46" s="41">
        <f t="shared" si="6"/>
        <v>4</v>
      </c>
      <c r="E46" s="42" t="str">
        <f t="shared" si="2"/>
        <v>A CORUÑA</v>
      </c>
      <c r="F46" s="42">
        <f t="shared" si="7"/>
        <v>2939620</v>
      </c>
      <c r="G46" s="42">
        <f t="shared" si="8"/>
        <v>3408215</v>
      </c>
    </row>
    <row r="47" spans="1:9" x14ac:dyDescent="0.25">
      <c r="A47" s="42" t="str">
        <f t="shared" si="3"/>
        <v>CARTAGENA</v>
      </c>
      <c r="B47" s="41">
        <f t="shared" si="4"/>
        <v>3496047</v>
      </c>
      <c r="C47" s="41">
        <f t="shared" si="5"/>
        <v>4035400</v>
      </c>
      <c r="D47" s="41">
        <f t="shared" si="6"/>
        <v>6</v>
      </c>
      <c r="E47" s="42" t="str">
        <f t="shared" si="2"/>
        <v>CASTELLON</v>
      </c>
      <c r="F47" s="42">
        <f t="shared" si="7"/>
        <v>2495412</v>
      </c>
      <c r="G47" s="42">
        <f t="shared" si="8"/>
        <v>2456419</v>
      </c>
    </row>
    <row r="48" spans="1:9" x14ac:dyDescent="0.25">
      <c r="A48" s="42" t="str">
        <f t="shared" si="3"/>
        <v>CASTELLON</v>
      </c>
      <c r="B48" s="41">
        <f t="shared" si="4"/>
        <v>2495412</v>
      </c>
      <c r="C48" s="41">
        <f t="shared" si="5"/>
        <v>2456419</v>
      </c>
      <c r="D48" s="41">
        <f t="shared" si="6"/>
        <v>10</v>
      </c>
      <c r="E48" s="42" t="str">
        <f t="shared" si="2"/>
        <v>AVILES</v>
      </c>
      <c r="F48" s="42">
        <f t="shared" si="7"/>
        <v>2444880</v>
      </c>
      <c r="G48" s="42">
        <f t="shared" si="8"/>
        <v>2754139</v>
      </c>
    </row>
    <row r="49" spans="1:7" x14ac:dyDescent="0.25">
      <c r="A49" s="42" t="str">
        <f t="shared" si="3"/>
        <v>CEUTA</v>
      </c>
      <c r="B49" s="41">
        <f t="shared" si="4"/>
        <v>61187</v>
      </c>
      <c r="C49" s="41">
        <f t="shared" si="5"/>
        <v>142500</v>
      </c>
      <c r="D49" s="41">
        <f t="shared" si="6"/>
        <v>27</v>
      </c>
      <c r="E49" s="42" t="str">
        <f t="shared" si="2"/>
        <v>SANTANDER</v>
      </c>
      <c r="F49" s="42">
        <f t="shared" si="7"/>
        <v>2299662</v>
      </c>
      <c r="G49" s="42">
        <f t="shared" si="8"/>
        <v>2559583</v>
      </c>
    </row>
    <row r="50" spans="1:7" x14ac:dyDescent="0.25">
      <c r="A50" s="42" t="str">
        <f t="shared" si="3"/>
        <v>FERROL-SAN CIBRAO</v>
      </c>
      <c r="B50" s="41">
        <f t="shared" si="4"/>
        <v>7201898</v>
      </c>
      <c r="C50" s="41">
        <f t="shared" si="5"/>
        <v>8890063</v>
      </c>
      <c r="D50" s="41">
        <f t="shared" si="6"/>
        <v>2</v>
      </c>
      <c r="E50" s="42" t="str">
        <f t="shared" si="2"/>
        <v>VALENCIA</v>
      </c>
      <c r="F50" s="42">
        <f t="shared" si="7"/>
        <v>1988469</v>
      </c>
      <c r="G50" s="42">
        <f t="shared" si="8"/>
        <v>1717316</v>
      </c>
    </row>
    <row r="51" spans="1:7" x14ac:dyDescent="0.25">
      <c r="A51" s="42" t="str">
        <f t="shared" si="3"/>
        <v>GIJON</v>
      </c>
      <c r="B51" s="41">
        <f t="shared" si="4"/>
        <v>11964184</v>
      </c>
      <c r="C51" s="41">
        <f t="shared" si="5"/>
        <v>11579399</v>
      </c>
      <c r="D51" s="41">
        <f t="shared" si="6"/>
        <v>1</v>
      </c>
      <c r="E51" s="42" t="str">
        <f t="shared" si="2"/>
        <v>BAHIA DE CADIZ</v>
      </c>
      <c r="F51" s="42">
        <f t="shared" si="7"/>
        <v>1543026</v>
      </c>
      <c r="G51" s="42">
        <f t="shared" si="8"/>
        <v>1441794</v>
      </c>
    </row>
    <row r="52" spans="1:7" x14ac:dyDescent="0.25">
      <c r="A52" s="42" t="str">
        <f t="shared" si="3"/>
        <v>HUELVA</v>
      </c>
      <c r="B52" s="41">
        <f t="shared" si="4"/>
        <v>3330975</v>
      </c>
      <c r="C52" s="41">
        <f t="shared" si="5"/>
        <v>3686822</v>
      </c>
      <c r="D52" s="41">
        <f t="shared" si="6"/>
        <v>7</v>
      </c>
      <c r="E52" s="42" t="str">
        <f t="shared" si="2"/>
        <v>SEVILLA</v>
      </c>
      <c r="F52" s="42">
        <f t="shared" si="7"/>
        <v>1538167</v>
      </c>
      <c r="G52" s="42">
        <f t="shared" si="8"/>
        <v>1519467</v>
      </c>
    </row>
    <row r="53" spans="1:7" x14ac:dyDescent="0.25">
      <c r="A53" s="42" t="str">
        <f t="shared" si="3"/>
        <v>LAS PALMAS</v>
      </c>
      <c r="B53" s="41">
        <f t="shared" si="4"/>
        <v>281563</v>
      </c>
      <c r="C53" s="41">
        <f t="shared" si="5"/>
        <v>332826</v>
      </c>
      <c r="D53" s="41">
        <f t="shared" si="6"/>
        <v>24</v>
      </c>
      <c r="E53" s="42" t="str">
        <f t="shared" si="2"/>
        <v>BAHIA DE ALGECIRAS</v>
      </c>
      <c r="F53" s="42">
        <f t="shared" si="7"/>
        <v>1220728</v>
      </c>
      <c r="G53" s="42">
        <f t="shared" si="8"/>
        <v>1650148</v>
      </c>
    </row>
    <row r="54" spans="1:7" x14ac:dyDescent="0.25">
      <c r="A54" s="42" t="str">
        <f t="shared" si="3"/>
        <v>MALAGA</v>
      </c>
      <c r="B54" s="41">
        <f t="shared" si="4"/>
        <v>697374</v>
      </c>
      <c r="C54" s="41">
        <f t="shared" si="5"/>
        <v>678743</v>
      </c>
      <c r="D54" s="41">
        <f t="shared" si="6"/>
        <v>20</v>
      </c>
      <c r="E54" s="42" t="str">
        <f t="shared" si="2"/>
        <v>BALEARES</v>
      </c>
      <c r="F54" s="42">
        <f t="shared" si="7"/>
        <v>1073864</v>
      </c>
      <c r="G54" s="42">
        <f t="shared" si="8"/>
        <v>1381340</v>
      </c>
    </row>
    <row r="55" spans="1:7" x14ac:dyDescent="0.25">
      <c r="A55" s="42" t="str">
        <f t="shared" si="3"/>
        <v>MARIN Y RIA DE PONTEVEDRA</v>
      </c>
      <c r="B55" s="41">
        <f t="shared" si="4"/>
        <v>666534</v>
      </c>
      <c r="C55" s="41">
        <f t="shared" si="5"/>
        <v>663986</v>
      </c>
      <c r="D55" s="41">
        <f t="shared" si="6"/>
        <v>21</v>
      </c>
      <c r="E55" s="42" t="str">
        <f t="shared" si="2"/>
        <v>PASAIA</v>
      </c>
      <c r="F55" s="42">
        <f t="shared" ref="F55:F65" si="9">LOOKUP(E55,$A$38:$A$65,$B$38:$B$65)</f>
        <v>929536</v>
      </c>
      <c r="G55" s="42">
        <f t="shared" si="8"/>
        <v>1256015</v>
      </c>
    </row>
    <row r="56" spans="1:7" x14ac:dyDescent="0.25">
      <c r="A56" s="42" t="str">
        <f t="shared" si="3"/>
        <v>MELILLA</v>
      </c>
      <c r="B56" s="41">
        <f t="shared" si="4"/>
        <v>6921</v>
      </c>
      <c r="C56" s="41">
        <f t="shared" si="5"/>
        <v>18752</v>
      </c>
      <c r="D56" s="41">
        <f t="shared" si="6"/>
        <v>28</v>
      </c>
      <c r="E56" s="42" t="str">
        <f t="shared" si="2"/>
        <v>ALICANTE</v>
      </c>
      <c r="F56" s="42">
        <f t="shared" si="9"/>
        <v>794252</v>
      </c>
      <c r="G56" s="42">
        <f t="shared" si="8"/>
        <v>573931</v>
      </c>
    </row>
    <row r="57" spans="1:7" x14ac:dyDescent="0.25">
      <c r="A57" s="42" t="str">
        <f t="shared" si="3"/>
        <v>MOTRIL</v>
      </c>
      <c r="B57" s="41">
        <f t="shared" si="4"/>
        <v>400252</v>
      </c>
      <c r="C57" s="41">
        <f t="shared" si="5"/>
        <v>436329</v>
      </c>
      <c r="D57" s="41">
        <f t="shared" si="6"/>
        <v>23</v>
      </c>
      <c r="E57" s="42" t="str">
        <f t="shared" si="2"/>
        <v>MALAGA</v>
      </c>
      <c r="F57" s="42">
        <f t="shared" si="9"/>
        <v>697374</v>
      </c>
      <c r="G57" s="42">
        <f t="shared" si="8"/>
        <v>678743</v>
      </c>
    </row>
    <row r="58" spans="1:7" x14ac:dyDescent="0.25">
      <c r="A58" s="42" t="str">
        <f t="shared" si="3"/>
        <v>PASAIA</v>
      </c>
      <c r="B58" s="41">
        <f t="shared" si="4"/>
        <v>929536</v>
      </c>
      <c r="C58" s="41">
        <f t="shared" si="5"/>
        <v>1256015</v>
      </c>
      <c r="D58" s="41">
        <f t="shared" si="6"/>
        <v>18</v>
      </c>
      <c r="E58" s="42" t="str">
        <f t="shared" si="2"/>
        <v>MARIN Y RIA DE PONTEVEDRA</v>
      </c>
      <c r="F58" s="42">
        <f t="shared" si="9"/>
        <v>666534</v>
      </c>
      <c r="G58" s="42">
        <f t="shared" si="8"/>
        <v>663986</v>
      </c>
    </row>
    <row r="59" spans="1:7" x14ac:dyDescent="0.25">
      <c r="A59" s="42" t="str">
        <f t="shared" si="3"/>
        <v>SANTA CRUZ DE TENERIFE</v>
      </c>
      <c r="B59" s="41">
        <f t="shared" si="4"/>
        <v>404878</v>
      </c>
      <c r="C59" s="41">
        <f t="shared" si="5"/>
        <v>486808</v>
      </c>
      <c r="D59" s="41">
        <f t="shared" si="6"/>
        <v>22</v>
      </c>
      <c r="E59" s="42" t="str">
        <f t="shared" si="2"/>
        <v>SANTA CRUZ DE TENERIFE</v>
      </c>
      <c r="F59" s="42">
        <f t="shared" si="9"/>
        <v>404878</v>
      </c>
      <c r="G59" s="42">
        <f t="shared" si="8"/>
        <v>486808</v>
      </c>
    </row>
    <row r="60" spans="1:7" x14ac:dyDescent="0.25">
      <c r="A60" s="42" t="str">
        <f t="shared" si="3"/>
        <v>SANTANDER</v>
      </c>
      <c r="B60" s="41">
        <f t="shared" si="4"/>
        <v>2299662</v>
      </c>
      <c r="C60" s="41">
        <f t="shared" si="5"/>
        <v>2559583</v>
      </c>
      <c r="D60" s="41">
        <f t="shared" si="6"/>
        <v>12</v>
      </c>
      <c r="E60" s="42" t="str">
        <f t="shared" si="2"/>
        <v>MOTRIL</v>
      </c>
      <c r="F60" s="42">
        <f t="shared" si="9"/>
        <v>400252</v>
      </c>
      <c r="G60" s="42">
        <f t="shared" si="8"/>
        <v>436329</v>
      </c>
    </row>
    <row r="61" spans="1:7" x14ac:dyDescent="0.25">
      <c r="A61" s="42" t="str">
        <f t="shared" si="3"/>
        <v>SEVILLA</v>
      </c>
      <c r="B61" s="41">
        <f t="shared" si="4"/>
        <v>1538167</v>
      </c>
      <c r="C61" s="41">
        <f t="shared" si="5"/>
        <v>1519467</v>
      </c>
      <c r="D61" s="41">
        <f t="shared" si="6"/>
        <v>15</v>
      </c>
      <c r="E61" s="42" t="str">
        <f t="shared" si="2"/>
        <v>LAS PALMAS</v>
      </c>
      <c r="F61" s="42">
        <f t="shared" si="9"/>
        <v>281563</v>
      </c>
      <c r="G61" s="42">
        <f t="shared" si="8"/>
        <v>332826</v>
      </c>
    </row>
    <row r="62" spans="1:7" x14ac:dyDescent="0.25">
      <c r="A62" s="42" t="str">
        <f t="shared" si="3"/>
        <v>TARRAGONA</v>
      </c>
      <c r="B62" s="41">
        <f t="shared" si="4"/>
        <v>5687159</v>
      </c>
      <c r="C62" s="41">
        <f t="shared" si="5"/>
        <v>9001287</v>
      </c>
      <c r="D62" s="41">
        <f t="shared" si="6"/>
        <v>3</v>
      </c>
      <c r="E62" s="42" t="str">
        <f t="shared" si="2"/>
        <v>VIGO</v>
      </c>
      <c r="F62" s="42">
        <f t="shared" si="9"/>
        <v>242733</v>
      </c>
      <c r="G62" s="42">
        <f t="shared" si="8"/>
        <v>253138</v>
      </c>
    </row>
    <row r="63" spans="1:7" x14ac:dyDescent="0.25">
      <c r="A63" s="42" t="str">
        <f t="shared" si="3"/>
        <v>VALENCIA</v>
      </c>
      <c r="B63" s="41">
        <f t="shared" si="4"/>
        <v>1988469</v>
      </c>
      <c r="C63" s="41">
        <f t="shared" si="5"/>
        <v>1717316</v>
      </c>
      <c r="D63" s="41">
        <f t="shared" si="6"/>
        <v>13</v>
      </c>
      <c r="E63" s="42" t="str">
        <f t="shared" si="2"/>
        <v>VILAGARCIA</v>
      </c>
      <c r="F63" s="42">
        <f t="shared" si="9"/>
        <v>152318</v>
      </c>
      <c r="G63" s="42">
        <f t="shared" si="8"/>
        <v>282840</v>
      </c>
    </row>
    <row r="64" spans="1:7" x14ac:dyDescent="0.25">
      <c r="A64" s="42" t="str">
        <f t="shared" si="3"/>
        <v>VIGO</v>
      </c>
      <c r="B64" s="41">
        <f t="shared" si="4"/>
        <v>242733</v>
      </c>
      <c r="C64" s="41">
        <f t="shared" si="5"/>
        <v>253138</v>
      </c>
      <c r="D64" s="41">
        <f t="shared" si="6"/>
        <v>25</v>
      </c>
      <c r="E64" s="42" t="str">
        <f t="shared" si="2"/>
        <v>CEUTA</v>
      </c>
      <c r="F64" s="42">
        <f t="shared" si="9"/>
        <v>61187</v>
      </c>
      <c r="G64" s="42">
        <f t="shared" si="8"/>
        <v>142500</v>
      </c>
    </row>
    <row r="65" spans="1:7" x14ac:dyDescent="0.25">
      <c r="A65" s="42" t="str">
        <f t="shared" si="3"/>
        <v>VILAGARCIA</v>
      </c>
      <c r="B65" s="41">
        <f t="shared" si="4"/>
        <v>152318</v>
      </c>
      <c r="C65" s="41">
        <f t="shared" si="5"/>
        <v>282840</v>
      </c>
      <c r="D65" s="41">
        <f t="shared" si="6"/>
        <v>26</v>
      </c>
      <c r="E65" s="42" t="str">
        <f t="shared" si="2"/>
        <v>MELILLA</v>
      </c>
      <c r="F65" s="42">
        <f t="shared" si="9"/>
        <v>6921</v>
      </c>
      <c r="G65" s="42">
        <f t="shared" si="8"/>
        <v>18752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Octubre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41612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21">
        <v>119365</v>
      </c>
      <c r="C7" s="21">
        <v>73420</v>
      </c>
      <c r="D7" s="21">
        <v>1184109</v>
      </c>
      <c r="E7" s="21">
        <v>1015529</v>
      </c>
      <c r="F7" s="10">
        <f>((E7*100)/D7)-100</f>
        <v>-14.23686501833869</v>
      </c>
      <c r="G7" s="1"/>
      <c r="H7" s="1"/>
      <c r="I7" s="1"/>
    </row>
    <row r="8" spans="1:12" x14ac:dyDescent="0.25">
      <c r="A8" s="11" t="s">
        <v>45</v>
      </c>
      <c r="B8" s="22">
        <v>102665</v>
      </c>
      <c r="C8" s="22">
        <v>112350</v>
      </c>
      <c r="D8" s="22">
        <v>1253558</v>
      </c>
      <c r="E8" s="22">
        <v>1121299</v>
      </c>
      <c r="F8" s="13">
        <f t="shared" ref="F8:F35" si="0">((E8*100)/D8)-100</f>
        <v>-10.550688520196118</v>
      </c>
      <c r="G8" s="1"/>
      <c r="H8" s="1"/>
      <c r="I8" s="1"/>
    </row>
    <row r="9" spans="1:12" x14ac:dyDescent="0.25">
      <c r="A9" s="8" t="s">
        <v>46</v>
      </c>
      <c r="B9" s="21">
        <v>63398</v>
      </c>
      <c r="C9" s="21">
        <v>41745</v>
      </c>
      <c r="D9" s="21">
        <v>525349</v>
      </c>
      <c r="E9" s="21">
        <v>521321</v>
      </c>
      <c r="F9" s="10">
        <f t="shared" si="0"/>
        <v>-0.76672840340421544</v>
      </c>
      <c r="G9" s="1"/>
      <c r="H9" s="1"/>
      <c r="I9" s="1"/>
    </row>
    <row r="10" spans="1:12" x14ac:dyDescent="0.25">
      <c r="A10" s="11" t="s">
        <v>47</v>
      </c>
      <c r="B10" s="22">
        <v>89284</v>
      </c>
      <c r="C10" s="22">
        <v>97723</v>
      </c>
      <c r="D10" s="22">
        <v>979183</v>
      </c>
      <c r="E10" s="22">
        <v>1011705</v>
      </c>
      <c r="F10" s="13">
        <f t="shared" si="0"/>
        <v>3.3213403418972689</v>
      </c>
      <c r="G10" s="1"/>
      <c r="H10" s="1"/>
      <c r="I10" s="1"/>
    </row>
    <row r="11" spans="1:12" x14ac:dyDescent="0.25">
      <c r="A11" s="8" t="s">
        <v>48</v>
      </c>
      <c r="B11" s="21">
        <v>5092445</v>
      </c>
      <c r="C11" s="21">
        <v>5132905</v>
      </c>
      <c r="D11" s="21">
        <v>47820969</v>
      </c>
      <c r="E11" s="21">
        <v>49511129</v>
      </c>
      <c r="F11" s="10">
        <f t="shared" si="0"/>
        <v>3.5343491262169948</v>
      </c>
      <c r="G11" s="1"/>
      <c r="H11" s="1"/>
      <c r="I11" s="1"/>
    </row>
    <row r="12" spans="1:12" x14ac:dyDescent="0.25">
      <c r="A12" s="11" t="s">
        <v>49</v>
      </c>
      <c r="B12" s="22">
        <v>131161</v>
      </c>
      <c r="C12" s="22">
        <v>111459</v>
      </c>
      <c r="D12" s="22">
        <v>1522236</v>
      </c>
      <c r="E12" s="22">
        <v>1369311</v>
      </c>
      <c r="F12" s="13">
        <f t="shared" si="0"/>
        <v>-10.046076955215881</v>
      </c>
      <c r="G12" s="1"/>
      <c r="H12" s="1"/>
      <c r="I12" s="1"/>
    </row>
    <row r="13" spans="1:12" x14ac:dyDescent="0.25">
      <c r="A13" s="8" t="s">
        <v>50</v>
      </c>
      <c r="B13" s="21">
        <v>667005</v>
      </c>
      <c r="C13" s="21">
        <v>671148</v>
      </c>
      <c r="D13" s="21">
        <v>7290527</v>
      </c>
      <c r="E13" s="21">
        <v>7470945</v>
      </c>
      <c r="F13" s="10">
        <f t="shared" si="0"/>
        <v>2.4746907870994761</v>
      </c>
      <c r="G13" s="1"/>
      <c r="H13" s="1"/>
      <c r="I13" s="1"/>
    </row>
    <row r="14" spans="1:12" x14ac:dyDescent="0.25">
      <c r="A14" s="11" t="s">
        <v>51</v>
      </c>
      <c r="B14" s="22">
        <v>2240200</v>
      </c>
      <c r="C14" s="22">
        <v>2221135</v>
      </c>
      <c r="D14" s="22">
        <v>22324823</v>
      </c>
      <c r="E14" s="22">
        <v>22096630</v>
      </c>
      <c r="F14" s="13">
        <f t="shared" si="0"/>
        <v>-1.0221492013620832</v>
      </c>
      <c r="G14" s="1"/>
      <c r="H14" s="1"/>
      <c r="I14" s="1"/>
    </row>
    <row r="15" spans="1:12" x14ac:dyDescent="0.25">
      <c r="A15" s="8" t="s">
        <v>52</v>
      </c>
      <c r="B15" s="21">
        <v>883774</v>
      </c>
      <c r="C15" s="21">
        <v>879635</v>
      </c>
      <c r="D15" s="21">
        <v>7982453</v>
      </c>
      <c r="E15" s="21">
        <v>7825992</v>
      </c>
      <c r="F15" s="10">
        <f t="shared" si="0"/>
        <v>-1.9600616502220589</v>
      </c>
      <c r="G15" s="1"/>
      <c r="H15" s="1"/>
      <c r="I15" s="1"/>
    </row>
    <row r="16" spans="1:12" x14ac:dyDescent="0.25">
      <c r="A16" s="11" t="s">
        <v>53</v>
      </c>
      <c r="B16" s="22">
        <v>86828</v>
      </c>
      <c r="C16" s="22">
        <v>86714</v>
      </c>
      <c r="D16" s="22">
        <v>853190</v>
      </c>
      <c r="E16" s="22">
        <v>942878</v>
      </c>
      <c r="F16" s="13">
        <f t="shared" si="0"/>
        <v>10.512078200635258</v>
      </c>
      <c r="G16" s="1"/>
      <c r="H16" s="1"/>
      <c r="I16" s="1"/>
    </row>
    <row r="17" spans="1:9" x14ac:dyDescent="0.25">
      <c r="A17" s="8" t="s">
        <v>54</v>
      </c>
      <c r="B17" s="21">
        <v>225186</v>
      </c>
      <c r="C17" s="21">
        <v>244170</v>
      </c>
      <c r="D17" s="21">
        <v>2019278</v>
      </c>
      <c r="E17" s="21">
        <v>2426824</v>
      </c>
      <c r="F17" s="10">
        <f t="shared" si="0"/>
        <v>20.182758391860858</v>
      </c>
      <c r="G17" s="1"/>
      <c r="H17" s="1"/>
      <c r="I17" s="1"/>
    </row>
    <row r="18" spans="1:9" x14ac:dyDescent="0.25">
      <c r="A18" s="11" t="s">
        <v>55</v>
      </c>
      <c r="B18" s="22">
        <v>88367</v>
      </c>
      <c r="C18" s="22">
        <v>87877</v>
      </c>
      <c r="D18" s="22">
        <v>775415</v>
      </c>
      <c r="E18" s="22">
        <v>809122</v>
      </c>
      <c r="F18" s="13">
        <f t="shared" si="0"/>
        <v>4.34696259422374</v>
      </c>
      <c r="G18" s="1"/>
      <c r="H18" s="1"/>
      <c r="I18" s="1"/>
    </row>
    <row r="19" spans="1:9" x14ac:dyDescent="0.25">
      <c r="A19" s="8" t="s">
        <v>56</v>
      </c>
      <c r="B19" s="21">
        <v>81271</v>
      </c>
      <c r="C19" s="21">
        <v>85711</v>
      </c>
      <c r="D19" s="21">
        <v>730449</v>
      </c>
      <c r="E19" s="21">
        <v>798159</v>
      </c>
      <c r="F19" s="10">
        <f t="shared" si="0"/>
        <v>9.2696410016305038</v>
      </c>
      <c r="G19" s="1"/>
      <c r="H19" s="1"/>
      <c r="I19" s="1"/>
    </row>
    <row r="20" spans="1:9" x14ac:dyDescent="0.25">
      <c r="A20" s="11" t="s">
        <v>57</v>
      </c>
      <c r="B20" s="22">
        <v>150162</v>
      </c>
      <c r="C20" s="22">
        <v>168744</v>
      </c>
      <c r="D20" s="22">
        <v>1401893</v>
      </c>
      <c r="E20" s="22">
        <v>1694489</v>
      </c>
      <c r="F20" s="13">
        <f t="shared" si="0"/>
        <v>20.871493045474935</v>
      </c>
      <c r="G20" s="1"/>
      <c r="H20" s="1"/>
      <c r="I20" s="1"/>
    </row>
    <row r="21" spans="1:9" x14ac:dyDescent="0.25">
      <c r="A21" s="8" t="s">
        <v>58</v>
      </c>
      <c r="B21" s="21">
        <v>56810</v>
      </c>
      <c r="C21" s="21">
        <v>68812</v>
      </c>
      <c r="D21" s="21">
        <v>584253</v>
      </c>
      <c r="E21" s="21">
        <v>593363</v>
      </c>
      <c r="F21" s="10">
        <f t="shared" si="0"/>
        <v>1.5592560072434338</v>
      </c>
      <c r="G21" s="1"/>
      <c r="H21" s="1"/>
      <c r="I21" s="1"/>
    </row>
    <row r="22" spans="1:9" x14ac:dyDescent="0.25">
      <c r="A22" s="11" t="s">
        <v>59</v>
      </c>
      <c r="B22" s="22">
        <v>1293677</v>
      </c>
      <c r="C22" s="22">
        <v>1109055</v>
      </c>
      <c r="D22" s="22">
        <v>14804059</v>
      </c>
      <c r="E22" s="22">
        <v>12079629</v>
      </c>
      <c r="F22" s="13">
        <f t="shared" si="0"/>
        <v>-18.403263591424491</v>
      </c>
      <c r="G22" s="1"/>
      <c r="H22" s="1"/>
      <c r="I22" s="1"/>
    </row>
    <row r="23" spans="1:9" x14ac:dyDescent="0.25">
      <c r="A23" s="8" t="s">
        <v>60</v>
      </c>
      <c r="B23" s="21">
        <v>134665</v>
      </c>
      <c r="C23" s="21">
        <v>119503</v>
      </c>
      <c r="D23" s="21">
        <v>3951176</v>
      </c>
      <c r="E23" s="21">
        <v>1474647</v>
      </c>
      <c r="F23" s="10">
        <f t="shared" si="0"/>
        <v>-62.67827603731142</v>
      </c>
      <c r="G23" s="1"/>
      <c r="H23" s="1"/>
      <c r="I23" s="1"/>
    </row>
    <row r="24" spans="1:9" x14ac:dyDescent="0.25">
      <c r="A24" s="11" t="s">
        <v>61</v>
      </c>
      <c r="B24" s="22">
        <v>110795</v>
      </c>
      <c r="C24" s="22">
        <v>87936</v>
      </c>
      <c r="D24" s="22">
        <v>884944</v>
      </c>
      <c r="E24" s="22">
        <v>851347</v>
      </c>
      <c r="F24" s="13">
        <f t="shared" si="0"/>
        <v>-3.7965114176716241</v>
      </c>
      <c r="G24" s="1"/>
      <c r="H24" s="1"/>
      <c r="I24" s="1"/>
    </row>
    <row r="25" spans="1:9" x14ac:dyDescent="0.25">
      <c r="A25" s="8" t="s">
        <v>62</v>
      </c>
      <c r="B25" s="21">
        <v>79492</v>
      </c>
      <c r="C25" s="21">
        <v>77828</v>
      </c>
      <c r="D25" s="21">
        <v>717362</v>
      </c>
      <c r="E25" s="21">
        <v>746628</v>
      </c>
      <c r="F25" s="10">
        <f t="shared" si="0"/>
        <v>4.0796696786280791</v>
      </c>
      <c r="G25" s="1"/>
      <c r="H25" s="1"/>
      <c r="I25" s="1"/>
    </row>
    <row r="26" spans="1:9" x14ac:dyDescent="0.25">
      <c r="A26" s="11" t="s">
        <v>63</v>
      </c>
      <c r="B26" s="22">
        <v>27411</v>
      </c>
      <c r="C26" s="22">
        <v>25667</v>
      </c>
      <c r="D26" s="22">
        <v>236984</v>
      </c>
      <c r="E26" s="22">
        <v>264664</v>
      </c>
      <c r="F26" s="13">
        <f t="shared" si="0"/>
        <v>11.680113425378934</v>
      </c>
      <c r="G26" s="1"/>
      <c r="H26" s="1"/>
      <c r="I26" s="1"/>
    </row>
    <row r="27" spans="1:9" x14ac:dyDescent="0.25">
      <c r="A27" s="8" t="s">
        <v>64</v>
      </c>
      <c r="B27" s="21">
        <v>129159</v>
      </c>
      <c r="C27" s="21">
        <v>173928</v>
      </c>
      <c r="D27" s="21">
        <v>1369565</v>
      </c>
      <c r="E27" s="21">
        <v>1359351</v>
      </c>
      <c r="F27" s="10">
        <f t="shared" si="0"/>
        <v>-0.7457842453625716</v>
      </c>
      <c r="G27" s="1"/>
      <c r="H27" s="1"/>
      <c r="I27" s="1"/>
    </row>
    <row r="28" spans="1:9" x14ac:dyDescent="0.25">
      <c r="A28" s="11" t="s">
        <v>65</v>
      </c>
      <c r="B28" s="22">
        <v>462062</v>
      </c>
      <c r="C28" s="22">
        <v>488700</v>
      </c>
      <c r="D28" s="22">
        <v>4707867</v>
      </c>
      <c r="E28" s="22">
        <v>4376133</v>
      </c>
      <c r="F28" s="13">
        <f t="shared" si="0"/>
        <v>-7.0463757790948591</v>
      </c>
      <c r="G28" s="1"/>
      <c r="H28" s="1"/>
      <c r="I28" s="1"/>
    </row>
    <row r="29" spans="1:9" x14ac:dyDescent="0.25">
      <c r="A29" s="8" t="s">
        <v>66</v>
      </c>
      <c r="B29" s="21">
        <v>138109</v>
      </c>
      <c r="C29" s="21">
        <v>152502</v>
      </c>
      <c r="D29" s="21">
        <v>1364563</v>
      </c>
      <c r="E29" s="21">
        <v>1389567</v>
      </c>
      <c r="F29" s="10">
        <f t="shared" si="0"/>
        <v>1.8323815023564265</v>
      </c>
      <c r="G29" s="1"/>
      <c r="H29" s="1"/>
      <c r="I29" s="1"/>
    </row>
    <row r="30" spans="1:9" x14ac:dyDescent="0.25">
      <c r="A30" s="11" t="s">
        <v>67</v>
      </c>
      <c r="B30" s="22">
        <v>207789</v>
      </c>
      <c r="C30" s="22">
        <v>178307</v>
      </c>
      <c r="D30" s="22">
        <v>1982282</v>
      </c>
      <c r="E30" s="22">
        <v>1875811</v>
      </c>
      <c r="F30" s="13">
        <f t="shared" si="0"/>
        <v>-5.3711328660604352</v>
      </c>
      <c r="G30" s="1"/>
      <c r="H30" s="1"/>
      <c r="I30" s="1"/>
    </row>
    <row r="31" spans="1:9" x14ac:dyDescent="0.25">
      <c r="A31" s="8" t="s">
        <v>68</v>
      </c>
      <c r="B31" s="21">
        <v>288351</v>
      </c>
      <c r="C31" s="21">
        <v>245826</v>
      </c>
      <c r="D31" s="21">
        <v>2698813</v>
      </c>
      <c r="E31" s="21">
        <v>2221379</v>
      </c>
      <c r="F31" s="10">
        <f t="shared" si="0"/>
        <v>-17.690518016624353</v>
      </c>
      <c r="G31" s="1"/>
      <c r="H31" s="1"/>
      <c r="I31" s="1"/>
    </row>
    <row r="32" spans="1:9" x14ac:dyDescent="0.25">
      <c r="A32" s="11" t="s">
        <v>69</v>
      </c>
      <c r="B32" s="22">
        <v>5416611</v>
      </c>
      <c r="C32" s="22">
        <v>4733692</v>
      </c>
      <c r="D32" s="22">
        <v>50219460</v>
      </c>
      <c r="E32" s="22">
        <v>48574228</v>
      </c>
      <c r="F32" s="13">
        <f t="shared" si="0"/>
        <v>-3.2760846094322744</v>
      </c>
      <c r="G32" s="1"/>
      <c r="H32" s="1"/>
      <c r="I32" s="1"/>
    </row>
    <row r="33" spans="1:9" x14ac:dyDescent="0.25">
      <c r="A33" s="8" t="s">
        <v>70</v>
      </c>
      <c r="B33" s="21">
        <v>335582</v>
      </c>
      <c r="C33" s="21">
        <v>304503</v>
      </c>
      <c r="D33" s="21">
        <v>2837861</v>
      </c>
      <c r="E33" s="21">
        <v>2967047</v>
      </c>
      <c r="F33" s="10">
        <f t="shared" si="0"/>
        <v>4.5522314165492901</v>
      </c>
      <c r="G33" s="1"/>
      <c r="H33" s="1"/>
      <c r="I33" s="1"/>
    </row>
    <row r="34" spans="1:9" x14ac:dyDescent="0.25">
      <c r="A34" s="11" t="s">
        <v>71</v>
      </c>
      <c r="B34" s="22">
        <v>42712</v>
      </c>
      <c r="C34" s="22">
        <v>40631</v>
      </c>
      <c r="D34" s="22">
        <v>371881</v>
      </c>
      <c r="E34" s="22">
        <v>414879</v>
      </c>
      <c r="F34" s="13">
        <f t="shared" si="0"/>
        <v>11.562300843549409</v>
      </c>
      <c r="G34" s="1"/>
      <c r="H34" s="1"/>
      <c r="I34" s="1"/>
    </row>
    <row r="35" spans="1:9" x14ac:dyDescent="0.25">
      <c r="A35" s="14" t="s">
        <v>72</v>
      </c>
      <c r="B35" s="15">
        <f>SUM(B7:B34)</f>
        <v>18744336</v>
      </c>
      <c r="C35" s="15">
        <f t="shared" ref="C35:E35" si="1">SUM(C7:C34)</f>
        <v>17821626</v>
      </c>
      <c r="D35" s="15">
        <f t="shared" si="1"/>
        <v>183394502</v>
      </c>
      <c r="E35" s="15">
        <f t="shared" si="1"/>
        <v>177804006</v>
      </c>
      <c r="F35" s="16">
        <f t="shared" si="0"/>
        <v>-3.0483443827558148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1015529</v>
      </c>
      <c r="C38" s="41">
        <f>D7</f>
        <v>1184109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49511129</v>
      </c>
      <c r="G38" s="42">
        <f>LOOKUP(E38,$A$38:$A$65,$C$38:$C$65)</f>
        <v>47820969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1121299</v>
      </c>
      <c r="C39" s="41">
        <f t="shared" ref="C39:C65" si="5">D8</f>
        <v>1253558</v>
      </c>
      <c r="D39" s="41">
        <f t="shared" ref="D39:D65" si="6">_xlfn.RANK.EQ(B39,$B$38:$B$65)+COUNTIF($B$38:$B$65,B39)-1</f>
        <v>17</v>
      </c>
      <c r="E39" s="42" t="str">
        <f t="shared" si="2"/>
        <v>VALENCIA</v>
      </c>
      <c r="F39" s="42">
        <f t="shared" ref="F39:F54" si="7">LOOKUP(E39,$A$38:$A$65,$B$38:$B$65)</f>
        <v>48574228</v>
      </c>
      <c r="G39" s="42">
        <f t="shared" ref="G39:G65" si="8">LOOKUP(E39,$A$38:$A$65,$C$38:$C$65)</f>
        <v>50219460</v>
      </c>
    </row>
    <row r="40" spans="1:9" x14ac:dyDescent="0.25">
      <c r="A40" s="42" t="str">
        <f t="shared" si="3"/>
        <v>ALMERIA</v>
      </c>
      <c r="B40" s="41">
        <f t="shared" si="4"/>
        <v>521321</v>
      </c>
      <c r="C40" s="41">
        <f t="shared" si="5"/>
        <v>525349</v>
      </c>
      <c r="D40" s="41">
        <f t="shared" si="6"/>
        <v>26</v>
      </c>
      <c r="E40" s="42" t="str">
        <f t="shared" si="2"/>
        <v>BARCELONA</v>
      </c>
      <c r="F40" s="42">
        <f t="shared" si="7"/>
        <v>22096630</v>
      </c>
      <c r="G40" s="42">
        <f t="shared" si="8"/>
        <v>22324823</v>
      </c>
    </row>
    <row r="41" spans="1:9" x14ac:dyDescent="0.25">
      <c r="A41" s="42" t="str">
        <f t="shared" si="3"/>
        <v>AVILES</v>
      </c>
      <c r="B41" s="41">
        <f t="shared" si="4"/>
        <v>1011705</v>
      </c>
      <c r="C41" s="41">
        <f t="shared" si="5"/>
        <v>979183</v>
      </c>
      <c r="D41" s="41">
        <f t="shared" si="6"/>
        <v>19</v>
      </c>
      <c r="E41" s="42" t="str">
        <f t="shared" si="2"/>
        <v>LAS PALMAS</v>
      </c>
      <c r="F41" s="42">
        <f t="shared" si="7"/>
        <v>12079629</v>
      </c>
      <c r="G41" s="42">
        <f t="shared" si="8"/>
        <v>14804059</v>
      </c>
    </row>
    <row r="42" spans="1:9" x14ac:dyDescent="0.25">
      <c r="A42" s="42" t="str">
        <f t="shared" si="3"/>
        <v>BAHIA DE ALGECIRAS</v>
      </c>
      <c r="B42" s="41">
        <f t="shared" si="4"/>
        <v>49511129</v>
      </c>
      <c r="C42" s="41">
        <f t="shared" si="5"/>
        <v>47820969</v>
      </c>
      <c r="D42" s="41">
        <f t="shared" si="6"/>
        <v>1</v>
      </c>
      <c r="E42" s="42" t="str">
        <f t="shared" si="2"/>
        <v>BILBAO</v>
      </c>
      <c r="F42" s="42">
        <f t="shared" si="7"/>
        <v>7825992</v>
      </c>
      <c r="G42" s="42">
        <f t="shared" si="8"/>
        <v>7982453</v>
      </c>
    </row>
    <row r="43" spans="1:9" x14ac:dyDescent="0.25">
      <c r="A43" s="42" t="str">
        <f t="shared" si="3"/>
        <v>BAHIA DE CADIZ</v>
      </c>
      <c r="B43" s="41">
        <f t="shared" si="4"/>
        <v>1369311</v>
      </c>
      <c r="C43" s="41">
        <f t="shared" si="5"/>
        <v>1522236</v>
      </c>
      <c r="D43" s="41">
        <f t="shared" si="6"/>
        <v>15</v>
      </c>
      <c r="E43" s="42" t="str">
        <f t="shared" si="2"/>
        <v>BALEARES</v>
      </c>
      <c r="F43" s="42">
        <f t="shared" si="7"/>
        <v>7470945</v>
      </c>
      <c r="G43" s="42">
        <f t="shared" si="8"/>
        <v>7290527</v>
      </c>
    </row>
    <row r="44" spans="1:9" x14ac:dyDescent="0.25">
      <c r="A44" s="42" t="str">
        <f t="shared" si="3"/>
        <v>BALEARES</v>
      </c>
      <c r="B44" s="41">
        <f t="shared" si="4"/>
        <v>7470945</v>
      </c>
      <c r="C44" s="41">
        <f t="shared" si="5"/>
        <v>7290527</v>
      </c>
      <c r="D44" s="41">
        <f t="shared" si="6"/>
        <v>6</v>
      </c>
      <c r="E44" s="42" t="str">
        <f t="shared" si="2"/>
        <v>SANTA CRUZ DE TENERIFE</v>
      </c>
      <c r="F44" s="42">
        <f t="shared" si="7"/>
        <v>4376133</v>
      </c>
      <c r="G44" s="42">
        <f t="shared" si="8"/>
        <v>4707867</v>
      </c>
    </row>
    <row r="45" spans="1:9" x14ac:dyDescent="0.25">
      <c r="A45" s="42" t="str">
        <f t="shared" si="3"/>
        <v>BARCELONA</v>
      </c>
      <c r="B45" s="41">
        <f t="shared" si="4"/>
        <v>22096630</v>
      </c>
      <c r="C45" s="41">
        <f t="shared" si="5"/>
        <v>22324823</v>
      </c>
      <c r="D45" s="41">
        <f t="shared" si="6"/>
        <v>3</v>
      </c>
      <c r="E45" s="42" t="str">
        <f t="shared" si="2"/>
        <v>VIGO</v>
      </c>
      <c r="F45" s="42">
        <f t="shared" si="7"/>
        <v>2967047</v>
      </c>
      <c r="G45" s="42">
        <f t="shared" si="8"/>
        <v>2837861</v>
      </c>
    </row>
    <row r="46" spans="1:9" x14ac:dyDescent="0.25">
      <c r="A46" s="42" t="str">
        <f t="shared" si="3"/>
        <v>BILBAO</v>
      </c>
      <c r="B46" s="41">
        <f t="shared" si="4"/>
        <v>7825992</v>
      </c>
      <c r="C46" s="41">
        <f t="shared" si="5"/>
        <v>7982453</v>
      </c>
      <c r="D46" s="41">
        <f t="shared" si="6"/>
        <v>5</v>
      </c>
      <c r="E46" s="42" t="str">
        <f t="shared" si="2"/>
        <v>CASTELLON</v>
      </c>
      <c r="F46" s="42">
        <f t="shared" si="7"/>
        <v>2426824</v>
      </c>
      <c r="G46" s="42">
        <f t="shared" si="8"/>
        <v>2019278</v>
      </c>
    </row>
    <row r="47" spans="1:9" x14ac:dyDescent="0.25">
      <c r="A47" s="42" t="str">
        <f t="shared" si="3"/>
        <v>CARTAGENA</v>
      </c>
      <c r="B47" s="41">
        <f t="shared" si="4"/>
        <v>942878</v>
      </c>
      <c r="C47" s="41">
        <f t="shared" si="5"/>
        <v>853190</v>
      </c>
      <c r="D47" s="41">
        <f t="shared" si="6"/>
        <v>20</v>
      </c>
      <c r="E47" s="42" t="str">
        <f t="shared" si="2"/>
        <v>TARRAGONA</v>
      </c>
      <c r="F47" s="42">
        <f t="shared" si="7"/>
        <v>2221379</v>
      </c>
      <c r="G47" s="42">
        <f t="shared" si="8"/>
        <v>2698813</v>
      </c>
    </row>
    <row r="48" spans="1:9" x14ac:dyDescent="0.25">
      <c r="A48" s="42" t="str">
        <f t="shared" si="3"/>
        <v>CASTELLON</v>
      </c>
      <c r="B48" s="41">
        <f t="shared" si="4"/>
        <v>2426824</v>
      </c>
      <c r="C48" s="41">
        <f t="shared" si="5"/>
        <v>2019278</v>
      </c>
      <c r="D48" s="41">
        <f t="shared" si="6"/>
        <v>9</v>
      </c>
      <c r="E48" s="42" t="str">
        <f t="shared" si="2"/>
        <v>SEVILLA</v>
      </c>
      <c r="F48" s="42">
        <f t="shared" si="7"/>
        <v>1875811</v>
      </c>
      <c r="G48" s="42">
        <f t="shared" si="8"/>
        <v>1982282</v>
      </c>
    </row>
    <row r="49" spans="1:7" x14ac:dyDescent="0.25">
      <c r="A49" s="42" t="str">
        <f t="shared" si="3"/>
        <v>CEUTA</v>
      </c>
      <c r="B49" s="41">
        <f t="shared" si="4"/>
        <v>809122</v>
      </c>
      <c r="C49" s="41">
        <f t="shared" si="5"/>
        <v>775415</v>
      </c>
      <c r="D49" s="41">
        <f t="shared" si="6"/>
        <v>22</v>
      </c>
      <c r="E49" s="42" t="str">
        <f t="shared" si="2"/>
        <v>GIJON</v>
      </c>
      <c r="F49" s="42">
        <f t="shared" si="7"/>
        <v>1694489</v>
      </c>
      <c r="G49" s="42">
        <f t="shared" si="8"/>
        <v>1401893</v>
      </c>
    </row>
    <row r="50" spans="1:7" x14ac:dyDescent="0.25">
      <c r="A50" s="42" t="str">
        <f t="shared" si="3"/>
        <v>FERROL-SAN CIBRAO</v>
      </c>
      <c r="B50" s="41">
        <f t="shared" si="4"/>
        <v>798159</v>
      </c>
      <c r="C50" s="41">
        <f t="shared" si="5"/>
        <v>730449</v>
      </c>
      <c r="D50" s="41">
        <f t="shared" si="6"/>
        <v>23</v>
      </c>
      <c r="E50" s="42" t="str">
        <f t="shared" si="2"/>
        <v>MALAGA</v>
      </c>
      <c r="F50" s="42">
        <f t="shared" si="7"/>
        <v>1474647</v>
      </c>
      <c r="G50" s="42">
        <f t="shared" si="8"/>
        <v>3951176</v>
      </c>
    </row>
    <row r="51" spans="1:7" x14ac:dyDescent="0.25">
      <c r="A51" s="42" t="str">
        <f t="shared" si="3"/>
        <v>GIJON</v>
      </c>
      <c r="B51" s="41">
        <f t="shared" si="4"/>
        <v>1694489</v>
      </c>
      <c r="C51" s="41">
        <f t="shared" si="5"/>
        <v>1401893</v>
      </c>
      <c r="D51" s="41">
        <f t="shared" si="6"/>
        <v>12</v>
      </c>
      <c r="E51" s="42" t="str">
        <f t="shared" si="2"/>
        <v>SANTANDER</v>
      </c>
      <c r="F51" s="42">
        <f t="shared" si="7"/>
        <v>1389567</v>
      </c>
      <c r="G51" s="42">
        <f t="shared" si="8"/>
        <v>1364563</v>
      </c>
    </row>
    <row r="52" spans="1:7" x14ac:dyDescent="0.25">
      <c r="A52" s="42" t="str">
        <f t="shared" si="3"/>
        <v>HUELVA</v>
      </c>
      <c r="B52" s="41">
        <f t="shared" si="4"/>
        <v>593363</v>
      </c>
      <c r="C52" s="41">
        <f t="shared" si="5"/>
        <v>584253</v>
      </c>
      <c r="D52" s="41">
        <f t="shared" si="6"/>
        <v>25</v>
      </c>
      <c r="E52" s="42" t="str">
        <f t="shared" si="2"/>
        <v>BAHIA DE CADIZ</v>
      </c>
      <c r="F52" s="42">
        <f t="shared" si="7"/>
        <v>1369311</v>
      </c>
      <c r="G52" s="42">
        <f t="shared" si="8"/>
        <v>1522236</v>
      </c>
    </row>
    <row r="53" spans="1:7" x14ac:dyDescent="0.25">
      <c r="A53" s="42" t="str">
        <f t="shared" si="3"/>
        <v>LAS PALMAS</v>
      </c>
      <c r="B53" s="41">
        <f t="shared" si="4"/>
        <v>12079629</v>
      </c>
      <c r="C53" s="41">
        <f t="shared" si="5"/>
        <v>14804059</v>
      </c>
      <c r="D53" s="41">
        <f t="shared" si="6"/>
        <v>4</v>
      </c>
      <c r="E53" s="42" t="str">
        <f t="shared" si="2"/>
        <v>PASAIA</v>
      </c>
      <c r="F53" s="42">
        <f t="shared" si="7"/>
        <v>1359351</v>
      </c>
      <c r="G53" s="42">
        <f t="shared" si="8"/>
        <v>1369565</v>
      </c>
    </row>
    <row r="54" spans="1:7" x14ac:dyDescent="0.25">
      <c r="A54" s="42" t="str">
        <f t="shared" si="3"/>
        <v>MALAGA</v>
      </c>
      <c r="B54" s="41">
        <f t="shared" si="4"/>
        <v>1474647</v>
      </c>
      <c r="C54" s="41">
        <f t="shared" si="5"/>
        <v>3951176</v>
      </c>
      <c r="D54" s="41">
        <f t="shared" si="6"/>
        <v>13</v>
      </c>
      <c r="E54" s="42" t="str">
        <f t="shared" si="2"/>
        <v>ALICANTE</v>
      </c>
      <c r="F54" s="42">
        <f t="shared" si="7"/>
        <v>1121299</v>
      </c>
      <c r="G54" s="42">
        <f t="shared" si="8"/>
        <v>1253558</v>
      </c>
    </row>
    <row r="55" spans="1:7" x14ac:dyDescent="0.25">
      <c r="A55" s="42" t="str">
        <f t="shared" si="3"/>
        <v>MARIN Y RIA DE PONTEVEDRA</v>
      </c>
      <c r="B55" s="41">
        <f t="shared" si="4"/>
        <v>851347</v>
      </c>
      <c r="C55" s="41">
        <f t="shared" si="5"/>
        <v>884944</v>
      </c>
      <c r="D55" s="41">
        <f t="shared" si="6"/>
        <v>21</v>
      </c>
      <c r="E55" s="42" t="str">
        <f t="shared" si="2"/>
        <v>A CORUÑA</v>
      </c>
      <c r="F55" s="42">
        <f t="shared" ref="F55:F65" si="9">LOOKUP(E55,$A$38:$A$65,$B$38:$B$65)</f>
        <v>1015529</v>
      </c>
      <c r="G55" s="42">
        <f t="shared" si="8"/>
        <v>1184109</v>
      </c>
    </row>
    <row r="56" spans="1:7" x14ac:dyDescent="0.25">
      <c r="A56" s="42" t="str">
        <f t="shared" si="3"/>
        <v>MELILLA</v>
      </c>
      <c r="B56" s="41">
        <f t="shared" si="4"/>
        <v>746628</v>
      </c>
      <c r="C56" s="41">
        <f t="shared" si="5"/>
        <v>717362</v>
      </c>
      <c r="D56" s="41">
        <f t="shared" si="6"/>
        <v>24</v>
      </c>
      <c r="E56" s="42" t="str">
        <f t="shared" si="2"/>
        <v>AVILES</v>
      </c>
      <c r="F56" s="42">
        <f t="shared" si="9"/>
        <v>1011705</v>
      </c>
      <c r="G56" s="42">
        <f t="shared" si="8"/>
        <v>979183</v>
      </c>
    </row>
    <row r="57" spans="1:7" x14ac:dyDescent="0.25">
      <c r="A57" s="42" t="str">
        <f t="shared" si="3"/>
        <v>MOTRIL</v>
      </c>
      <c r="B57" s="41">
        <f t="shared" si="4"/>
        <v>264664</v>
      </c>
      <c r="C57" s="41">
        <f t="shared" si="5"/>
        <v>236984</v>
      </c>
      <c r="D57" s="41">
        <f t="shared" si="6"/>
        <v>28</v>
      </c>
      <c r="E57" s="42" t="str">
        <f t="shared" si="2"/>
        <v>CARTAGENA</v>
      </c>
      <c r="F57" s="42">
        <f t="shared" si="9"/>
        <v>942878</v>
      </c>
      <c r="G57" s="42">
        <f t="shared" si="8"/>
        <v>853190</v>
      </c>
    </row>
    <row r="58" spans="1:7" x14ac:dyDescent="0.25">
      <c r="A58" s="42" t="str">
        <f t="shared" si="3"/>
        <v>PASAIA</v>
      </c>
      <c r="B58" s="41">
        <f t="shared" si="4"/>
        <v>1359351</v>
      </c>
      <c r="C58" s="41">
        <f t="shared" si="5"/>
        <v>1369565</v>
      </c>
      <c r="D58" s="41">
        <f t="shared" si="6"/>
        <v>16</v>
      </c>
      <c r="E58" s="42" t="str">
        <f t="shared" si="2"/>
        <v>MARIN Y RIA DE PONTEVEDRA</v>
      </c>
      <c r="F58" s="42">
        <f t="shared" si="9"/>
        <v>851347</v>
      </c>
      <c r="G58" s="42">
        <f t="shared" si="8"/>
        <v>884944</v>
      </c>
    </row>
    <row r="59" spans="1:7" x14ac:dyDescent="0.25">
      <c r="A59" s="42" t="str">
        <f t="shared" si="3"/>
        <v>SANTA CRUZ DE TENERIFE</v>
      </c>
      <c r="B59" s="41">
        <f t="shared" si="4"/>
        <v>4376133</v>
      </c>
      <c r="C59" s="41">
        <f t="shared" si="5"/>
        <v>4707867</v>
      </c>
      <c r="D59" s="41">
        <f t="shared" si="6"/>
        <v>7</v>
      </c>
      <c r="E59" s="42" t="str">
        <f t="shared" si="2"/>
        <v>CEUTA</v>
      </c>
      <c r="F59" s="42">
        <f t="shared" si="9"/>
        <v>809122</v>
      </c>
      <c r="G59" s="42">
        <f t="shared" si="8"/>
        <v>775415</v>
      </c>
    </row>
    <row r="60" spans="1:7" x14ac:dyDescent="0.25">
      <c r="A60" s="42" t="str">
        <f t="shared" si="3"/>
        <v>SANTANDER</v>
      </c>
      <c r="B60" s="41">
        <f t="shared" si="4"/>
        <v>1389567</v>
      </c>
      <c r="C60" s="41">
        <f t="shared" si="5"/>
        <v>1364563</v>
      </c>
      <c r="D60" s="41">
        <f t="shared" si="6"/>
        <v>14</v>
      </c>
      <c r="E60" s="42" t="str">
        <f t="shared" si="2"/>
        <v>FERROL-SAN CIBRAO</v>
      </c>
      <c r="F60" s="42">
        <f t="shared" si="9"/>
        <v>798159</v>
      </c>
      <c r="G60" s="42">
        <f t="shared" si="8"/>
        <v>730449</v>
      </c>
    </row>
    <row r="61" spans="1:7" x14ac:dyDescent="0.25">
      <c r="A61" s="42" t="str">
        <f t="shared" si="3"/>
        <v>SEVILLA</v>
      </c>
      <c r="B61" s="41">
        <f t="shared" si="4"/>
        <v>1875811</v>
      </c>
      <c r="C61" s="41">
        <f t="shared" si="5"/>
        <v>1982282</v>
      </c>
      <c r="D61" s="41">
        <f t="shared" si="6"/>
        <v>11</v>
      </c>
      <c r="E61" s="42" t="str">
        <f t="shared" si="2"/>
        <v>MELILLA</v>
      </c>
      <c r="F61" s="42">
        <f t="shared" si="9"/>
        <v>746628</v>
      </c>
      <c r="G61" s="42">
        <f t="shared" si="8"/>
        <v>717362</v>
      </c>
    </row>
    <row r="62" spans="1:7" x14ac:dyDescent="0.25">
      <c r="A62" s="42" t="str">
        <f t="shared" si="3"/>
        <v>TARRAGONA</v>
      </c>
      <c r="B62" s="41">
        <f t="shared" si="4"/>
        <v>2221379</v>
      </c>
      <c r="C62" s="41">
        <f t="shared" si="5"/>
        <v>2698813</v>
      </c>
      <c r="D62" s="41">
        <f t="shared" si="6"/>
        <v>10</v>
      </c>
      <c r="E62" s="42" t="str">
        <f t="shared" si="2"/>
        <v>HUELVA</v>
      </c>
      <c r="F62" s="42">
        <f t="shared" si="9"/>
        <v>593363</v>
      </c>
      <c r="G62" s="42">
        <f t="shared" si="8"/>
        <v>584253</v>
      </c>
    </row>
    <row r="63" spans="1:7" x14ac:dyDescent="0.25">
      <c r="A63" s="42" t="str">
        <f t="shared" si="3"/>
        <v>VALENCIA</v>
      </c>
      <c r="B63" s="41">
        <f t="shared" si="4"/>
        <v>48574228</v>
      </c>
      <c r="C63" s="41">
        <f t="shared" si="5"/>
        <v>50219460</v>
      </c>
      <c r="D63" s="41">
        <f t="shared" si="6"/>
        <v>2</v>
      </c>
      <c r="E63" s="42" t="str">
        <f t="shared" si="2"/>
        <v>ALMERIA</v>
      </c>
      <c r="F63" s="42">
        <f t="shared" si="9"/>
        <v>521321</v>
      </c>
      <c r="G63" s="42">
        <f t="shared" si="8"/>
        <v>525349</v>
      </c>
    </row>
    <row r="64" spans="1:7" x14ac:dyDescent="0.25">
      <c r="A64" s="42" t="str">
        <f t="shared" si="3"/>
        <v>VIGO</v>
      </c>
      <c r="B64" s="41">
        <f t="shared" si="4"/>
        <v>2967047</v>
      </c>
      <c r="C64" s="41">
        <f t="shared" si="5"/>
        <v>2837861</v>
      </c>
      <c r="D64" s="41">
        <f t="shared" si="6"/>
        <v>8</v>
      </c>
      <c r="E64" s="42" t="str">
        <f t="shared" si="2"/>
        <v>VILAGARCIA</v>
      </c>
      <c r="F64" s="42">
        <f t="shared" si="9"/>
        <v>414879</v>
      </c>
      <c r="G64" s="42">
        <f t="shared" si="8"/>
        <v>371881</v>
      </c>
    </row>
    <row r="65" spans="1:7" x14ac:dyDescent="0.25">
      <c r="A65" s="42" t="str">
        <f t="shared" si="3"/>
        <v>VILAGARCIA</v>
      </c>
      <c r="B65" s="41">
        <f t="shared" si="4"/>
        <v>414879</v>
      </c>
      <c r="C65" s="41">
        <f t="shared" si="5"/>
        <v>371881</v>
      </c>
      <c r="D65" s="41">
        <f t="shared" si="6"/>
        <v>27</v>
      </c>
      <c r="E65" s="42" t="str">
        <f t="shared" si="2"/>
        <v>MOTRIL</v>
      </c>
      <c r="F65" s="42">
        <f t="shared" si="9"/>
        <v>264664</v>
      </c>
      <c r="G65" s="42">
        <f t="shared" si="8"/>
        <v>236984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Octubre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41612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23">
        <v>4583</v>
      </c>
      <c r="C7" s="23">
        <v>3967</v>
      </c>
      <c r="D7" s="23">
        <v>38008</v>
      </c>
      <c r="E7" s="23">
        <v>38496</v>
      </c>
      <c r="F7" s="10">
        <f>((E7*100)/D7)-100</f>
        <v>1.2839402231109176</v>
      </c>
      <c r="G7" s="1"/>
      <c r="H7" s="1"/>
      <c r="I7" s="1"/>
    </row>
    <row r="8" spans="1:12" x14ac:dyDescent="0.25">
      <c r="A8" s="11" t="s">
        <v>45</v>
      </c>
      <c r="B8" s="24">
        <v>26</v>
      </c>
      <c r="C8" s="24">
        <v>26</v>
      </c>
      <c r="D8" s="24">
        <v>268</v>
      </c>
      <c r="E8" s="24">
        <v>256</v>
      </c>
      <c r="F8" s="13">
        <f t="shared" ref="F8:F35" si="0">((E8*100)/D8)-100</f>
        <v>-4.4776119402985017</v>
      </c>
      <c r="G8" s="1"/>
      <c r="H8" s="1"/>
      <c r="I8" s="1"/>
    </row>
    <row r="9" spans="1:12" x14ac:dyDescent="0.25">
      <c r="A9" s="8" t="s">
        <v>46</v>
      </c>
      <c r="B9" s="23">
        <v>0</v>
      </c>
      <c r="C9" s="23">
        <v>530</v>
      </c>
      <c r="D9" s="23">
        <v>4685</v>
      </c>
      <c r="E9" s="23">
        <v>3272</v>
      </c>
      <c r="F9" s="10">
        <f t="shared" si="0"/>
        <v>-30.160085378868729</v>
      </c>
      <c r="G9" s="1"/>
      <c r="H9" s="1"/>
      <c r="I9" s="1"/>
    </row>
    <row r="10" spans="1:12" x14ac:dyDescent="0.25">
      <c r="A10" s="11" t="s">
        <v>47</v>
      </c>
      <c r="B10" s="24">
        <v>1144</v>
      </c>
      <c r="C10" s="24">
        <v>815</v>
      </c>
      <c r="D10" s="24">
        <v>11444</v>
      </c>
      <c r="E10" s="24">
        <v>11967</v>
      </c>
      <c r="F10" s="13">
        <f t="shared" si="0"/>
        <v>4.5700803914715067</v>
      </c>
      <c r="G10" s="1"/>
      <c r="H10" s="1"/>
      <c r="I10" s="1"/>
    </row>
    <row r="11" spans="1:12" x14ac:dyDescent="0.25">
      <c r="A11" s="8" t="s">
        <v>48</v>
      </c>
      <c r="B11" s="23">
        <v>204</v>
      </c>
      <c r="C11" s="23">
        <v>153</v>
      </c>
      <c r="D11" s="23">
        <v>1163</v>
      </c>
      <c r="E11" s="23">
        <v>460</v>
      </c>
      <c r="F11" s="10">
        <f t="shared" si="0"/>
        <v>-60.447119518486673</v>
      </c>
      <c r="G11" s="1"/>
      <c r="H11" s="1"/>
      <c r="I11" s="1"/>
    </row>
    <row r="12" spans="1:12" x14ac:dyDescent="0.25">
      <c r="A12" s="11" t="s">
        <v>49</v>
      </c>
      <c r="B12" s="24">
        <v>832</v>
      </c>
      <c r="C12" s="24">
        <v>1752</v>
      </c>
      <c r="D12" s="24">
        <v>17154</v>
      </c>
      <c r="E12" s="24">
        <v>19256</v>
      </c>
      <c r="F12" s="13">
        <f t="shared" si="0"/>
        <v>12.253701760522333</v>
      </c>
      <c r="G12" s="1"/>
      <c r="H12" s="1"/>
      <c r="I12" s="1"/>
    </row>
    <row r="13" spans="1:12" x14ac:dyDescent="0.25">
      <c r="A13" s="8" t="s">
        <v>50</v>
      </c>
      <c r="B13" s="23">
        <v>229</v>
      </c>
      <c r="C13" s="23">
        <v>275</v>
      </c>
      <c r="D13" s="23">
        <v>2545</v>
      </c>
      <c r="E13" s="23">
        <v>2547</v>
      </c>
      <c r="F13" s="10">
        <f t="shared" si="0"/>
        <v>7.858546168958469E-2</v>
      </c>
      <c r="G13" s="1"/>
      <c r="H13" s="1"/>
      <c r="I13" s="1"/>
    </row>
    <row r="14" spans="1:12" x14ac:dyDescent="0.25">
      <c r="A14" s="11" t="s">
        <v>51</v>
      </c>
      <c r="B14" s="24">
        <v>170</v>
      </c>
      <c r="C14" s="24">
        <v>100</v>
      </c>
      <c r="D14" s="24">
        <v>1728</v>
      </c>
      <c r="E14" s="24">
        <v>300</v>
      </c>
      <c r="F14" s="13">
        <f t="shared" si="0"/>
        <v>-82.638888888888886</v>
      </c>
      <c r="G14" s="1"/>
      <c r="H14" s="1"/>
      <c r="I14" s="1"/>
    </row>
    <row r="15" spans="1:12" x14ac:dyDescent="0.25">
      <c r="A15" s="8" t="s">
        <v>52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24">
        <v>53</v>
      </c>
      <c r="C16" s="24">
        <v>60</v>
      </c>
      <c r="D16" s="24">
        <v>456</v>
      </c>
      <c r="E16" s="24">
        <v>574</v>
      </c>
      <c r="F16" s="13">
        <f t="shared" si="0"/>
        <v>25.877192982456137</v>
      </c>
      <c r="G16" s="1"/>
      <c r="H16" s="1"/>
      <c r="I16" s="1"/>
    </row>
    <row r="17" spans="1:9" x14ac:dyDescent="0.25">
      <c r="A17" s="8" t="s">
        <v>54</v>
      </c>
      <c r="B17" s="23">
        <v>478</v>
      </c>
      <c r="C17" s="23">
        <v>490</v>
      </c>
      <c r="D17" s="23">
        <v>4174</v>
      </c>
      <c r="E17" s="23">
        <v>4204</v>
      </c>
      <c r="F17" s="10">
        <f t="shared" si="0"/>
        <v>0.71873502635361319</v>
      </c>
      <c r="G17" s="1"/>
      <c r="H17" s="1"/>
      <c r="I17" s="1"/>
    </row>
    <row r="18" spans="1:9" x14ac:dyDescent="0.25">
      <c r="A18" s="11" t="s">
        <v>55</v>
      </c>
      <c r="B18" s="24">
        <v>0</v>
      </c>
      <c r="C18" s="24">
        <v>8</v>
      </c>
      <c r="D18" s="24">
        <v>19</v>
      </c>
      <c r="E18" s="24">
        <v>17</v>
      </c>
      <c r="F18" s="13">
        <f t="shared" si="0"/>
        <v>-10.526315789473685</v>
      </c>
      <c r="G18" s="1"/>
      <c r="H18" s="1"/>
      <c r="I18" s="1"/>
    </row>
    <row r="19" spans="1:9" x14ac:dyDescent="0.25">
      <c r="A19" s="8" t="s">
        <v>56</v>
      </c>
      <c r="B19" s="23">
        <v>18</v>
      </c>
      <c r="C19" s="23">
        <v>23</v>
      </c>
      <c r="D19" s="23">
        <v>304</v>
      </c>
      <c r="E19" s="23">
        <v>226</v>
      </c>
      <c r="F19" s="10">
        <f t="shared" si="0"/>
        <v>-25.65789473684211</v>
      </c>
      <c r="G19" s="1"/>
      <c r="H19" s="1"/>
      <c r="I19" s="1"/>
    </row>
    <row r="20" spans="1:9" x14ac:dyDescent="0.25">
      <c r="A20" s="11" t="s">
        <v>57</v>
      </c>
      <c r="B20" s="24">
        <v>487</v>
      </c>
      <c r="C20" s="24">
        <v>344</v>
      </c>
      <c r="D20" s="24">
        <v>7217</v>
      </c>
      <c r="E20" s="24">
        <v>7893</v>
      </c>
      <c r="F20" s="13">
        <f t="shared" si="0"/>
        <v>9.3667728973257596</v>
      </c>
      <c r="G20" s="1"/>
      <c r="H20" s="1"/>
      <c r="I20" s="1"/>
    </row>
    <row r="21" spans="1:9" x14ac:dyDescent="0.25">
      <c r="A21" s="8" t="s">
        <v>58</v>
      </c>
      <c r="B21" s="23">
        <v>206</v>
      </c>
      <c r="C21" s="23">
        <v>171</v>
      </c>
      <c r="D21" s="23">
        <v>1976</v>
      </c>
      <c r="E21" s="23">
        <v>1904</v>
      </c>
      <c r="F21" s="10">
        <f t="shared" si="0"/>
        <v>-3.6437246963562728</v>
      </c>
      <c r="G21" s="1"/>
      <c r="H21" s="1"/>
      <c r="I21" s="1"/>
    </row>
    <row r="22" spans="1:9" x14ac:dyDescent="0.25">
      <c r="A22" s="11" t="s">
        <v>59</v>
      </c>
      <c r="B22" s="24">
        <v>59</v>
      </c>
      <c r="C22" s="24">
        <v>125</v>
      </c>
      <c r="D22" s="24">
        <v>618</v>
      </c>
      <c r="E22" s="24">
        <v>400</v>
      </c>
      <c r="F22" s="13">
        <f t="shared" si="0"/>
        <v>-35.275080906148872</v>
      </c>
      <c r="G22" s="1"/>
      <c r="H22" s="1"/>
      <c r="I22" s="1"/>
    </row>
    <row r="23" spans="1:9" x14ac:dyDescent="0.25">
      <c r="A23" s="8" t="s">
        <v>60</v>
      </c>
      <c r="B23" s="23">
        <v>33</v>
      </c>
      <c r="C23" s="23">
        <v>40</v>
      </c>
      <c r="D23" s="23">
        <v>375</v>
      </c>
      <c r="E23" s="23">
        <v>356</v>
      </c>
      <c r="F23" s="10">
        <f t="shared" si="0"/>
        <v>-5.0666666666666629</v>
      </c>
      <c r="G23" s="1"/>
      <c r="H23" s="1"/>
      <c r="I23" s="1"/>
    </row>
    <row r="24" spans="1:9" x14ac:dyDescent="0.25">
      <c r="A24" s="11" t="s">
        <v>61</v>
      </c>
      <c r="B24" s="24">
        <v>192</v>
      </c>
      <c r="C24" s="24">
        <v>196</v>
      </c>
      <c r="D24" s="24">
        <v>1573</v>
      </c>
      <c r="E24" s="24">
        <v>1821</v>
      </c>
      <c r="F24" s="13">
        <f t="shared" si="0"/>
        <v>15.766052129688489</v>
      </c>
      <c r="G24" s="1"/>
      <c r="H24" s="1"/>
      <c r="I24" s="1"/>
    </row>
    <row r="25" spans="1:9" x14ac:dyDescent="0.25">
      <c r="A25" s="8" t="s">
        <v>62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4">
        <v>246</v>
      </c>
      <c r="C26" s="24">
        <v>208</v>
      </c>
      <c r="D26" s="24">
        <v>2943</v>
      </c>
      <c r="E26" s="24">
        <v>2024</v>
      </c>
      <c r="F26" s="13">
        <f t="shared" si="0"/>
        <v>-31.226639483520216</v>
      </c>
      <c r="G26" s="1"/>
      <c r="H26" s="1"/>
      <c r="I26" s="1"/>
    </row>
    <row r="27" spans="1:9" x14ac:dyDescent="0.25">
      <c r="A27" s="8" t="s">
        <v>64</v>
      </c>
      <c r="B27" s="23">
        <v>1989</v>
      </c>
      <c r="C27" s="23">
        <v>1460</v>
      </c>
      <c r="D27" s="23">
        <v>20140</v>
      </c>
      <c r="E27" s="23">
        <v>18654</v>
      </c>
      <c r="F27" s="10">
        <f t="shared" si="0"/>
        <v>-7.3783515392254202</v>
      </c>
      <c r="G27" s="1"/>
      <c r="H27" s="1"/>
      <c r="I27" s="1"/>
    </row>
    <row r="28" spans="1:9" x14ac:dyDescent="0.25">
      <c r="A28" s="11" t="s">
        <v>65</v>
      </c>
      <c r="B28" s="24">
        <v>918</v>
      </c>
      <c r="C28" s="24">
        <v>719</v>
      </c>
      <c r="D28" s="24">
        <v>6243</v>
      </c>
      <c r="E28" s="24">
        <v>4860</v>
      </c>
      <c r="F28" s="13">
        <f t="shared" si="0"/>
        <v>-22.152811148486308</v>
      </c>
      <c r="G28" s="1"/>
      <c r="H28" s="1"/>
      <c r="I28" s="1"/>
    </row>
    <row r="29" spans="1:9" x14ac:dyDescent="0.25">
      <c r="A29" s="8" t="s">
        <v>66</v>
      </c>
      <c r="B29" s="23">
        <v>401</v>
      </c>
      <c r="C29" s="23">
        <v>205</v>
      </c>
      <c r="D29" s="23">
        <v>4800</v>
      </c>
      <c r="E29" s="23">
        <v>3948</v>
      </c>
      <c r="F29" s="10">
        <f t="shared" si="0"/>
        <v>-17.75</v>
      </c>
      <c r="G29" s="1"/>
      <c r="H29" s="1"/>
      <c r="I29" s="1"/>
    </row>
    <row r="30" spans="1:9" x14ac:dyDescent="0.25">
      <c r="A30" s="11" t="s">
        <v>67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3">
        <v>326</v>
      </c>
      <c r="C31" s="23">
        <v>541</v>
      </c>
      <c r="D31" s="23">
        <v>2517</v>
      </c>
      <c r="E31" s="23">
        <v>3316</v>
      </c>
      <c r="F31" s="10">
        <f t="shared" si="0"/>
        <v>31.744139849026624</v>
      </c>
      <c r="G31" s="1"/>
      <c r="H31" s="1"/>
      <c r="I31" s="1"/>
    </row>
    <row r="32" spans="1:9" x14ac:dyDescent="0.25">
      <c r="A32" s="11" t="s">
        <v>69</v>
      </c>
      <c r="B32" s="24">
        <v>224</v>
      </c>
      <c r="C32" s="24">
        <v>169</v>
      </c>
      <c r="D32" s="24">
        <v>1645</v>
      </c>
      <c r="E32" s="24">
        <v>1630</v>
      </c>
      <c r="F32" s="13">
        <f t="shared" si="0"/>
        <v>-0.91185410334345818</v>
      </c>
      <c r="G32" s="1"/>
      <c r="H32" s="1"/>
      <c r="I32" s="1"/>
    </row>
    <row r="33" spans="1:9" x14ac:dyDescent="0.25">
      <c r="A33" s="8" t="s">
        <v>70</v>
      </c>
      <c r="B33" s="23">
        <v>8030</v>
      </c>
      <c r="C33" s="23">
        <v>7515</v>
      </c>
      <c r="D33" s="23">
        <v>64681</v>
      </c>
      <c r="E33" s="23">
        <v>62798</v>
      </c>
      <c r="F33" s="10">
        <f t="shared" si="0"/>
        <v>-2.9112104018181526</v>
      </c>
      <c r="G33" s="1"/>
      <c r="H33" s="1"/>
      <c r="I33" s="1"/>
    </row>
    <row r="34" spans="1:9" x14ac:dyDescent="0.25">
      <c r="A34" s="11" t="s">
        <v>71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20848</v>
      </c>
      <c r="C35" s="15">
        <f t="shared" ref="C35:E35" si="1">SUM(C7:C34)</f>
        <v>19892</v>
      </c>
      <c r="D35" s="15">
        <f t="shared" si="1"/>
        <v>196676</v>
      </c>
      <c r="E35" s="15">
        <f t="shared" si="1"/>
        <v>191179</v>
      </c>
      <c r="F35" s="16">
        <f t="shared" si="0"/>
        <v>-2.7949521039679439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38496</v>
      </c>
      <c r="C38" s="41">
        <f>D7</f>
        <v>38008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62798</v>
      </c>
      <c r="G38" s="42">
        <f>LOOKUP(E38,$A$38:$A$65,$C$38:$C$65)</f>
        <v>64681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256</v>
      </c>
      <c r="C39" s="41">
        <f t="shared" ref="C39:C65" si="5">D8</f>
        <v>268</v>
      </c>
      <c r="D39" s="41">
        <f t="shared" ref="D39:D65" si="6">_xlfn.RANK.EQ(B39,$B$38:$B$65)+COUNTIF($B$38:$B$65,B39)-1</f>
        <v>22</v>
      </c>
      <c r="E39" s="42" t="str">
        <f t="shared" si="2"/>
        <v>A CORUÑA</v>
      </c>
      <c r="F39" s="42">
        <f t="shared" ref="F39:F54" si="7">LOOKUP(E39,$A$38:$A$65,$B$38:$B$65)</f>
        <v>38496</v>
      </c>
      <c r="G39" s="42">
        <f t="shared" ref="G39:G65" si="8">LOOKUP(E39,$A$38:$A$65,$C$38:$C$65)</f>
        <v>38008</v>
      </c>
    </row>
    <row r="40" spans="1:9" x14ac:dyDescent="0.25">
      <c r="A40" s="42" t="str">
        <f t="shared" si="3"/>
        <v>ALMERIA</v>
      </c>
      <c r="B40" s="41">
        <f t="shared" si="4"/>
        <v>3272</v>
      </c>
      <c r="C40" s="41">
        <f t="shared" si="5"/>
        <v>4685</v>
      </c>
      <c r="D40" s="41">
        <f t="shared" si="6"/>
        <v>11</v>
      </c>
      <c r="E40" s="42" t="str">
        <f t="shared" si="2"/>
        <v>BAHIA DE CADIZ</v>
      </c>
      <c r="F40" s="42">
        <f t="shared" si="7"/>
        <v>19256</v>
      </c>
      <c r="G40" s="42">
        <f t="shared" si="8"/>
        <v>17154</v>
      </c>
    </row>
    <row r="41" spans="1:9" x14ac:dyDescent="0.25">
      <c r="A41" s="42" t="str">
        <f t="shared" si="3"/>
        <v>AVILES</v>
      </c>
      <c r="B41" s="41">
        <f t="shared" si="4"/>
        <v>11967</v>
      </c>
      <c r="C41" s="41">
        <f t="shared" si="5"/>
        <v>11444</v>
      </c>
      <c r="D41" s="41">
        <f t="shared" si="6"/>
        <v>5</v>
      </c>
      <c r="E41" s="42" t="str">
        <f t="shared" si="2"/>
        <v>PASAIA</v>
      </c>
      <c r="F41" s="42">
        <f t="shared" si="7"/>
        <v>18654</v>
      </c>
      <c r="G41" s="42">
        <f t="shared" si="8"/>
        <v>20140</v>
      </c>
    </row>
    <row r="42" spans="1:9" x14ac:dyDescent="0.25">
      <c r="A42" s="42" t="str">
        <f t="shared" si="3"/>
        <v>BAHIA DE ALGECIRAS</v>
      </c>
      <c r="B42" s="41">
        <f t="shared" si="4"/>
        <v>460</v>
      </c>
      <c r="C42" s="41">
        <f t="shared" si="5"/>
        <v>1163</v>
      </c>
      <c r="D42" s="41">
        <f t="shared" si="6"/>
        <v>18</v>
      </c>
      <c r="E42" s="42" t="str">
        <f t="shared" si="2"/>
        <v>AVILES</v>
      </c>
      <c r="F42" s="42">
        <f t="shared" si="7"/>
        <v>11967</v>
      </c>
      <c r="G42" s="42">
        <f t="shared" si="8"/>
        <v>11444</v>
      </c>
    </row>
    <row r="43" spans="1:9" x14ac:dyDescent="0.25">
      <c r="A43" s="42" t="str">
        <f t="shared" si="3"/>
        <v>BAHIA DE CADIZ</v>
      </c>
      <c r="B43" s="41">
        <f t="shared" si="4"/>
        <v>19256</v>
      </c>
      <c r="C43" s="41">
        <f t="shared" si="5"/>
        <v>17154</v>
      </c>
      <c r="D43" s="41">
        <f t="shared" si="6"/>
        <v>3</v>
      </c>
      <c r="E43" s="42" t="str">
        <f t="shared" si="2"/>
        <v>GIJON</v>
      </c>
      <c r="F43" s="42">
        <f t="shared" si="7"/>
        <v>7893</v>
      </c>
      <c r="G43" s="42">
        <f t="shared" si="8"/>
        <v>7217</v>
      </c>
    </row>
    <row r="44" spans="1:9" x14ac:dyDescent="0.25">
      <c r="A44" s="42" t="str">
        <f t="shared" si="3"/>
        <v>BALEARES</v>
      </c>
      <c r="B44" s="41">
        <f t="shared" si="4"/>
        <v>2547</v>
      </c>
      <c r="C44" s="41">
        <f t="shared" si="5"/>
        <v>2545</v>
      </c>
      <c r="D44" s="41">
        <f t="shared" si="6"/>
        <v>12</v>
      </c>
      <c r="E44" s="42" t="str">
        <f t="shared" si="2"/>
        <v>SANTA CRUZ DE TENERIFE</v>
      </c>
      <c r="F44" s="42">
        <f t="shared" si="7"/>
        <v>4860</v>
      </c>
      <c r="G44" s="42">
        <f t="shared" si="8"/>
        <v>6243</v>
      </c>
    </row>
    <row r="45" spans="1:9" x14ac:dyDescent="0.25">
      <c r="A45" s="42" t="str">
        <f t="shared" si="3"/>
        <v>BARCELONA</v>
      </c>
      <c r="B45" s="41">
        <f t="shared" si="4"/>
        <v>300</v>
      </c>
      <c r="C45" s="41">
        <f t="shared" si="5"/>
        <v>1728</v>
      </c>
      <c r="D45" s="41">
        <f t="shared" si="6"/>
        <v>21</v>
      </c>
      <c r="E45" s="42" t="str">
        <f t="shared" si="2"/>
        <v>CASTELLON</v>
      </c>
      <c r="F45" s="42">
        <f t="shared" si="7"/>
        <v>4204</v>
      </c>
      <c r="G45" s="42">
        <f t="shared" si="8"/>
        <v>4174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SANTANDER</v>
      </c>
      <c r="F46" s="42">
        <f t="shared" si="7"/>
        <v>3948</v>
      </c>
      <c r="G46" s="42">
        <f t="shared" si="8"/>
        <v>4800</v>
      </c>
    </row>
    <row r="47" spans="1:9" x14ac:dyDescent="0.25">
      <c r="A47" s="42" t="str">
        <f t="shared" si="3"/>
        <v>CARTAGENA</v>
      </c>
      <c r="B47" s="41">
        <f t="shared" si="4"/>
        <v>574</v>
      </c>
      <c r="C47" s="41">
        <f t="shared" si="5"/>
        <v>456</v>
      </c>
      <c r="D47" s="41">
        <f t="shared" si="6"/>
        <v>17</v>
      </c>
      <c r="E47" s="42" t="str">
        <f t="shared" si="2"/>
        <v>TARRAGONA</v>
      </c>
      <c r="F47" s="42">
        <f t="shared" si="7"/>
        <v>3316</v>
      </c>
      <c r="G47" s="42">
        <f t="shared" si="8"/>
        <v>2517</v>
      </c>
    </row>
    <row r="48" spans="1:9" x14ac:dyDescent="0.25">
      <c r="A48" s="42" t="str">
        <f t="shared" si="3"/>
        <v>CASTELLON</v>
      </c>
      <c r="B48" s="41">
        <f t="shared" si="4"/>
        <v>4204</v>
      </c>
      <c r="C48" s="41">
        <f t="shared" si="5"/>
        <v>4174</v>
      </c>
      <c r="D48" s="41">
        <f t="shared" si="6"/>
        <v>8</v>
      </c>
      <c r="E48" s="42" t="str">
        <f t="shared" si="2"/>
        <v>ALMERIA</v>
      </c>
      <c r="F48" s="42">
        <f t="shared" si="7"/>
        <v>3272</v>
      </c>
      <c r="G48" s="42">
        <f t="shared" si="8"/>
        <v>4685</v>
      </c>
    </row>
    <row r="49" spans="1:7" x14ac:dyDescent="0.25">
      <c r="A49" s="42" t="str">
        <f t="shared" si="3"/>
        <v>CEUTA</v>
      </c>
      <c r="B49" s="41">
        <f t="shared" si="4"/>
        <v>17</v>
      </c>
      <c r="C49" s="41">
        <f t="shared" si="5"/>
        <v>19</v>
      </c>
      <c r="D49" s="41">
        <f t="shared" si="6"/>
        <v>24</v>
      </c>
      <c r="E49" s="42" t="str">
        <f t="shared" si="2"/>
        <v>BALEARES</v>
      </c>
      <c r="F49" s="42">
        <f t="shared" si="7"/>
        <v>2547</v>
      </c>
      <c r="G49" s="42">
        <f t="shared" si="8"/>
        <v>2545</v>
      </c>
    </row>
    <row r="50" spans="1:7" x14ac:dyDescent="0.25">
      <c r="A50" s="42" t="str">
        <f t="shared" si="3"/>
        <v>FERROL-SAN CIBRAO</v>
      </c>
      <c r="B50" s="41">
        <f t="shared" si="4"/>
        <v>226</v>
      </c>
      <c r="C50" s="41">
        <f t="shared" si="5"/>
        <v>304</v>
      </c>
      <c r="D50" s="41">
        <f t="shared" si="6"/>
        <v>23</v>
      </c>
      <c r="E50" s="42" t="str">
        <f t="shared" si="2"/>
        <v>MOTRIL</v>
      </c>
      <c r="F50" s="42">
        <f t="shared" si="7"/>
        <v>2024</v>
      </c>
      <c r="G50" s="42">
        <f t="shared" si="8"/>
        <v>2943</v>
      </c>
    </row>
    <row r="51" spans="1:7" x14ac:dyDescent="0.25">
      <c r="A51" s="42" t="str">
        <f t="shared" si="3"/>
        <v>GIJON</v>
      </c>
      <c r="B51" s="41">
        <f t="shared" si="4"/>
        <v>7893</v>
      </c>
      <c r="C51" s="41">
        <f t="shared" si="5"/>
        <v>7217</v>
      </c>
      <c r="D51" s="41">
        <f t="shared" si="6"/>
        <v>6</v>
      </c>
      <c r="E51" s="42" t="str">
        <f t="shared" si="2"/>
        <v>HUELVA</v>
      </c>
      <c r="F51" s="42">
        <f t="shared" si="7"/>
        <v>1904</v>
      </c>
      <c r="G51" s="42">
        <f t="shared" si="8"/>
        <v>1976</v>
      </c>
    </row>
    <row r="52" spans="1:7" x14ac:dyDescent="0.25">
      <c r="A52" s="42" t="str">
        <f t="shared" si="3"/>
        <v>HUELVA</v>
      </c>
      <c r="B52" s="41">
        <f t="shared" si="4"/>
        <v>1904</v>
      </c>
      <c r="C52" s="41">
        <f t="shared" si="5"/>
        <v>1976</v>
      </c>
      <c r="D52" s="41">
        <f t="shared" si="6"/>
        <v>14</v>
      </c>
      <c r="E52" s="42" t="str">
        <f t="shared" si="2"/>
        <v>MARIN Y RIA DE PONTEVEDRA</v>
      </c>
      <c r="F52" s="42">
        <f t="shared" si="7"/>
        <v>1821</v>
      </c>
      <c r="G52" s="42">
        <f t="shared" si="8"/>
        <v>1573</v>
      </c>
    </row>
    <row r="53" spans="1:7" x14ac:dyDescent="0.25">
      <c r="A53" s="42" t="str">
        <f t="shared" si="3"/>
        <v>LAS PALMAS</v>
      </c>
      <c r="B53" s="41">
        <f t="shared" si="4"/>
        <v>400</v>
      </c>
      <c r="C53" s="41">
        <f t="shared" si="5"/>
        <v>618</v>
      </c>
      <c r="D53" s="41">
        <f t="shared" si="6"/>
        <v>19</v>
      </c>
      <c r="E53" s="42" t="str">
        <f t="shared" si="2"/>
        <v>VALENCIA</v>
      </c>
      <c r="F53" s="42">
        <f t="shared" si="7"/>
        <v>1630</v>
      </c>
      <c r="G53" s="42">
        <f t="shared" si="8"/>
        <v>1645</v>
      </c>
    </row>
    <row r="54" spans="1:7" x14ac:dyDescent="0.25">
      <c r="A54" s="42" t="str">
        <f t="shared" si="3"/>
        <v>MALAGA</v>
      </c>
      <c r="B54" s="41">
        <f t="shared" si="4"/>
        <v>356</v>
      </c>
      <c r="C54" s="41">
        <f t="shared" si="5"/>
        <v>375</v>
      </c>
      <c r="D54" s="41">
        <f t="shared" si="6"/>
        <v>20</v>
      </c>
      <c r="E54" s="42" t="str">
        <f t="shared" si="2"/>
        <v>CARTAGENA</v>
      </c>
      <c r="F54" s="42">
        <f t="shared" si="7"/>
        <v>574</v>
      </c>
      <c r="G54" s="42">
        <f t="shared" si="8"/>
        <v>456</v>
      </c>
    </row>
    <row r="55" spans="1:7" x14ac:dyDescent="0.25">
      <c r="A55" s="42" t="str">
        <f t="shared" si="3"/>
        <v>MARIN Y RIA DE PONTEVEDRA</v>
      </c>
      <c r="B55" s="41">
        <f t="shared" si="4"/>
        <v>1821</v>
      </c>
      <c r="C55" s="41">
        <f t="shared" si="5"/>
        <v>1573</v>
      </c>
      <c r="D55" s="41">
        <f t="shared" si="6"/>
        <v>15</v>
      </c>
      <c r="E55" s="42" t="str">
        <f t="shared" si="2"/>
        <v>BAHIA DE ALGECIRAS</v>
      </c>
      <c r="F55" s="42">
        <f t="shared" ref="F55:F65" si="9">LOOKUP(E55,$A$38:$A$65,$B$38:$B$65)</f>
        <v>460</v>
      </c>
      <c r="G55" s="42">
        <f t="shared" si="8"/>
        <v>1163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LAS PALMAS</v>
      </c>
      <c r="F56" s="42">
        <f t="shared" si="9"/>
        <v>400</v>
      </c>
      <c r="G56" s="42">
        <f t="shared" si="8"/>
        <v>618</v>
      </c>
    </row>
    <row r="57" spans="1:7" x14ac:dyDescent="0.25">
      <c r="A57" s="42" t="str">
        <f t="shared" si="3"/>
        <v>MOTRIL</v>
      </c>
      <c r="B57" s="41">
        <f t="shared" si="4"/>
        <v>2024</v>
      </c>
      <c r="C57" s="41">
        <f t="shared" si="5"/>
        <v>2943</v>
      </c>
      <c r="D57" s="41">
        <f t="shared" si="6"/>
        <v>13</v>
      </c>
      <c r="E57" s="42" t="str">
        <f t="shared" si="2"/>
        <v>MALAGA</v>
      </c>
      <c r="F57" s="42">
        <f t="shared" si="9"/>
        <v>356</v>
      </c>
      <c r="G57" s="42">
        <f t="shared" si="8"/>
        <v>375</v>
      </c>
    </row>
    <row r="58" spans="1:7" x14ac:dyDescent="0.25">
      <c r="A58" s="42" t="str">
        <f t="shared" si="3"/>
        <v>PASAIA</v>
      </c>
      <c r="B58" s="41">
        <f t="shared" si="4"/>
        <v>18654</v>
      </c>
      <c r="C58" s="41">
        <f t="shared" si="5"/>
        <v>20140</v>
      </c>
      <c r="D58" s="41">
        <f t="shared" si="6"/>
        <v>4</v>
      </c>
      <c r="E58" s="42" t="str">
        <f t="shared" si="2"/>
        <v>BARCELONA</v>
      </c>
      <c r="F58" s="42">
        <f t="shared" si="9"/>
        <v>300</v>
      </c>
      <c r="G58" s="42">
        <f t="shared" si="8"/>
        <v>1728</v>
      </c>
    </row>
    <row r="59" spans="1:7" x14ac:dyDescent="0.25">
      <c r="A59" s="42" t="str">
        <f t="shared" si="3"/>
        <v>SANTA CRUZ DE TENERIFE</v>
      </c>
      <c r="B59" s="41">
        <f t="shared" si="4"/>
        <v>4860</v>
      </c>
      <c r="C59" s="41">
        <f t="shared" si="5"/>
        <v>6243</v>
      </c>
      <c r="D59" s="41">
        <f t="shared" si="6"/>
        <v>7</v>
      </c>
      <c r="E59" s="42" t="str">
        <f t="shared" si="2"/>
        <v>ALICANTE</v>
      </c>
      <c r="F59" s="42">
        <f t="shared" si="9"/>
        <v>256</v>
      </c>
      <c r="G59" s="42">
        <f t="shared" si="8"/>
        <v>268</v>
      </c>
    </row>
    <row r="60" spans="1:7" x14ac:dyDescent="0.25">
      <c r="A60" s="42" t="str">
        <f t="shared" si="3"/>
        <v>SANTANDER</v>
      </c>
      <c r="B60" s="41">
        <f t="shared" si="4"/>
        <v>3948</v>
      </c>
      <c r="C60" s="41">
        <f t="shared" si="5"/>
        <v>4800</v>
      </c>
      <c r="D60" s="41">
        <f t="shared" si="6"/>
        <v>9</v>
      </c>
      <c r="E60" s="42" t="str">
        <f t="shared" si="2"/>
        <v>FERROL-SAN CIBRAO</v>
      </c>
      <c r="F60" s="42">
        <f t="shared" si="9"/>
        <v>226</v>
      </c>
      <c r="G60" s="42">
        <f t="shared" si="8"/>
        <v>304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CEUTA</v>
      </c>
      <c r="F61" s="42">
        <f t="shared" si="9"/>
        <v>17</v>
      </c>
      <c r="G61" s="42">
        <f t="shared" si="8"/>
        <v>19</v>
      </c>
    </row>
    <row r="62" spans="1:7" x14ac:dyDescent="0.25">
      <c r="A62" s="42" t="str">
        <f t="shared" si="3"/>
        <v>TARRAGONA</v>
      </c>
      <c r="B62" s="41">
        <f t="shared" si="4"/>
        <v>3316</v>
      </c>
      <c r="C62" s="41">
        <f t="shared" si="5"/>
        <v>2517</v>
      </c>
      <c r="D62" s="41">
        <f t="shared" si="6"/>
        <v>10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1630</v>
      </c>
      <c r="C63" s="41">
        <f t="shared" si="5"/>
        <v>1645</v>
      </c>
      <c r="D63" s="41">
        <f t="shared" si="6"/>
        <v>16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62798</v>
      </c>
      <c r="C64" s="41">
        <f t="shared" si="5"/>
        <v>64681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Octubre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41612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25">
        <v>4137</v>
      </c>
      <c r="C7" s="25">
        <v>3011</v>
      </c>
      <c r="D7" s="25">
        <v>46940</v>
      </c>
      <c r="E7" s="25">
        <v>48304</v>
      </c>
      <c r="F7" s="10">
        <f>((E7*100)/D7)-100</f>
        <v>2.9058372390285427</v>
      </c>
      <c r="G7" s="1"/>
      <c r="H7" s="1"/>
      <c r="I7" s="1"/>
    </row>
    <row r="8" spans="1:12" x14ac:dyDescent="0.25">
      <c r="A8" s="11" t="s">
        <v>45</v>
      </c>
      <c r="B8" s="26">
        <v>1444</v>
      </c>
      <c r="C8" s="26">
        <v>164</v>
      </c>
      <c r="D8" s="26">
        <v>14763</v>
      </c>
      <c r="E8" s="26">
        <v>9642</v>
      </c>
      <c r="F8" s="13">
        <f t="shared" ref="F8:F35" si="0">((E8*100)/D8)-100</f>
        <v>-34.688071530176799</v>
      </c>
      <c r="G8" s="1"/>
      <c r="H8" s="1"/>
      <c r="I8" s="1"/>
    </row>
    <row r="9" spans="1:12" x14ac:dyDescent="0.25">
      <c r="A9" s="8" t="s">
        <v>46</v>
      </c>
      <c r="B9" s="25">
        <v>4447</v>
      </c>
      <c r="C9" s="25">
        <v>3531</v>
      </c>
      <c r="D9" s="25">
        <v>62785</v>
      </c>
      <c r="E9" s="25">
        <v>50348</v>
      </c>
      <c r="F9" s="10">
        <f t="shared" si="0"/>
        <v>-19.808871545751373</v>
      </c>
      <c r="G9" s="1"/>
      <c r="H9" s="1"/>
      <c r="I9" s="1"/>
    </row>
    <row r="10" spans="1:12" x14ac:dyDescent="0.25">
      <c r="A10" s="11" t="s">
        <v>47</v>
      </c>
      <c r="B10" s="26">
        <v>3398</v>
      </c>
      <c r="C10" s="26">
        <v>3558</v>
      </c>
      <c r="D10" s="26">
        <v>32992</v>
      </c>
      <c r="E10" s="26">
        <v>24016</v>
      </c>
      <c r="F10" s="13">
        <f t="shared" si="0"/>
        <v>-27.206595538312314</v>
      </c>
      <c r="G10" s="1"/>
      <c r="H10" s="1"/>
      <c r="I10" s="1"/>
    </row>
    <row r="11" spans="1:12" x14ac:dyDescent="0.25">
      <c r="A11" s="8" t="s">
        <v>48</v>
      </c>
      <c r="B11" s="25">
        <v>277339</v>
      </c>
      <c r="C11" s="25">
        <v>260620</v>
      </c>
      <c r="D11" s="25">
        <v>2611265</v>
      </c>
      <c r="E11" s="25">
        <v>2290660</v>
      </c>
      <c r="F11" s="10">
        <f t="shared" si="0"/>
        <v>-12.277765757209622</v>
      </c>
      <c r="G11" s="1"/>
      <c r="H11" s="1"/>
      <c r="I11" s="1"/>
    </row>
    <row r="12" spans="1:12" x14ac:dyDescent="0.25">
      <c r="A12" s="11" t="s">
        <v>49</v>
      </c>
      <c r="B12" s="26">
        <v>7093</v>
      </c>
      <c r="C12" s="26">
        <v>6649</v>
      </c>
      <c r="D12" s="26">
        <v>100496</v>
      </c>
      <c r="E12" s="26">
        <v>80116</v>
      </c>
      <c r="F12" s="13">
        <f t="shared" si="0"/>
        <v>-20.279414106034068</v>
      </c>
      <c r="G12" s="1"/>
      <c r="H12" s="1"/>
      <c r="I12" s="1"/>
    </row>
    <row r="13" spans="1:12" x14ac:dyDescent="0.25">
      <c r="A13" s="8" t="s">
        <v>50</v>
      </c>
      <c r="B13" s="25">
        <v>31417</v>
      </c>
      <c r="C13" s="25">
        <v>28290</v>
      </c>
      <c r="D13" s="25">
        <v>197915</v>
      </c>
      <c r="E13" s="25">
        <v>242616</v>
      </c>
      <c r="F13" s="10">
        <f t="shared" si="0"/>
        <v>22.585958618598895</v>
      </c>
      <c r="G13" s="1"/>
      <c r="H13" s="1"/>
      <c r="I13" s="1"/>
    </row>
    <row r="14" spans="1:12" x14ac:dyDescent="0.25">
      <c r="A14" s="11" t="s">
        <v>51</v>
      </c>
      <c r="B14" s="26">
        <v>119025</v>
      </c>
      <c r="C14" s="26">
        <v>96540</v>
      </c>
      <c r="D14" s="26">
        <v>960989</v>
      </c>
      <c r="E14" s="26">
        <v>885700</v>
      </c>
      <c r="F14" s="13">
        <f t="shared" si="0"/>
        <v>-7.8345329655178091</v>
      </c>
      <c r="G14" s="1"/>
      <c r="H14" s="1"/>
      <c r="I14" s="1"/>
    </row>
    <row r="15" spans="1:12" x14ac:dyDescent="0.25">
      <c r="A15" s="8" t="s">
        <v>52</v>
      </c>
      <c r="B15" s="25">
        <v>11235</v>
      </c>
      <c r="C15" s="25">
        <v>10230</v>
      </c>
      <c r="D15" s="25">
        <v>102232</v>
      </c>
      <c r="E15" s="25">
        <v>103300</v>
      </c>
      <c r="F15" s="10">
        <f t="shared" si="0"/>
        <v>1.044682682526016</v>
      </c>
      <c r="G15" s="1"/>
      <c r="H15" s="1"/>
      <c r="I15" s="1"/>
    </row>
    <row r="16" spans="1:12" x14ac:dyDescent="0.25">
      <c r="A16" s="11" t="s">
        <v>53</v>
      </c>
      <c r="B16" s="26">
        <v>5187</v>
      </c>
      <c r="C16" s="26">
        <v>6271</v>
      </c>
      <c r="D16" s="26">
        <v>47019</v>
      </c>
      <c r="E16" s="26">
        <v>47357</v>
      </c>
      <c r="F16" s="13">
        <f t="shared" si="0"/>
        <v>0.71885833386502895</v>
      </c>
      <c r="G16" s="1"/>
      <c r="H16" s="1"/>
      <c r="I16" s="1"/>
    </row>
    <row r="17" spans="1:9" x14ac:dyDescent="0.25">
      <c r="A17" s="8" t="s">
        <v>54</v>
      </c>
      <c r="B17" s="25">
        <v>2685</v>
      </c>
      <c r="C17" s="25">
        <v>2626</v>
      </c>
      <c r="D17" s="25">
        <v>28691</v>
      </c>
      <c r="E17" s="25">
        <v>24292</v>
      </c>
      <c r="F17" s="10">
        <f t="shared" si="0"/>
        <v>-15.332334181450634</v>
      </c>
      <c r="G17" s="1"/>
      <c r="H17" s="1"/>
      <c r="I17" s="1"/>
    </row>
    <row r="18" spans="1:9" x14ac:dyDescent="0.25">
      <c r="A18" s="11" t="s">
        <v>55</v>
      </c>
      <c r="B18" s="26">
        <v>55091</v>
      </c>
      <c r="C18" s="26">
        <v>49374</v>
      </c>
      <c r="D18" s="26">
        <v>592506</v>
      </c>
      <c r="E18" s="26">
        <v>517868</v>
      </c>
      <c r="F18" s="13">
        <f t="shared" si="0"/>
        <v>-12.597003237098022</v>
      </c>
      <c r="G18" s="1"/>
      <c r="H18" s="1"/>
      <c r="I18" s="1"/>
    </row>
    <row r="19" spans="1:9" x14ac:dyDescent="0.25">
      <c r="A19" s="8" t="s">
        <v>56</v>
      </c>
      <c r="B19" s="25">
        <v>1708</v>
      </c>
      <c r="C19" s="25">
        <v>1043</v>
      </c>
      <c r="D19" s="25">
        <v>12619</v>
      </c>
      <c r="E19" s="25">
        <v>11325</v>
      </c>
      <c r="F19" s="10">
        <f t="shared" si="0"/>
        <v>-10.254378318408754</v>
      </c>
      <c r="G19" s="1"/>
      <c r="H19" s="1"/>
      <c r="I19" s="1"/>
    </row>
    <row r="20" spans="1:9" x14ac:dyDescent="0.25">
      <c r="A20" s="11" t="s">
        <v>57</v>
      </c>
      <c r="B20" s="26">
        <v>6560</v>
      </c>
      <c r="C20" s="26">
        <v>9026</v>
      </c>
      <c r="D20" s="26">
        <v>78237</v>
      </c>
      <c r="E20" s="26">
        <v>66989</v>
      </c>
      <c r="F20" s="13">
        <f t="shared" si="0"/>
        <v>-14.376829377404547</v>
      </c>
      <c r="G20" s="1"/>
      <c r="H20" s="1"/>
      <c r="I20" s="1"/>
    </row>
    <row r="21" spans="1:9" x14ac:dyDescent="0.25">
      <c r="A21" s="8" t="s">
        <v>58</v>
      </c>
      <c r="B21" s="25">
        <v>11149</v>
      </c>
      <c r="C21" s="25">
        <v>11036</v>
      </c>
      <c r="D21" s="25">
        <v>80889</v>
      </c>
      <c r="E21" s="25">
        <v>106203</v>
      </c>
      <c r="F21" s="10">
        <f t="shared" si="0"/>
        <v>31.294737232503792</v>
      </c>
      <c r="G21" s="1"/>
      <c r="H21" s="1"/>
      <c r="I21" s="1"/>
    </row>
    <row r="22" spans="1:9" x14ac:dyDescent="0.25">
      <c r="A22" s="11" t="s">
        <v>59</v>
      </c>
      <c r="B22" s="26">
        <v>187979</v>
      </c>
      <c r="C22" s="26">
        <v>210806</v>
      </c>
      <c r="D22" s="26">
        <v>2026426</v>
      </c>
      <c r="E22" s="26">
        <v>1995360</v>
      </c>
      <c r="F22" s="13">
        <f t="shared" si="0"/>
        <v>-1.5330438910673223</v>
      </c>
      <c r="G22" s="1"/>
      <c r="H22" s="1"/>
      <c r="I22" s="1"/>
    </row>
    <row r="23" spans="1:9" x14ac:dyDescent="0.25">
      <c r="A23" s="8" t="s">
        <v>60</v>
      </c>
      <c r="B23" s="25">
        <v>9385</v>
      </c>
      <c r="C23" s="25">
        <v>9542</v>
      </c>
      <c r="D23" s="25">
        <v>73308</v>
      </c>
      <c r="E23" s="25">
        <v>60457</v>
      </c>
      <c r="F23" s="10">
        <f t="shared" si="0"/>
        <v>-17.530146777977848</v>
      </c>
      <c r="G23" s="1"/>
      <c r="H23" s="1"/>
      <c r="I23" s="1"/>
    </row>
    <row r="24" spans="1:9" x14ac:dyDescent="0.25">
      <c r="A24" s="11" t="s">
        <v>61</v>
      </c>
      <c r="B24" s="26">
        <v>2226</v>
      </c>
      <c r="C24" s="26">
        <v>412</v>
      </c>
      <c r="D24" s="26">
        <v>25116</v>
      </c>
      <c r="E24" s="26">
        <v>20868</v>
      </c>
      <c r="F24" s="13">
        <f t="shared" si="0"/>
        <v>-16.913521261347341</v>
      </c>
      <c r="G24" s="1"/>
      <c r="H24" s="1"/>
      <c r="I24" s="1"/>
    </row>
    <row r="25" spans="1:9" x14ac:dyDescent="0.25">
      <c r="A25" s="8" t="s">
        <v>62</v>
      </c>
      <c r="B25" s="25">
        <v>286</v>
      </c>
      <c r="C25" s="25">
        <v>9</v>
      </c>
      <c r="D25" s="25">
        <v>22270</v>
      </c>
      <c r="E25" s="25">
        <v>17012</v>
      </c>
      <c r="F25" s="10">
        <f t="shared" si="0"/>
        <v>-23.610237988325096</v>
      </c>
      <c r="G25" s="1"/>
      <c r="H25" s="1"/>
      <c r="I25" s="1"/>
    </row>
    <row r="26" spans="1:9" x14ac:dyDescent="0.25">
      <c r="A26" s="11" t="s">
        <v>63</v>
      </c>
      <c r="B26" s="26">
        <v>2802</v>
      </c>
      <c r="C26" s="26">
        <v>1975</v>
      </c>
      <c r="D26" s="26">
        <v>24156</v>
      </c>
      <c r="E26" s="26">
        <v>27558</v>
      </c>
      <c r="F26" s="13">
        <f t="shared" si="0"/>
        <v>14.08345752608048</v>
      </c>
      <c r="G26" s="1"/>
      <c r="H26" s="1"/>
      <c r="I26" s="1"/>
    </row>
    <row r="27" spans="1:9" x14ac:dyDescent="0.25">
      <c r="A27" s="8" t="s">
        <v>64</v>
      </c>
      <c r="B27" s="25">
        <v>1986</v>
      </c>
      <c r="C27" s="25">
        <v>2059</v>
      </c>
      <c r="D27" s="25">
        <v>22529</v>
      </c>
      <c r="E27" s="25">
        <v>22773</v>
      </c>
      <c r="F27" s="10">
        <f t="shared" si="0"/>
        <v>1.0830485152470146</v>
      </c>
      <c r="G27" s="1"/>
      <c r="H27" s="1"/>
      <c r="I27" s="1"/>
    </row>
    <row r="28" spans="1:9" x14ac:dyDescent="0.25">
      <c r="A28" s="11" t="s">
        <v>65</v>
      </c>
      <c r="B28" s="26">
        <v>71494</v>
      </c>
      <c r="C28" s="26">
        <v>73574</v>
      </c>
      <c r="D28" s="26">
        <v>753646</v>
      </c>
      <c r="E28" s="26">
        <v>711574</v>
      </c>
      <c r="F28" s="13">
        <f t="shared" si="0"/>
        <v>-5.5824617924065194</v>
      </c>
      <c r="G28" s="1"/>
      <c r="H28" s="1"/>
      <c r="I28" s="1"/>
    </row>
    <row r="29" spans="1:9" x14ac:dyDescent="0.25">
      <c r="A29" s="8" t="s">
        <v>66</v>
      </c>
      <c r="B29" s="25">
        <v>4000</v>
      </c>
      <c r="C29" s="25">
        <v>4371</v>
      </c>
      <c r="D29" s="25">
        <v>44187</v>
      </c>
      <c r="E29" s="25">
        <v>35154</v>
      </c>
      <c r="F29" s="10">
        <f t="shared" si="0"/>
        <v>-20.442664131984515</v>
      </c>
      <c r="G29" s="1"/>
      <c r="H29" s="1"/>
      <c r="I29" s="1"/>
    </row>
    <row r="30" spans="1:9" x14ac:dyDescent="0.25">
      <c r="A30" s="11" t="s">
        <v>67</v>
      </c>
      <c r="B30" s="26">
        <v>1600</v>
      </c>
      <c r="C30" s="26">
        <v>2248</v>
      </c>
      <c r="D30" s="26">
        <v>17299</v>
      </c>
      <c r="E30" s="26">
        <v>19472</v>
      </c>
      <c r="F30" s="13">
        <f t="shared" si="0"/>
        <v>12.561419735244812</v>
      </c>
      <c r="G30" s="1"/>
      <c r="H30" s="1"/>
      <c r="I30" s="1"/>
    </row>
    <row r="31" spans="1:9" x14ac:dyDescent="0.25">
      <c r="A31" s="8" t="s">
        <v>68</v>
      </c>
      <c r="B31" s="25">
        <v>14052</v>
      </c>
      <c r="C31" s="25">
        <v>125</v>
      </c>
      <c r="D31" s="25">
        <v>108432</v>
      </c>
      <c r="E31" s="25">
        <v>59158</v>
      </c>
      <c r="F31" s="10">
        <f t="shared" si="0"/>
        <v>-45.442304854655454</v>
      </c>
      <c r="G31" s="1"/>
      <c r="H31" s="1"/>
      <c r="I31" s="1"/>
    </row>
    <row r="32" spans="1:9" x14ac:dyDescent="0.25">
      <c r="A32" s="11" t="s">
        <v>69</v>
      </c>
      <c r="B32" s="26">
        <v>51349</v>
      </c>
      <c r="C32" s="26">
        <v>41400</v>
      </c>
      <c r="D32" s="26">
        <v>438187</v>
      </c>
      <c r="E32" s="26">
        <v>420303</v>
      </c>
      <c r="F32" s="13">
        <f t="shared" si="0"/>
        <v>-4.0813625233062538</v>
      </c>
      <c r="G32" s="1"/>
      <c r="H32" s="1"/>
      <c r="I32" s="1"/>
    </row>
    <row r="33" spans="1:9" x14ac:dyDescent="0.25">
      <c r="A33" s="8" t="s">
        <v>70</v>
      </c>
      <c r="B33" s="25">
        <v>16532</v>
      </c>
      <c r="C33" s="25">
        <v>17183</v>
      </c>
      <c r="D33" s="25">
        <v>211720</v>
      </c>
      <c r="E33" s="25">
        <v>182865</v>
      </c>
      <c r="F33" s="10">
        <f t="shared" si="0"/>
        <v>-13.628849423767235</v>
      </c>
      <c r="G33" s="1"/>
      <c r="H33" s="1"/>
      <c r="I33" s="1"/>
    </row>
    <row r="34" spans="1:9" x14ac:dyDescent="0.25">
      <c r="A34" s="11" t="s">
        <v>71</v>
      </c>
      <c r="B34" s="26">
        <v>429</v>
      </c>
      <c r="C34" s="26">
        <v>240</v>
      </c>
      <c r="D34" s="26">
        <v>3946</v>
      </c>
      <c r="E34" s="26">
        <v>3143</v>
      </c>
      <c r="F34" s="13">
        <f t="shared" si="0"/>
        <v>-20.349721236695387</v>
      </c>
      <c r="G34" s="1"/>
      <c r="H34" s="1"/>
      <c r="I34" s="1"/>
    </row>
    <row r="35" spans="1:9" x14ac:dyDescent="0.25">
      <c r="A35" s="14" t="s">
        <v>72</v>
      </c>
      <c r="B35" s="15">
        <f>SUM(B7:B34)</f>
        <v>906035</v>
      </c>
      <c r="C35" s="15">
        <f t="shared" ref="C35:E35" si="1">SUM(C7:C34)</f>
        <v>855913</v>
      </c>
      <c r="D35" s="15">
        <f t="shared" si="1"/>
        <v>8741560</v>
      </c>
      <c r="E35" s="15">
        <f t="shared" si="1"/>
        <v>8084433</v>
      </c>
      <c r="F35" s="16">
        <f t="shared" si="0"/>
        <v>-7.5172738046755967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48304</v>
      </c>
      <c r="C38" s="41">
        <f>D7</f>
        <v>46940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2290660</v>
      </c>
      <c r="G38" s="42">
        <f>LOOKUP(E38,$A$38:$A$65,$C$38:$C$65)</f>
        <v>2611265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9642</v>
      </c>
      <c r="C39" s="41">
        <f t="shared" ref="C39:C65" si="5">D8</f>
        <v>14763</v>
      </c>
      <c r="D39" s="41">
        <f t="shared" ref="D39:D65" si="6">_xlfn.RANK.EQ(B39,$B$38:$B$65)+COUNTIF($B$38:$B$65,B39)-1</f>
        <v>27</v>
      </c>
      <c r="E39" s="42" t="str">
        <f t="shared" si="2"/>
        <v>LAS PALMAS</v>
      </c>
      <c r="F39" s="42">
        <f t="shared" ref="F39:F54" si="7">LOOKUP(E39,$A$38:$A$65,$B$38:$B$65)</f>
        <v>1995360</v>
      </c>
      <c r="G39" s="42">
        <f t="shared" ref="G39:G65" si="8">LOOKUP(E39,$A$38:$A$65,$C$38:$C$65)</f>
        <v>2026426</v>
      </c>
    </row>
    <row r="40" spans="1:9" x14ac:dyDescent="0.25">
      <c r="A40" s="42" t="str">
        <f t="shared" si="3"/>
        <v>ALMERIA</v>
      </c>
      <c r="B40" s="41">
        <f t="shared" si="4"/>
        <v>50348</v>
      </c>
      <c r="C40" s="41">
        <f t="shared" si="5"/>
        <v>62785</v>
      </c>
      <c r="D40" s="41">
        <f t="shared" si="6"/>
        <v>15</v>
      </c>
      <c r="E40" s="42" t="str">
        <f t="shared" si="2"/>
        <v>BARCELONA</v>
      </c>
      <c r="F40" s="42">
        <f t="shared" si="7"/>
        <v>885700</v>
      </c>
      <c r="G40" s="42">
        <f t="shared" si="8"/>
        <v>960989</v>
      </c>
    </row>
    <row r="41" spans="1:9" x14ac:dyDescent="0.25">
      <c r="A41" s="42" t="str">
        <f t="shared" si="3"/>
        <v>AVILES</v>
      </c>
      <c r="B41" s="41">
        <f t="shared" si="4"/>
        <v>24016</v>
      </c>
      <c r="C41" s="41">
        <f t="shared" si="5"/>
        <v>32992</v>
      </c>
      <c r="D41" s="41">
        <f t="shared" si="6"/>
        <v>21</v>
      </c>
      <c r="E41" s="42" t="str">
        <f t="shared" si="2"/>
        <v>SANTA CRUZ DE TENERIFE</v>
      </c>
      <c r="F41" s="42">
        <f t="shared" si="7"/>
        <v>711574</v>
      </c>
      <c r="G41" s="42">
        <f t="shared" si="8"/>
        <v>753646</v>
      </c>
    </row>
    <row r="42" spans="1:9" x14ac:dyDescent="0.25">
      <c r="A42" s="42" t="str">
        <f t="shared" si="3"/>
        <v>BAHIA DE ALGECIRAS</v>
      </c>
      <c r="B42" s="41">
        <f t="shared" si="4"/>
        <v>2290660</v>
      </c>
      <c r="C42" s="41">
        <f t="shared" si="5"/>
        <v>2611265</v>
      </c>
      <c r="D42" s="41">
        <f t="shared" si="6"/>
        <v>1</v>
      </c>
      <c r="E42" s="42" t="str">
        <f t="shared" si="2"/>
        <v>CEUTA</v>
      </c>
      <c r="F42" s="42">
        <f t="shared" si="7"/>
        <v>517868</v>
      </c>
      <c r="G42" s="42">
        <f t="shared" si="8"/>
        <v>592506</v>
      </c>
    </row>
    <row r="43" spans="1:9" x14ac:dyDescent="0.25">
      <c r="A43" s="42" t="str">
        <f t="shared" si="3"/>
        <v>BAHIA DE CADIZ</v>
      </c>
      <c r="B43" s="41">
        <f t="shared" si="4"/>
        <v>80116</v>
      </c>
      <c r="C43" s="41">
        <f t="shared" si="5"/>
        <v>100496</v>
      </c>
      <c r="D43" s="41">
        <f t="shared" si="6"/>
        <v>11</v>
      </c>
      <c r="E43" s="42" t="str">
        <f t="shared" si="2"/>
        <v>VALENCIA</v>
      </c>
      <c r="F43" s="42">
        <f t="shared" si="7"/>
        <v>420303</v>
      </c>
      <c r="G43" s="42">
        <f t="shared" si="8"/>
        <v>438187</v>
      </c>
    </row>
    <row r="44" spans="1:9" x14ac:dyDescent="0.25">
      <c r="A44" s="42" t="str">
        <f t="shared" si="3"/>
        <v>BALEARES</v>
      </c>
      <c r="B44" s="41">
        <f t="shared" si="4"/>
        <v>242616</v>
      </c>
      <c r="C44" s="41">
        <f t="shared" si="5"/>
        <v>197915</v>
      </c>
      <c r="D44" s="41">
        <f t="shared" si="6"/>
        <v>7</v>
      </c>
      <c r="E44" s="42" t="str">
        <f t="shared" si="2"/>
        <v>BALEARES</v>
      </c>
      <c r="F44" s="42">
        <f t="shared" si="7"/>
        <v>242616</v>
      </c>
      <c r="G44" s="42">
        <f t="shared" si="8"/>
        <v>197915</v>
      </c>
    </row>
    <row r="45" spans="1:9" x14ac:dyDescent="0.25">
      <c r="A45" s="42" t="str">
        <f t="shared" si="3"/>
        <v>BARCELONA</v>
      </c>
      <c r="B45" s="41">
        <f t="shared" si="4"/>
        <v>885700</v>
      </c>
      <c r="C45" s="41">
        <f t="shared" si="5"/>
        <v>960989</v>
      </c>
      <c r="D45" s="41">
        <f t="shared" si="6"/>
        <v>3</v>
      </c>
      <c r="E45" s="42" t="str">
        <f t="shared" si="2"/>
        <v>VIGO</v>
      </c>
      <c r="F45" s="42">
        <f t="shared" si="7"/>
        <v>182865</v>
      </c>
      <c r="G45" s="42">
        <f t="shared" si="8"/>
        <v>211720</v>
      </c>
    </row>
    <row r="46" spans="1:9" x14ac:dyDescent="0.25">
      <c r="A46" s="42" t="str">
        <f t="shared" si="3"/>
        <v>BILBAO</v>
      </c>
      <c r="B46" s="41">
        <f t="shared" si="4"/>
        <v>103300</v>
      </c>
      <c r="C46" s="41">
        <f t="shared" si="5"/>
        <v>102232</v>
      </c>
      <c r="D46" s="41">
        <f t="shared" si="6"/>
        <v>10</v>
      </c>
      <c r="E46" s="42" t="str">
        <f t="shared" si="2"/>
        <v>HUELVA</v>
      </c>
      <c r="F46" s="42">
        <f t="shared" si="7"/>
        <v>106203</v>
      </c>
      <c r="G46" s="42">
        <f t="shared" si="8"/>
        <v>80889</v>
      </c>
    </row>
    <row r="47" spans="1:9" x14ac:dyDescent="0.25">
      <c r="A47" s="42" t="str">
        <f t="shared" si="3"/>
        <v>CARTAGENA</v>
      </c>
      <c r="B47" s="41">
        <f t="shared" si="4"/>
        <v>47357</v>
      </c>
      <c r="C47" s="41">
        <f t="shared" si="5"/>
        <v>47019</v>
      </c>
      <c r="D47" s="41">
        <f t="shared" si="6"/>
        <v>17</v>
      </c>
      <c r="E47" s="42" t="str">
        <f t="shared" si="2"/>
        <v>BILBAO</v>
      </c>
      <c r="F47" s="42">
        <f t="shared" si="7"/>
        <v>103300</v>
      </c>
      <c r="G47" s="42">
        <f t="shared" si="8"/>
        <v>102232</v>
      </c>
    </row>
    <row r="48" spans="1:9" x14ac:dyDescent="0.25">
      <c r="A48" s="42" t="str">
        <f t="shared" si="3"/>
        <v>CASTELLON</v>
      </c>
      <c r="B48" s="41">
        <f t="shared" si="4"/>
        <v>24292</v>
      </c>
      <c r="C48" s="41">
        <f t="shared" si="5"/>
        <v>28691</v>
      </c>
      <c r="D48" s="41">
        <f t="shared" si="6"/>
        <v>20</v>
      </c>
      <c r="E48" s="42" t="str">
        <f t="shared" si="2"/>
        <v>BAHIA DE CADIZ</v>
      </c>
      <c r="F48" s="42">
        <f t="shared" si="7"/>
        <v>80116</v>
      </c>
      <c r="G48" s="42">
        <f t="shared" si="8"/>
        <v>100496</v>
      </c>
    </row>
    <row r="49" spans="1:7" x14ac:dyDescent="0.25">
      <c r="A49" s="42" t="str">
        <f t="shared" si="3"/>
        <v>CEUTA</v>
      </c>
      <c r="B49" s="41">
        <f t="shared" si="4"/>
        <v>517868</v>
      </c>
      <c r="C49" s="41">
        <f t="shared" si="5"/>
        <v>592506</v>
      </c>
      <c r="D49" s="41">
        <f t="shared" si="6"/>
        <v>5</v>
      </c>
      <c r="E49" s="42" t="str">
        <f t="shared" si="2"/>
        <v>GIJON</v>
      </c>
      <c r="F49" s="42">
        <f t="shared" si="7"/>
        <v>66989</v>
      </c>
      <c r="G49" s="42">
        <f t="shared" si="8"/>
        <v>78237</v>
      </c>
    </row>
    <row r="50" spans="1:7" x14ac:dyDescent="0.25">
      <c r="A50" s="42" t="str">
        <f t="shared" si="3"/>
        <v>FERROL-SAN CIBRAO</v>
      </c>
      <c r="B50" s="41">
        <f t="shared" si="4"/>
        <v>11325</v>
      </c>
      <c r="C50" s="41">
        <f t="shared" si="5"/>
        <v>12619</v>
      </c>
      <c r="D50" s="41">
        <f t="shared" si="6"/>
        <v>26</v>
      </c>
      <c r="E50" s="42" t="str">
        <f t="shared" si="2"/>
        <v>MALAGA</v>
      </c>
      <c r="F50" s="42">
        <f t="shared" si="7"/>
        <v>60457</v>
      </c>
      <c r="G50" s="42">
        <f t="shared" si="8"/>
        <v>73308</v>
      </c>
    </row>
    <row r="51" spans="1:7" x14ac:dyDescent="0.25">
      <c r="A51" s="42" t="str">
        <f t="shared" si="3"/>
        <v>GIJON</v>
      </c>
      <c r="B51" s="41">
        <f t="shared" si="4"/>
        <v>66989</v>
      </c>
      <c r="C51" s="41">
        <f t="shared" si="5"/>
        <v>78237</v>
      </c>
      <c r="D51" s="41">
        <f t="shared" si="6"/>
        <v>12</v>
      </c>
      <c r="E51" s="42" t="str">
        <f t="shared" si="2"/>
        <v>TARRAGONA</v>
      </c>
      <c r="F51" s="42">
        <f t="shared" si="7"/>
        <v>59158</v>
      </c>
      <c r="G51" s="42">
        <f t="shared" si="8"/>
        <v>108432</v>
      </c>
    </row>
    <row r="52" spans="1:7" x14ac:dyDescent="0.25">
      <c r="A52" s="42" t="str">
        <f t="shared" si="3"/>
        <v>HUELVA</v>
      </c>
      <c r="B52" s="41">
        <f t="shared" si="4"/>
        <v>106203</v>
      </c>
      <c r="C52" s="41">
        <f t="shared" si="5"/>
        <v>80889</v>
      </c>
      <c r="D52" s="41">
        <f t="shared" si="6"/>
        <v>9</v>
      </c>
      <c r="E52" s="42" t="str">
        <f t="shared" si="2"/>
        <v>ALMERIA</v>
      </c>
      <c r="F52" s="42">
        <f t="shared" si="7"/>
        <v>50348</v>
      </c>
      <c r="G52" s="42">
        <f t="shared" si="8"/>
        <v>62785</v>
      </c>
    </row>
    <row r="53" spans="1:7" x14ac:dyDescent="0.25">
      <c r="A53" s="42" t="str">
        <f t="shared" si="3"/>
        <v>LAS PALMAS</v>
      </c>
      <c r="B53" s="41">
        <f t="shared" si="4"/>
        <v>1995360</v>
      </c>
      <c r="C53" s="41">
        <f t="shared" si="5"/>
        <v>2026426</v>
      </c>
      <c r="D53" s="41">
        <f t="shared" si="6"/>
        <v>2</v>
      </c>
      <c r="E53" s="42" t="str">
        <f t="shared" si="2"/>
        <v>A CORUÑA</v>
      </c>
      <c r="F53" s="42">
        <f t="shared" si="7"/>
        <v>48304</v>
      </c>
      <c r="G53" s="42">
        <f t="shared" si="8"/>
        <v>46940</v>
      </c>
    </row>
    <row r="54" spans="1:7" x14ac:dyDescent="0.25">
      <c r="A54" s="42" t="str">
        <f t="shared" si="3"/>
        <v>MALAGA</v>
      </c>
      <c r="B54" s="41">
        <f t="shared" si="4"/>
        <v>60457</v>
      </c>
      <c r="C54" s="41">
        <f t="shared" si="5"/>
        <v>73308</v>
      </c>
      <c r="D54" s="41">
        <f t="shared" si="6"/>
        <v>13</v>
      </c>
      <c r="E54" s="42" t="str">
        <f t="shared" si="2"/>
        <v>CARTAGENA</v>
      </c>
      <c r="F54" s="42">
        <f t="shared" si="7"/>
        <v>47357</v>
      </c>
      <c r="G54" s="42">
        <f t="shared" si="8"/>
        <v>47019</v>
      </c>
    </row>
    <row r="55" spans="1:7" x14ac:dyDescent="0.25">
      <c r="A55" s="42" t="str">
        <f t="shared" si="3"/>
        <v>MARIN Y RIA DE PONTEVEDRA</v>
      </c>
      <c r="B55" s="41">
        <f t="shared" si="4"/>
        <v>20868</v>
      </c>
      <c r="C55" s="41">
        <f t="shared" si="5"/>
        <v>25116</v>
      </c>
      <c r="D55" s="41">
        <f t="shared" si="6"/>
        <v>23</v>
      </c>
      <c r="E55" s="42" t="str">
        <f t="shared" si="2"/>
        <v>SANTANDER</v>
      </c>
      <c r="F55" s="42">
        <f t="shared" ref="F55:F65" si="9">LOOKUP(E55,$A$38:$A$65,$B$38:$B$65)</f>
        <v>35154</v>
      </c>
      <c r="G55" s="42">
        <f t="shared" si="8"/>
        <v>44187</v>
      </c>
    </row>
    <row r="56" spans="1:7" x14ac:dyDescent="0.25">
      <c r="A56" s="42" t="str">
        <f t="shared" si="3"/>
        <v>MELILLA</v>
      </c>
      <c r="B56" s="41">
        <f t="shared" si="4"/>
        <v>17012</v>
      </c>
      <c r="C56" s="41">
        <f t="shared" si="5"/>
        <v>22270</v>
      </c>
      <c r="D56" s="41">
        <f t="shared" si="6"/>
        <v>25</v>
      </c>
      <c r="E56" s="42" t="str">
        <f t="shared" si="2"/>
        <v>MOTRIL</v>
      </c>
      <c r="F56" s="42">
        <f t="shared" si="9"/>
        <v>27558</v>
      </c>
      <c r="G56" s="42">
        <f t="shared" si="8"/>
        <v>24156</v>
      </c>
    </row>
    <row r="57" spans="1:7" x14ac:dyDescent="0.25">
      <c r="A57" s="42" t="str">
        <f t="shared" si="3"/>
        <v>MOTRIL</v>
      </c>
      <c r="B57" s="41">
        <f t="shared" si="4"/>
        <v>27558</v>
      </c>
      <c r="C57" s="41">
        <f t="shared" si="5"/>
        <v>24156</v>
      </c>
      <c r="D57" s="41">
        <f t="shared" si="6"/>
        <v>19</v>
      </c>
      <c r="E57" s="42" t="str">
        <f t="shared" si="2"/>
        <v>CASTELLON</v>
      </c>
      <c r="F57" s="42">
        <f t="shared" si="9"/>
        <v>24292</v>
      </c>
      <c r="G57" s="42">
        <f t="shared" si="8"/>
        <v>28691</v>
      </c>
    </row>
    <row r="58" spans="1:7" x14ac:dyDescent="0.25">
      <c r="A58" s="42" t="str">
        <f t="shared" si="3"/>
        <v>PASAIA</v>
      </c>
      <c r="B58" s="41">
        <f t="shared" si="4"/>
        <v>22773</v>
      </c>
      <c r="C58" s="41">
        <f t="shared" si="5"/>
        <v>22529</v>
      </c>
      <c r="D58" s="41">
        <f t="shared" si="6"/>
        <v>22</v>
      </c>
      <c r="E58" s="42" t="str">
        <f t="shared" si="2"/>
        <v>AVILES</v>
      </c>
      <c r="F58" s="42">
        <f t="shared" si="9"/>
        <v>24016</v>
      </c>
      <c r="G58" s="42">
        <f t="shared" si="8"/>
        <v>32992</v>
      </c>
    </row>
    <row r="59" spans="1:7" x14ac:dyDescent="0.25">
      <c r="A59" s="42" t="str">
        <f t="shared" si="3"/>
        <v>SANTA CRUZ DE TENERIFE</v>
      </c>
      <c r="B59" s="41">
        <f t="shared" si="4"/>
        <v>711574</v>
      </c>
      <c r="C59" s="41">
        <f t="shared" si="5"/>
        <v>753646</v>
      </c>
      <c r="D59" s="41">
        <f t="shared" si="6"/>
        <v>4</v>
      </c>
      <c r="E59" s="42" t="str">
        <f t="shared" si="2"/>
        <v>PASAIA</v>
      </c>
      <c r="F59" s="42">
        <f t="shared" si="9"/>
        <v>22773</v>
      </c>
      <c r="G59" s="42">
        <f t="shared" si="8"/>
        <v>22529</v>
      </c>
    </row>
    <row r="60" spans="1:7" x14ac:dyDescent="0.25">
      <c r="A60" s="42" t="str">
        <f t="shared" si="3"/>
        <v>SANTANDER</v>
      </c>
      <c r="B60" s="41">
        <f t="shared" si="4"/>
        <v>35154</v>
      </c>
      <c r="C60" s="41">
        <f t="shared" si="5"/>
        <v>44187</v>
      </c>
      <c r="D60" s="41">
        <f t="shared" si="6"/>
        <v>18</v>
      </c>
      <c r="E60" s="42" t="str">
        <f t="shared" si="2"/>
        <v>MARIN Y RIA DE PONTEVEDRA</v>
      </c>
      <c r="F60" s="42">
        <f t="shared" si="9"/>
        <v>20868</v>
      </c>
      <c r="G60" s="42">
        <f t="shared" si="8"/>
        <v>25116</v>
      </c>
    </row>
    <row r="61" spans="1:7" x14ac:dyDescent="0.25">
      <c r="A61" s="42" t="str">
        <f t="shared" si="3"/>
        <v>SEVILLA</v>
      </c>
      <c r="B61" s="41">
        <f t="shared" si="4"/>
        <v>19472</v>
      </c>
      <c r="C61" s="41">
        <f t="shared" si="5"/>
        <v>17299</v>
      </c>
      <c r="D61" s="41">
        <f t="shared" si="6"/>
        <v>24</v>
      </c>
      <c r="E61" s="42" t="str">
        <f t="shared" si="2"/>
        <v>SEVILLA</v>
      </c>
      <c r="F61" s="42">
        <f t="shared" si="9"/>
        <v>19472</v>
      </c>
      <c r="G61" s="42">
        <f t="shared" si="8"/>
        <v>17299</v>
      </c>
    </row>
    <row r="62" spans="1:7" x14ac:dyDescent="0.25">
      <c r="A62" s="42" t="str">
        <f t="shared" si="3"/>
        <v>TARRAGONA</v>
      </c>
      <c r="B62" s="41">
        <f t="shared" si="4"/>
        <v>59158</v>
      </c>
      <c r="C62" s="41">
        <f t="shared" si="5"/>
        <v>108432</v>
      </c>
      <c r="D62" s="41">
        <f t="shared" si="6"/>
        <v>14</v>
      </c>
      <c r="E62" s="42" t="str">
        <f t="shared" si="2"/>
        <v>MELILLA</v>
      </c>
      <c r="F62" s="42">
        <f t="shared" si="9"/>
        <v>17012</v>
      </c>
      <c r="G62" s="42">
        <f t="shared" si="8"/>
        <v>22270</v>
      </c>
    </row>
    <row r="63" spans="1:7" x14ac:dyDescent="0.25">
      <c r="A63" s="42" t="str">
        <f t="shared" si="3"/>
        <v>VALENCIA</v>
      </c>
      <c r="B63" s="41">
        <f t="shared" si="4"/>
        <v>420303</v>
      </c>
      <c r="C63" s="41">
        <f t="shared" si="5"/>
        <v>438187</v>
      </c>
      <c r="D63" s="41">
        <f t="shared" si="6"/>
        <v>6</v>
      </c>
      <c r="E63" s="42" t="str">
        <f t="shared" si="2"/>
        <v>FERROL-SAN CIBRAO</v>
      </c>
      <c r="F63" s="42">
        <f t="shared" si="9"/>
        <v>11325</v>
      </c>
      <c r="G63" s="42">
        <f t="shared" si="8"/>
        <v>12619</v>
      </c>
    </row>
    <row r="64" spans="1:7" x14ac:dyDescent="0.25">
      <c r="A64" s="42" t="str">
        <f t="shared" si="3"/>
        <v>VIGO</v>
      </c>
      <c r="B64" s="41">
        <f t="shared" si="4"/>
        <v>182865</v>
      </c>
      <c r="C64" s="41">
        <f t="shared" si="5"/>
        <v>211720</v>
      </c>
      <c r="D64" s="41">
        <f t="shared" si="6"/>
        <v>8</v>
      </c>
      <c r="E64" s="42" t="str">
        <f t="shared" si="2"/>
        <v>ALICANTE</v>
      </c>
      <c r="F64" s="42">
        <f t="shared" si="9"/>
        <v>9642</v>
      </c>
      <c r="G64" s="42">
        <f t="shared" si="8"/>
        <v>14763</v>
      </c>
    </row>
    <row r="65" spans="1:7" x14ac:dyDescent="0.25">
      <c r="A65" s="42" t="str">
        <f t="shared" si="3"/>
        <v>VILAGARCIA</v>
      </c>
      <c r="B65" s="41">
        <f t="shared" si="4"/>
        <v>3143</v>
      </c>
      <c r="C65" s="41">
        <f t="shared" si="5"/>
        <v>3946</v>
      </c>
      <c r="D65" s="41">
        <f t="shared" si="6"/>
        <v>28</v>
      </c>
      <c r="E65" s="42" t="str">
        <f t="shared" si="2"/>
        <v>VILAGARCIA</v>
      </c>
      <c r="F65" s="42">
        <f t="shared" si="9"/>
        <v>3143</v>
      </c>
      <c r="G65" s="42">
        <f t="shared" si="8"/>
        <v>3946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Octubre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41612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28">
        <v>4635</v>
      </c>
      <c r="C8" s="28">
        <v>492</v>
      </c>
      <c r="D8" s="28">
        <v>43884</v>
      </c>
      <c r="E8" s="28">
        <v>21195</v>
      </c>
      <c r="F8" s="13">
        <f t="shared" ref="F8:F35" si="0">((E8*100)/D8)-100</f>
        <v>-51.702214930270713</v>
      </c>
      <c r="G8" s="1"/>
      <c r="H8" s="1"/>
      <c r="I8" s="1"/>
    </row>
    <row r="9" spans="1:12" x14ac:dyDescent="0.25">
      <c r="A9" s="8" t="s">
        <v>46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872</v>
      </c>
      <c r="D10" s="28">
        <v>422</v>
      </c>
      <c r="E10" s="28">
        <v>2352</v>
      </c>
      <c r="F10" s="13">
        <f t="shared" si="0"/>
        <v>457.34597156398104</v>
      </c>
      <c r="G10" s="1"/>
      <c r="H10" s="1"/>
      <c r="I10" s="1"/>
    </row>
    <row r="11" spans="1:12" x14ac:dyDescent="0.25">
      <c r="A11" s="8" t="s">
        <v>48</v>
      </c>
      <c r="B11" s="27">
        <v>4300038</v>
      </c>
      <c r="C11" s="27">
        <v>5129977</v>
      </c>
      <c r="D11" s="27">
        <v>41137890</v>
      </c>
      <c r="E11" s="27">
        <v>47979243</v>
      </c>
      <c r="F11" s="10">
        <f t="shared" si="0"/>
        <v>16.630296303480804</v>
      </c>
      <c r="G11" s="1"/>
      <c r="H11" s="1"/>
      <c r="I11" s="1"/>
    </row>
    <row r="12" spans="1:12" x14ac:dyDescent="0.25">
      <c r="A12" s="11" t="s">
        <v>49</v>
      </c>
      <c r="B12" s="28">
        <v>17875</v>
      </c>
      <c r="C12" s="28">
        <v>17309</v>
      </c>
      <c r="D12" s="28">
        <v>73075</v>
      </c>
      <c r="E12" s="28">
        <v>113926</v>
      </c>
      <c r="F12" s="13">
        <f t="shared" si="0"/>
        <v>55.902839548409162</v>
      </c>
      <c r="G12" s="1"/>
      <c r="H12" s="1"/>
      <c r="I12" s="1"/>
    </row>
    <row r="13" spans="1:12" x14ac:dyDescent="0.25">
      <c r="A13" s="8" t="s">
        <v>50</v>
      </c>
      <c r="B13" s="27">
        <v>4845</v>
      </c>
      <c r="C13" s="27">
        <v>2900</v>
      </c>
      <c r="D13" s="27">
        <v>46471</v>
      </c>
      <c r="E13" s="27">
        <v>19877</v>
      </c>
      <c r="F13" s="10">
        <f t="shared" si="0"/>
        <v>-57.227087861246801</v>
      </c>
      <c r="G13" s="1"/>
      <c r="H13" s="1"/>
      <c r="I13" s="1"/>
    </row>
    <row r="14" spans="1:12" x14ac:dyDescent="0.25">
      <c r="A14" s="11" t="s">
        <v>51</v>
      </c>
      <c r="B14" s="28">
        <v>417215</v>
      </c>
      <c r="C14" s="28">
        <v>376662</v>
      </c>
      <c r="D14" s="28">
        <v>4152301</v>
      </c>
      <c r="E14" s="28">
        <v>5135915</v>
      </c>
      <c r="F14" s="13">
        <f t="shared" si="0"/>
        <v>23.688407945377762</v>
      </c>
      <c r="G14" s="1"/>
      <c r="H14" s="1"/>
      <c r="I14" s="1"/>
    </row>
    <row r="15" spans="1:12" x14ac:dyDescent="0.25">
      <c r="A15" s="8" t="s">
        <v>52</v>
      </c>
      <c r="B15" s="27">
        <v>2703</v>
      </c>
      <c r="C15" s="27">
        <v>1276</v>
      </c>
      <c r="D15" s="27">
        <v>586167</v>
      </c>
      <c r="E15" s="27">
        <v>16226</v>
      </c>
      <c r="F15" s="10">
        <f t="shared" si="0"/>
        <v>-97.231846896874103</v>
      </c>
      <c r="G15" s="1"/>
      <c r="H15" s="1"/>
      <c r="I15" s="1"/>
    </row>
    <row r="16" spans="1:12" x14ac:dyDescent="0.25">
      <c r="A16" s="11" t="s">
        <v>53</v>
      </c>
      <c r="B16" s="28">
        <v>18978</v>
      </c>
      <c r="C16" s="28">
        <v>0</v>
      </c>
      <c r="D16" s="28">
        <v>57480</v>
      </c>
      <c r="E16" s="28">
        <v>0</v>
      </c>
      <c r="F16" s="13">
        <f t="shared" si="0"/>
        <v>-100</v>
      </c>
      <c r="G16" s="1"/>
      <c r="H16" s="1"/>
      <c r="I16" s="1"/>
    </row>
    <row r="17" spans="1:9" x14ac:dyDescent="0.25">
      <c r="A17" s="8" t="s">
        <v>54</v>
      </c>
      <c r="B17" s="27">
        <v>3660</v>
      </c>
      <c r="C17" s="27">
        <v>312</v>
      </c>
      <c r="D17" s="27">
        <v>8101</v>
      </c>
      <c r="E17" s="27">
        <v>26734</v>
      </c>
      <c r="F17" s="10">
        <f t="shared" si="0"/>
        <v>230.0086409085298</v>
      </c>
      <c r="G17" s="1"/>
      <c r="H17" s="1"/>
      <c r="I17" s="1"/>
    </row>
    <row r="18" spans="1:9" x14ac:dyDescent="0.25">
      <c r="A18" s="11" t="s">
        <v>55</v>
      </c>
      <c r="B18" s="28">
        <v>0</v>
      </c>
      <c r="C18" s="28">
        <v>0</v>
      </c>
      <c r="D18" s="28">
        <v>13493</v>
      </c>
      <c r="E18" s="28">
        <v>4543</v>
      </c>
      <c r="F18" s="13">
        <f t="shared" si="0"/>
        <v>-66.330689987400874</v>
      </c>
      <c r="G18" s="1"/>
      <c r="H18" s="1"/>
      <c r="I18" s="1"/>
    </row>
    <row r="19" spans="1:9" x14ac:dyDescent="0.25">
      <c r="A19" s="8" t="s">
        <v>56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28">
        <v>199800</v>
      </c>
      <c r="C20" s="28">
        <v>34142</v>
      </c>
      <c r="D20" s="28">
        <v>859418</v>
      </c>
      <c r="E20" s="28">
        <v>460653</v>
      </c>
      <c r="F20" s="13">
        <f t="shared" si="0"/>
        <v>-46.399423796103875</v>
      </c>
      <c r="G20" s="1"/>
      <c r="H20" s="1"/>
      <c r="I20" s="1"/>
    </row>
    <row r="21" spans="1:9" x14ac:dyDescent="0.25">
      <c r="A21" s="8" t="s">
        <v>58</v>
      </c>
      <c r="B21" s="27">
        <v>70655</v>
      </c>
      <c r="C21" s="27">
        <v>34710</v>
      </c>
      <c r="D21" s="27">
        <v>1734704</v>
      </c>
      <c r="E21" s="27">
        <v>1065724</v>
      </c>
      <c r="F21" s="10">
        <f t="shared" si="0"/>
        <v>-38.564504376539169</v>
      </c>
      <c r="G21" s="1"/>
      <c r="H21" s="1"/>
      <c r="I21" s="1"/>
    </row>
    <row r="22" spans="1:9" x14ac:dyDescent="0.25">
      <c r="A22" s="11" t="s">
        <v>59</v>
      </c>
      <c r="B22" s="28">
        <v>773613</v>
      </c>
      <c r="C22" s="28">
        <v>585402</v>
      </c>
      <c r="D22" s="28">
        <v>9683237</v>
      </c>
      <c r="E22" s="28">
        <v>7207049</v>
      </c>
      <c r="F22" s="13">
        <f t="shared" si="0"/>
        <v>-25.57190327986396</v>
      </c>
      <c r="G22" s="1"/>
      <c r="H22" s="1"/>
      <c r="I22" s="1"/>
    </row>
    <row r="23" spans="1:9" x14ac:dyDescent="0.25">
      <c r="A23" s="8" t="s">
        <v>60</v>
      </c>
      <c r="B23" s="27">
        <v>77530</v>
      </c>
      <c r="C23" s="27">
        <v>45401</v>
      </c>
      <c r="D23" s="27">
        <v>3301618</v>
      </c>
      <c r="E23" s="27">
        <v>798730</v>
      </c>
      <c r="F23" s="10">
        <f t="shared" si="0"/>
        <v>-75.807922055186282</v>
      </c>
      <c r="G23" s="1"/>
      <c r="H23" s="1"/>
      <c r="I23" s="1"/>
    </row>
    <row r="24" spans="1:9" x14ac:dyDescent="0.25">
      <c r="A24" s="11" t="s">
        <v>61</v>
      </c>
      <c r="B24" s="28">
        <v>423</v>
      </c>
      <c r="C24" s="28">
        <v>1825</v>
      </c>
      <c r="D24" s="28">
        <v>23255</v>
      </c>
      <c r="E24" s="28">
        <v>30158</v>
      </c>
      <c r="F24" s="13">
        <f t="shared" si="0"/>
        <v>29.68393893786282</v>
      </c>
      <c r="G24" s="1"/>
      <c r="H24" s="1"/>
      <c r="I24" s="1"/>
    </row>
    <row r="25" spans="1:9" x14ac:dyDescent="0.25">
      <c r="A25" s="8" t="s">
        <v>62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8">
        <v>0</v>
      </c>
      <c r="C26" s="28">
        <v>0</v>
      </c>
      <c r="D26" s="28">
        <v>0</v>
      </c>
      <c r="E26" s="2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7">
        <v>382</v>
      </c>
      <c r="C27" s="27">
        <v>962</v>
      </c>
      <c r="D27" s="27">
        <v>13985</v>
      </c>
      <c r="E27" s="27">
        <v>8573</v>
      </c>
      <c r="F27" s="10">
        <f t="shared" si="0"/>
        <v>-38.698605648909549</v>
      </c>
      <c r="G27" s="1"/>
      <c r="H27" s="1"/>
      <c r="I27" s="1"/>
    </row>
    <row r="28" spans="1:9" x14ac:dyDescent="0.25">
      <c r="A28" s="11" t="s">
        <v>65</v>
      </c>
      <c r="B28" s="28">
        <v>5278</v>
      </c>
      <c r="C28" s="28">
        <v>3908</v>
      </c>
      <c r="D28" s="28">
        <v>107751</v>
      </c>
      <c r="E28" s="28">
        <v>35760</v>
      </c>
      <c r="F28" s="13">
        <f t="shared" si="0"/>
        <v>-66.812372971016515</v>
      </c>
      <c r="G28" s="1"/>
      <c r="H28" s="1"/>
      <c r="I28" s="1"/>
    </row>
    <row r="29" spans="1:9" x14ac:dyDescent="0.25">
      <c r="A29" s="8" t="s">
        <v>66</v>
      </c>
      <c r="B29" s="27">
        <v>119</v>
      </c>
      <c r="C29" s="27">
        <v>0</v>
      </c>
      <c r="D29" s="27">
        <v>433</v>
      </c>
      <c r="E29" s="27">
        <v>361</v>
      </c>
      <c r="F29" s="10">
        <f t="shared" si="0"/>
        <v>-16.628175519630489</v>
      </c>
      <c r="G29" s="1"/>
      <c r="H29" s="1"/>
      <c r="I29" s="1"/>
    </row>
    <row r="30" spans="1:9" x14ac:dyDescent="0.25">
      <c r="A30" s="11" t="s">
        <v>67</v>
      </c>
      <c r="B30" s="28">
        <v>0</v>
      </c>
      <c r="C30" s="28">
        <v>0</v>
      </c>
      <c r="D30" s="28">
        <v>0</v>
      </c>
      <c r="E30" s="2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7">
        <v>485148</v>
      </c>
      <c r="C31" s="27">
        <v>369207</v>
      </c>
      <c r="D31" s="27">
        <v>4691591</v>
      </c>
      <c r="E31" s="27">
        <v>2613629</v>
      </c>
      <c r="F31" s="10">
        <f t="shared" si="0"/>
        <v>-44.291201001962875</v>
      </c>
      <c r="G31" s="1"/>
      <c r="H31" s="1"/>
      <c r="I31" s="1"/>
    </row>
    <row r="32" spans="1:9" x14ac:dyDescent="0.25">
      <c r="A32" s="11" t="s">
        <v>69</v>
      </c>
      <c r="B32" s="28">
        <v>3266594</v>
      </c>
      <c r="C32" s="28">
        <v>2396104</v>
      </c>
      <c r="D32" s="28">
        <v>27979299</v>
      </c>
      <c r="E32" s="28">
        <v>26312234</v>
      </c>
      <c r="F32" s="13">
        <f t="shared" si="0"/>
        <v>-5.9582086027244685</v>
      </c>
      <c r="G32" s="1"/>
      <c r="H32" s="1"/>
      <c r="I32" s="1"/>
    </row>
    <row r="33" spans="1:9" x14ac:dyDescent="0.25">
      <c r="A33" s="8" t="s">
        <v>70</v>
      </c>
      <c r="B33" s="27">
        <v>37794</v>
      </c>
      <c r="C33" s="27">
        <v>21068</v>
      </c>
      <c r="D33" s="27">
        <v>283799</v>
      </c>
      <c r="E33" s="27">
        <v>246487</v>
      </c>
      <c r="F33" s="10">
        <f t="shared" si="0"/>
        <v>-13.147333147755987</v>
      </c>
      <c r="G33" s="1"/>
      <c r="H33" s="1"/>
      <c r="I33" s="1"/>
    </row>
    <row r="34" spans="1:9" x14ac:dyDescent="0.25">
      <c r="A34" s="11" t="s">
        <v>71</v>
      </c>
      <c r="B34" s="28">
        <v>0</v>
      </c>
      <c r="C34" s="28">
        <v>0</v>
      </c>
      <c r="D34" s="28">
        <v>29245</v>
      </c>
      <c r="E34" s="28">
        <v>51318</v>
      </c>
      <c r="F34" s="13">
        <f t="shared" si="0"/>
        <v>75.476149769191323</v>
      </c>
      <c r="G34" s="1"/>
      <c r="H34" s="1"/>
      <c r="I34" s="1"/>
    </row>
    <row r="35" spans="1:9" x14ac:dyDescent="0.25">
      <c r="A35" s="14" t="s">
        <v>72</v>
      </c>
      <c r="B35" s="15">
        <f>SUM(B7:B34)</f>
        <v>9687285</v>
      </c>
      <c r="C35" s="15">
        <f t="shared" ref="C35:E35" si="1">SUM(C7:C34)</f>
        <v>9022529</v>
      </c>
      <c r="D35" s="15">
        <f t="shared" si="1"/>
        <v>94827619</v>
      </c>
      <c r="E35" s="15">
        <f t="shared" si="1"/>
        <v>92150687</v>
      </c>
      <c r="F35" s="16">
        <f t="shared" si="0"/>
        <v>-2.82294549650139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47979243</v>
      </c>
      <c r="G38" s="42">
        <f>LOOKUP(E38,$A$38:$A$65,$C$38:$C$65)</f>
        <v>41137890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21195</v>
      </c>
      <c r="C39" s="41">
        <f t="shared" ref="C39:C65" si="5">D8</f>
        <v>43884</v>
      </c>
      <c r="D39" s="41">
        <f t="shared" ref="D39:D65" si="6">_xlfn.RANK.EQ(B39,$B$38:$B$65)+COUNTIF($B$38:$B$65,B39)-1</f>
        <v>15</v>
      </c>
      <c r="E39" s="42" t="str">
        <f t="shared" si="2"/>
        <v>VALENCIA</v>
      </c>
      <c r="F39" s="42">
        <f t="shared" ref="F39:F54" si="7">LOOKUP(E39,$A$38:$A$65,$B$38:$B$65)</f>
        <v>26312234</v>
      </c>
      <c r="G39" s="42">
        <f t="shared" ref="G39:G65" si="8">LOOKUP(E39,$A$38:$A$65,$C$38:$C$65)</f>
        <v>27979299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7207049</v>
      </c>
      <c r="G40" s="42">
        <f t="shared" si="8"/>
        <v>9683237</v>
      </c>
    </row>
    <row r="41" spans="1:9" x14ac:dyDescent="0.25">
      <c r="A41" s="42" t="str">
        <f t="shared" si="3"/>
        <v>AVILES</v>
      </c>
      <c r="B41" s="41">
        <f t="shared" si="4"/>
        <v>2352</v>
      </c>
      <c r="C41" s="41">
        <f t="shared" si="5"/>
        <v>422</v>
      </c>
      <c r="D41" s="41">
        <f t="shared" si="6"/>
        <v>20</v>
      </c>
      <c r="E41" s="42" t="str">
        <f t="shared" si="2"/>
        <v>BARCELONA</v>
      </c>
      <c r="F41" s="42">
        <f t="shared" si="7"/>
        <v>5135915</v>
      </c>
      <c r="G41" s="42">
        <f t="shared" si="8"/>
        <v>4152301</v>
      </c>
    </row>
    <row r="42" spans="1:9" x14ac:dyDescent="0.25">
      <c r="A42" s="42" t="str">
        <f t="shared" si="3"/>
        <v>BAHIA DE ALGECIRAS</v>
      </c>
      <c r="B42" s="41">
        <f t="shared" si="4"/>
        <v>47979243</v>
      </c>
      <c r="C42" s="41">
        <f t="shared" si="5"/>
        <v>41137890</v>
      </c>
      <c r="D42" s="41">
        <f t="shared" si="6"/>
        <v>1</v>
      </c>
      <c r="E42" s="42" t="str">
        <f t="shared" si="2"/>
        <v>TARRAGONA</v>
      </c>
      <c r="F42" s="42">
        <f t="shared" si="7"/>
        <v>2613629</v>
      </c>
      <c r="G42" s="42">
        <f t="shared" si="8"/>
        <v>4691591</v>
      </c>
    </row>
    <row r="43" spans="1:9" x14ac:dyDescent="0.25">
      <c r="A43" s="42" t="str">
        <f t="shared" si="3"/>
        <v>BAHIA DE CADIZ</v>
      </c>
      <c r="B43" s="41">
        <f t="shared" si="4"/>
        <v>113926</v>
      </c>
      <c r="C43" s="41">
        <f t="shared" si="5"/>
        <v>73075</v>
      </c>
      <c r="D43" s="41">
        <f t="shared" si="6"/>
        <v>10</v>
      </c>
      <c r="E43" s="42" t="str">
        <f t="shared" si="2"/>
        <v>HUELVA</v>
      </c>
      <c r="F43" s="42">
        <f t="shared" si="7"/>
        <v>1065724</v>
      </c>
      <c r="G43" s="42">
        <f t="shared" si="8"/>
        <v>1734704</v>
      </c>
    </row>
    <row r="44" spans="1:9" x14ac:dyDescent="0.25">
      <c r="A44" s="42" t="str">
        <f t="shared" si="3"/>
        <v>BALEARES</v>
      </c>
      <c r="B44" s="41">
        <f t="shared" si="4"/>
        <v>19877</v>
      </c>
      <c r="C44" s="41">
        <f t="shared" si="5"/>
        <v>46471</v>
      </c>
      <c r="D44" s="41">
        <f t="shared" si="6"/>
        <v>16</v>
      </c>
      <c r="E44" s="42" t="str">
        <f t="shared" si="2"/>
        <v>MALAGA</v>
      </c>
      <c r="F44" s="42">
        <f t="shared" si="7"/>
        <v>798730</v>
      </c>
      <c r="G44" s="42">
        <f t="shared" si="8"/>
        <v>3301618</v>
      </c>
    </row>
    <row r="45" spans="1:9" x14ac:dyDescent="0.25">
      <c r="A45" s="42" t="str">
        <f t="shared" si="3"/>
        <v>BARCELONA</v>
      </c>
      <c r="B45" s="41">
        <f t="shared" si="4"/>
        <v>5135915</v>
      </c>
      <c r="C45" s="41">
        <f t="shared" si="5"/>
        <v>4152301</v>
      </c>
      <c r="D45" s="41">
        <f t="shared" si="6"/>
        <v>4</v>
      </c>
      <c r="E45" s="42" t="str">
        <f t="shared" si="2"/>
        <v>GIJON</v>
      </c>
      <c r="F45" s="42">
        <f t="shared" si="7"/>
        <v>460653</v>
      </c>
      <c r="G45" s="42">
        <f t="shared" si="8"/>
        <v>859418</v>
      </c>
    </row>
    <row r="46" spans="1:9" x14ac:dyDescent="0.25">
      <c r="A46" s="42" t="str">
        <f t="shared" si="3"/>
        <v>BILBAO</v>
      </c>
      <c r="B46" s="41">
        <f t="shared" si="4"/>
        <v>16226</v>
      </c>
      <c r="C46" s="41">
        <f t="shared" si="5"/>
        <v>586167</v>
      </c>
      <c r="D46" s="41">
        <f t="shared" si="6"/>
        <v>17</v>
      </c>
      <c r="E46" s="42" t="str">
        <f t="shared" si="2"/>
        <v>VIGO</v>
      </c>
      <c r="F46" s="42">
        <f t="shared" si="7"/>
        <v>246487</v>
      </c>
      <c r="G46" s="42">
        <f t="shared" si="8"/>
        <v>283799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57480</v>
      </c>
      <c r="D47" s="41">
        <f t="shared" si="6"/>
        <v>28</v>
      </c>
      <c r="E47" s="42" t="str">
        <f t="shared" si="2"/>
        <v>BAHIA DE CADIZ</v>
      </c>
      <c r="F47" s="42">
        <f t="shared" si="7"/>
        <v>113926</v>
      </c>
      <c r="G47" s="42">
        <f t="shared" si="8"/>
        <v>73075</v>
      </c>
    </row>
    <row r="48" spans="1:9" x14ac:dyDescent="0.25">
      <c r="A48" s="42" t="str">
        <f t="shared" si="3"/>
        <v>CASTELLON</v>
      </c>
      <c r="B48" s="41">
        <f t="shared" si="4"/>
        <v>26734</v>
      </c>
      <c r="C48" s="41">
        <f t="shared" si="5"/>
        <v>8101</v>
      </c>
      <c r="D48" s="41">
        <f t="shared" si="6"/>
        <v>14</v>
      </c>
      <c r="E48" s="42" t="str">
        <f t="shared" si="2"/>
        <v>VILAGARCIA</v>
      </c>
      <c r="F48" s="42">
        <f t="shared" si="7"/>
        <v>51318</v>
      </c>
      <c r="G48" s="42">
        <f t="shared" si="8"/>
        <v>29245</v>
      </c>
    </row>
    <row r="49" spans="1:7" x14ac:dyDescent="0.25">
      <c r="A49" s="42" t="str">
        <f t="shared" si="3"/>
        <v>CEUTA</v>
      </c>
      <c r="B49" s="41">
        <f t="shared" si="4"/>
        <v>4543</v>
      </c>
      <c r="C49" s="41">
        <f t="shared" si="5"/>
        <v>13493</v>
      </c>
      <c r="D49" s="41">
        <f t="shared" si="6"/>
        <v>19</v>
      </c>
      <c r="E49" s="42" t="str">
        <f t="shared" si="2"/>
        <v>SANTA CRUZ DE TENERIFE</v>
      </c>
      <c r="F49" s="42">
        <f t="shared" si="7"/>
        <v>35760</v>
      </c>
      <c r="G49" s="42">
        <f t="shared" si="8"/>
        <v>107751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MARIN Y RIA DE PONTEVEDRA</v>
      </c>
      <c r="F50" s="42">
        <f t="shared" si="7"/>
        <v>30158</v>
      </c>
      <c r="G50" s="42">
        <f t="shared" si="8"/>
        <v>23255</v>
      </c>
    </row>
    <row r="51" spans="1:7" x14ac:dyDescent="0.25">
      <c r="A51" s="42" t="str">
        <f t="shared" si="3"/>
        <v>GIJON</v>
      </c>
      <c r="B51" s="41">
        <f t="shared" si="4"/>
        <v>460653</v>
      </c>
      <c r="C51" s="41">
        <f t="shared" si="5"/>
        <v>859418</v>
      </c>
      <c r="D51" s="41">
        <f t="shared" si="6"/>
        <v>8</v>
      </c>
      <c r="E51" s="42" t="str">
        <f t="shared" si="2"/>
        <v>CASTELLON</v>
      </c>
      <c r="F51" s="42">
        <f t="shared" si="7"/>
        <v>26734</v>
      </c>
      <c r="G51" s="42">
        <f t="shared" si="8"/>
        <v>8101</v>
      </c>
    </row>
    <row r="52" spans="1:7" x14ac:dyDescent="0.25">
      <c r="A52" s="42" t="str">
        <f t="shared" si="3"/>
        <v>HUELVA</v>
      </c>
      <c r="B52" s="41">
        <f t="shared" si="4"/>
        <v>1065724</v>
      </c>
      <c r="C52" s="41">
        <f t="shared" si="5"/>
        <v>1734704</v>
      </c>
      <c r="D52" s="41">
        <f t="shared" si="6"/>
        <v>6</v>
      </c>
      <c r="E52" s="42" t="str">
        <f t="shared" si="2"/>
        <v>ALICANTE</v>
      </c>
      <c r="F52" s="42">
        <f t="shared" si="7"/>
        <v>21195</v>
      </c>
      <c r="G52" s="42">
        <f t="shared" si="8"/>
        <v>43884</v>
      </c>
    </row>
    <row r="53" spans="1:7" x14ac:dyDescent="0.25">
      <c r="A53" s="42" t="str">
        <f t="shared" si="3"/>
        <v>LAS PALMAS</v>
      </c>
      <c r="B53" s="41">
        <f t="shared" si="4"/>
        <v>7207049</v>
      </c>
      <c r="C53" s="41">
        <f t="shared" si="5"/>
        <v>9683237</v>
      </c>
      <c r="D53" s="41">
        <f t="shared" si="6"/>
        <v>3</v>
      </c>
      <c r="E53" s="42" t="str">
        <f t="shared" si="2"/>
        <v>BALEARES</v>
      </c>
      <c r="F53" s="42">
        <f t="shared" si="7"/>
        <v>19877</v>
      </c>
      <c r="G53" s="42">
        <f t="shared" si="8"/>
        <v>46471</v>
      </c>
    </row>
    <row r="54" spans="1:7" x14ac:dyDescent="0.25">
      <c r="A54" s="42" t="str">
        <f t="shared" si="3"/>
        <v>MALAGA</v>
      </c>
      <c r="B54" s="41">
        <f t="shared" si="4"/>
        <v>798730</v>
      </c>
      <c r="C54" s="41">
        <f t="shared" si="5"/>
        <v>3301618</v>
      </c>
      <c r="D54" s="41">
        <f t="shared" si="6"/>
        <v>7</v>
      </c>
      <c r="E54" s="42" t="str">
        <f t="shared" si="2"/>
        <v>BILBAO</v>
      </c>
      <c r="F54" s="42">
        <f t="shared" si="7"/>
        <v>16226</v>
      </c>
      <c r="G54" s="42">
        <f t="shared" si="8"/>
        <v>586167</v>
      </c>
    </row>
    <row r="55" spans="1:7" x14ac:dyDescent="0.25">
      <c r="A55" s="42" t="str">
        <f t="shared" si="3"/>
        <v>MARIN Y RIA DE PONTEVEDRA</v>
      </c>
      <c r="B55" s="41">
        <f t="shared" si="4"/>
        <v>30158</v>
      </c>
      <c r="C55" s="41">
        <f t="shared" si="5"/>
        <v>23255</v>
      </c>
      <c r="D55" s="41">
        <f t="shared" si="6"/>
        <v>13</v>
      </c>
      <c r="E55" s="42" t="str">
        <f t="shared" si="2"/>
        <v>PASAIA</v>
      </c>
      <c r="F55" s="42">
        <f t="shared" ref="F55:F65" si="9">LOOKUP(E55,$A$38:$A$65,$B$38:$B$65)</f>
        <v>8573</v>
      </c>
      <c r="G55" s="42">
        <f t="shared" si="8"/>
        <v>13985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CEUTA</v>
      </c>
      <c r="F56" s="42">
        <f t="shared" si="9"/>
        <v>4543</v>
      </c>
      <c r="G56" s="42">
        <f t="shared" si="8"/>
        <v>13493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AVILES</v>
      </c>
      <c r="F57" s="42">
        <f t="shared" si="9"/>
        <v>2352</v>
      </c>
      <c r="G57" s="42">
        <f t="shared" si="8"/>
        <v>422</v>
      </c>
    </row>
    <row r="58" spans="1:7" x14ac:dyDescent="0.25">
      <c r="A58" s="42" t="str">
        <f t="shared" si="3"/>
        <v>PASAIA</v>
      </c>
      <c r="B58" s="41">
        <f t="shared" si="4"/>
        <v>8573</v>
      </c>
      <c r="C58" s="41">
        <f t="shared" si="5"/>
        <v>13985</v>
      </c>
      <c r="D58" s="41">
        <f t="shared" si="6"/>
        <v>18</v>
      </c>
      <c r="E58" s="42" t="str">
        <f t="shared" si="2"/>
        <v>SANTANDER</v>
      </c>
      <c r="F58" s="42">
        <f t="shared" si="9"/>
        <v>361</v>
      </c>
      <c r="G58" s="42">
        <f t="shared" si="8"/>
        <v>433</v>
      </c>
    </row>
    <row r="59" spans="1:7" x14ac:dyDescent="0.25">
      <c r="A59" s="42" t="str">
        <f t="shared" si="3"/>
        <v>SANTA CRUZ DE TENERIFE</v>
      </c>
      <c r="B59" s="41">
        <f t="shared" si="4"/>
        <v>35760</v>
      </c>
      <c r="C59" s="41">
        <f t="shared" si="5"/>
        <v>107751</v>
      </c>
      <c r="D59" s="41">
        <f t="shared" si="6"/>
        <v>12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361</v>
      </c>
      <c r="C60" s="41">
        <f t="shared" si="5"/>
        <v>433</v>
      </c>
      <c r="D60" s="41">
        <f t="shared" si="6"/>
        <v>21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2613629</v>
      </c>
      <c r="C62" s="41">
        <f t="shared" si="5"/>
        <v>4691591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26312234</v>
      </c>
      <c r="C63" s="41">
        <f t="shared" si="5"/>
        <v>27979299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246487</v>
      </c>
      <c r="C64" s="41">
        <f t="shared" si="5"/>
        <v>283799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51318</v>
      </c>
      <c r="C65" s="41">
        <f t="shared" si="5"/>
        <v>29245</v>
      </c>
      <c r="D65" s="41">
        <f t="shared" si="6"/>
        <v>11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Octubre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41612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0">
        <v>4635</v>
      </c>
      <c r="C8" s="30">
        <v>492</v>
      </c>
      <c r="D8" s="30">
        <v>43884</v>
      </c>
      <c r="E8" s="30">
        <v>18869</v>
      </c>
      <c r="F8" s="13">
        <f t="shared" ref="F8:F35" si="0">((E8*100)/D8)-100</f>
        <v>-57.00255218302798</v>
      </c>
      <c r="G8" s="1"/>
      <c r="H8" s="1"/>
      <c r="I8" s="1"/>
    </row>
    <row r="9" spans="1:12" x14ac:dyDescent="0.25">
      <c r="A9" s="8" t="s">
        <v>46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9">
        <v>4297663</v>
      </c>
      <c r="C11" s="29">
        <v>4360231</v>
      </c>
      <c r="D11" s="29">
        <v>40822202</v>
      </c>
      <c r="E11" s="29">
        <v>40919004</v>
      </c>
      <c r="F11" s="10">
        <f t="shared" si="0"/>
        <v>0.23713076526347265</v>
      </c>
      <c r="G11" s="1"/>
      <c r="H11" s="1"/>
      <c r="I11" s="1"/>
    </row>
    <row r="12" spans="1:12" x14ac:dyDescent="0.25">
      <c r="A12" s="11" t="s">
        <v>49</v>
      </c>
      <c r="B12" s="30">
        <v>3323</v>
      </c>
      <c r="C12" s="30">
        <v>38</v>
      </c>
      <c r="D12" s="30">
        <v>11773</v>
      </c>
      <c r="E12" s="30">
        <v>38</v>
      </c>
      <c r="F12" s="13">
        <f t="shared" si="0"/>
        <v>-99.677227554574031</v>
      </c>
      <c r="G12" s="1"/>
      <c r="H12" s="1"/>
      <c r="I12" s="1"/>
    </row>
    <row r="13" spans="1:12" x14ac:dyDescent="0.25">
      <c r="A13" s="8" t="s">
        <v>50</v>
      </c>
      <c r="B13" s="29">
        <v>46</v>
      </c>
      <c r="C13" s="29">
        <v>0</v>
      </c>
      <c r="D13" s="29">
        <v>187</v>
      </c>
      <c r="E13" s="29">
        <v>57</v>
      </c>
      <c r="F13" s="10">
        <f t="shared" si="0"/>
        <v>-69.518716577540104</v>
      </c>
      <c r="G13" s="1"/>
      <c r="H13" s="1"/>
      <c r="I13" s="1"/>
    </row>
    <row r="14" spans="1:12" x14ac:dyDescent="0.25">
      <c r="A14" s="11" t="s">
        <v>51</v>
      </c>
      <c r="B14" s="30">
        <v>311711</v>
      </c>
      <c r="C14" s="30">
        <v>228818</v>
      </c>
      <c r="D14" s="30">
        <v>3557228</v>
      </c>
      <c r="E14" s="30">
        <v>2698294</v>
      </c>
      <c r="F14" s="13">
        <f t="shared" si="0"/>
        <v>-24.14616099951985</v>
      </c>
      <c r="G14" s="1"/>
      <c r="H14" s="1"/>
      <c r="I14" s="1"/>
    </row>
    <row r="15" spans="1:12" x14ac:dyDescent="0.25">
      <c r="A15" s="8" t="s">
        <v>52</v>
      </c>
      <c r="B15" s="29">
        <v>2247</v>
      </c>
      <c r="C15" s="29">
        <v>302</v>
      </c>
      <c r="D15" s="29">
        <v>11931</v>
      </c>
      <c r="E15" s="29">
        <v>13503</v>
      </c>
      <c r="F15" s="10">
        <f t="shared" si="0"/>
        <v>13.175760623585617</v>
      </c>
      <c r="G15" s="1"/>
      <c r="H15" s="1"/>
      <c r="I15" s="1"/>
    </row>
    <row r="16" spans="1:12" x14ac:dyDescent="0.25">
      <c r="A16" s="11" t="s">
        <v>53</v>
      </c>
      <c r="B16" s="30">
        <v>0</v>
      </c>
      <c r="C16" s="30">
        <v>0</v>
      </c>
      <c r="D16" s="30">
        <v>0</v>
      </c>
      <c r="E16" s="30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29">
        <v>3660</v>
      </c>
      <c r="C17" s="29">
        <v>312</v>
      </c>
      <c r="D17" s="29">
        <v>8066</v>
      </c>
      <c r="E17" s="29">
        <v>22110</v>
      </c>
      <c r="F17" s="10">
        <f t="shared" si="0"/>
        <v>174.11356310438879</v>
      </c>
      <c r="G17" s="1"/>
      <c r="H17" s="1"/>
      <c r="I17" s="1"/>
    </row>
    <row r="18" spans="1:9" x14ac:dyDescent="0.25">
      <c r="A18" s="11" t="s">
        <v>55</v>
      </c>
      <c r="B18" s="30">
        <v>0</v>
      </c>
      <c r="C18" s="30">
        <v>0</v>
      </c>
      <c r="D18" s="30">
        <v>0</v>
      </c>
      <c r="E18" s="30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56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0">
        <v>0</v>
      </c>
      <c r="C20" s="30">
        <v>0</v>
      </c>
      <c r="D20" s="30">
        <v>0</v>
      </c>
      <c r="E20" s="30">
        <v>214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0">
        <v>733136</v>
      </c>
      <c r="C22" s="30">
        <v>529916</v>
      </c>
      <c r="D22" s="30">
        <v>9290689</v>
      </c>
      <c r="E22" s="30">
        <v>6769557</v>
      </c>
      <c r="F22" s="13">
        <f t="shared" si="0"/>
        <v>-27.136114447486079</v>
      </c>
      <c r="G22" s="1"/>
      <c r="H22" s="1"/>
      <c r="I22" s="1"/>
    </row>
    <row r="23" spans="1:9" x14ac:dyDescent="0.25">
      <c r="A23" s="8" t="s">
        <v>60</v>
      </c>
      <c r="B23" s="29">
        <v>77530</v>
      </c>
      <c r="C23" s="29">
        <v>45401</v>
      </c>
      <c r="D23" s="29">
        <v>3301618</v>
      </c>
      <c r="E23" s="29">
        <v>796702</v>
      </c>
      <c r="F23" s="10">
        <f t="shared" si="0"/>
        <v>-75.869346484057218</v>
      </c>
      <c r="G23" s="1"/>
      <c r="H23" s="1"/>
      <c r="I23" s="1"/>
    </row>
    <row r="24" spans="1:9" x14ac:dyDescent="0.25">
      <c r="A24" s="11" t="s">
        <v>61</v>
      </c>
      <c r="B24" s="30">
        <v>423</v>
      </c>
      <c r="C24" s="30">
        <v>1825</v>
      </c>
      <c r="D24" s="30">
        <v>23255</v>
      </c>
      <c r="E24" s="30">
        <v>25268</v>
      </c>
      <c r="F24" s="13">
        <f t="shared" si="0"/>
        <v>8.6562029671038516</v>
      </c>
      <c r="G24" s="1"/>
      <c r="H24" s="1"/>
      <c r="I24" s="1"/>
    </row>
    <row r="25" spans="1:9" x14ac:dyDescent="0.25">
      <c r="A25" s="8" t="s">
        <v>62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0">
        <v>0</v>
      </c>
      <c r="C26" s="30">
        <v>0</v>
      </c>
      <c r="D26" s="30">
        <v>0</v>
      </c>
      <c r="E26" s="30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0">
        <v>5194</v>
      </c>
      <c r="C28" s="30">
        <v>3674</v>
      </c>
      <c r="D28" s="30">
        <v>53380</v>
      </c>
      <c r="E28" s="30">
        <v>30603</v>
      </c>
      <c r="F28" s="13">
        <f t="shared" si="0"/>
        <v>-42.669539153240912</v>
      </c>
      <c r="G28" s="1"/>
      <c r="H28" s="1"/>
      <c r="I28" s="1"/>
    </row>
    <row r="29" spans="1:9" x14ac:dyDescent="0.25">
      <c r="A29" s="8" t="s">
        <v>66</v>
      </c>
      <c r="B29" s="29">
        <v>0</v>
      </c>
      <c r="C29" s="29">
        <v>0</v>
      </c>
      <c r="D29" s="29">
        <v>49</v>
      </c>
      <c r="E29" s="29">
        <v>0</v>
      </c>
      <c r="F29" s="18">
        <f t="shared" si="0"/>
        <v>-100</v>
      </c>
      <c r="G29" s="1"/>
      <c r="H29" s="1"/>
      <c r="I29" s="1"/>
    </row>
    <row r="30" spans="1:9" x14ac:dyDescent="0.25">
      <c r="A30" s="11" t="s">
        <v>67</v>
      </c>
      <c r="B30" s="30">
        <v>0</v>
      </c>
      <c r="C30" s="30">
        <v>0</v>
      </c>
      <c r="D30" s="30">
        <v>0</v>
      </c>
      <c r="E30" s="30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9">
        <v>99497</v>
      </c>
      <c r="C31" s="29">
        <v>90275</v>
      </c>
      <c r="D31" s="29">
        <v>1151667</v>
      </c>
      <c r="E31" s="29">
        <v>768690</v>
      </c>
      <c r="F31" s="10">
        <f t="shared" si="0"/>
        <v>-33.254143775935233</v>
      </c>
      <c r="G31" s="1"/>
      <c r="H31" s="1"/>
      <c r="I31" s="1"/>
    </row>
    <row r="32" spans="1:9" x14ac:dyDescent="0.25">
      <c r="A32" s="11" t="s">
        <v>69</v>
      </c>
      <c r="B32" s="30">
        <v>3250872</v>
      </c>
      <c r="C32" s="30">
        <v>2387440</v>
      </c>
      <c r="D32" s="30">
        <v>27793615</v>
      </c>
      <c r="E32" s="30">
        <v>26150991</v>
      </c>
      <c r="F32" s="13">
        <f t="shared" si="0"/>
        <v>-5.9100768287968322</v>
      </c>
      <c r="G32" s="1"/>
      <c r="H32" s="1"/>
      <c r="I32" s="1"/>
    </row>
    <row r="33" spans="1:9" x14ac:dyDescent="0.25">
      <c r="A33" s="8" t="s">
        <v>70</v>
      </c>
      <c r="B33" s="29">
        <v>12177</v>
      </c>
      <c r="C33" s="29">
        <v>5497</v>
      </c>
      <c r="D33" s="29">
        <v>129016</v>
      </c>
      <c r="E33" s="29">
        <v>99411</v>
      </c>
      <c r="F33" s="10">
        <f t="shared" si="0"/>
        <v>-22.946766292552866</v>
      </c>
      <c r="G33" s="1"/>
      <c r="H33" s="1"/>
      <c r="I33" s="1"/>
    </row>
    <row r="34" spans="1:9" x14ac:dyDescent="0.25">
      <c r="A34" s="11" t="s">
        <v>71</v>
      </c>
      <c r="B34" s="30">
        <v>0</v>
      </c>
      <c r="C34" s="30">
        <v>0</v>
      </c>
      <c r="D34" s="30">
        <v>78</v>
      </c>
      <c r="E34" s="30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8802114</v>
      </c>
      <c r="C35" s="15">
        <f t="shared" ref="C35:E35" si="1">SUM(C7:C34)</f>
        <v>7654221</v>
      </c>
      <c r="D35" s="15">
        <f t="shared" si="1"/>
        <v>86198638</v>
      </c>
      <c r="E35" s="15">
        <f t="shared" si="1"/>
        <v>78313311</v>
      </c>
      <c r="F35" s="16">
        <f t="shared" si="0"/>
        <v>-9.1478556772555919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40919004</v>
      </c>
      <c r="G38" s="42">
        <f>LOOKUP(E38,$A$38:$A$65,$C$38:$C$65)</f>
        <v>40822202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18869</v>
      </c>
      <c r="C39" s="41">
        <f t="shared" ref="C39:C65" si="5">D8</f>
        <v>43884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26150991</v>
      </c>
      <c r="G39" s="42">
        <f t="shared" ref="G39:G65" si="8">LOOKUP(E39,$A$38:$A$65,$C$38:$C$65)</f>
        <v>27793615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6769557</v>
      </c>
      <c r="G40" s="42">
        <f t="shared" si="8"/>
        <v>9290689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2698294</v>
      </c>
      <c r="G41" s="42">
        <f t="shared" si="8"/>
        <v>3557228</v>
      </c>
    </row>
    <row r="42" spans="1:9" x14ac:dyDescent="0.25">
      <c r="A42" s="42" t="str">
        <f t="shared" si="3"/>
        <v>BAHIA DE ALGECIRAS</v>
      </c>
      <c r="B42" s="41">
        <f t="shared" si="4"/>
        <v>40919004</v>
      </c>
      <c r="C42" s="41">
        <f t="shared" si="5"/>
        <v>40822202</v>
      </c>
      <c r="D42" s="41">
        <f t="shared" si="6"/>
        <v>1</v>
      </c>
      <c r="E42" s="42" t="str">
        <f t="shared" si="2"/>
        <v>MALAGA</v>
      </c>
      <c r="F42" s="42">
        <f t="shared" si="7"/>
        <v>796702</v>
      </c>
      <c r="G42" s="42">
        <f t="shared" si="8"/>
        <v>3301618</v>
      </c>
    </row>
    <row r="43" spans="1:9" x14ac:dyDescent="0.25">
      <c r="A43" s="42" t="str">
        <f t="shared" si="3"/>
        <v>BAHIA DE CADIZ</v>
      </c>
      <c r="B43" s="41">
        <f t="shared" si="4"/>
        <v>38</v>
      </c>
      <c r="C43" s="41">
        <f t="shared" si="5"/>
        <v>11773</v>
      </c>
      <c r="D43" s="41">
        <f t="shared" si="6"/>
        <v>15</v>
      </c>
      <c r="E43" s="42" t="str">
        <f t="shared" si="2"/>
        <v>TARRAGONA</v>
      </c>
      <c r="F43" s="42">
        <f t="shared" si="7"/>
        <v>768690</v>
      </c>
      <c r="G43" s="42">
        <f t="shared" si="8"/>
        <v>1151667</v>
      </c>
    </row>
    <row r="44" spans="1:9" x14ac:dyDescent="0.25">
      <c r="A44" s="42" t="str">
        <f t="shared" si="3"/>
        <v>BALEARES</v>
      </c>
      <c r="B44" s="41">
        <f t="shared" si="4"/>
        <v>57</v>
      </c>
      <c r="C44" s="41">
        <f t="shared" si="5"/>
        <v>187</v>
      </c>
      <c r="D44" s="41">
        <f t="shared" si="6"/>
        <v>14</v>
      </c>
      <c r="E44" s="42" t="str">
        <f t="shared" si="2"/>
        <v>VIGO</v>
      </c>
      <c r="F44" s="42">
        <f t="shared" si="7"/>
        <v>99411</v>
      </c>
      <c r="G44" s="42">
        <f t="shared" si="8"/>
        <v>129016</v>
      </c>
    </row>
    <row r="45" spans="1:9" x14ac:dyDescent="0.25">
      <c r="A45" s="42" t="str">
        <f t="shared" si="3"/>
        <v>BARCELONA</v>
      </c>
      <c r="B45" s="41">
        <f t="shared" si="4"/>
        <v>2698294</v>
      </c>
      <c r="C45" s="41">
        <f t="shared" si="5"/>
        <v>3557228</v>
      </c>
      <c r="D45" s="41">
        <f t="shared" si="6"/>
        <v>4</v>
      </c>
      <c r="E45" s="42" t="str">
        <f t="shared" si="2"/>
        <v>SANTA CRUZ DE TENERIFE</v>
      </c>
      <c r="F45" s="42">
        <f t="shared" si="7"/>
        <v>30603</v>
      </c>
      <c r="G45" s="42">
        <f t="shared" si="8"/>
        <v>53380</v>
      </c>
    </row>
    <row r="46" spans="1:9" x14ac:dyDescent="0.25">
      <c r="A46" s="42" t="str">
        <f t="shared" si="3"/>
        <v>BILBAO</v>
      </c>
      <c r="B46" s="41">
        <f t="shared" si="4"/>
        <v>13503</v>
      </c>
      <c r="C46" s="41">
        <f t="shared" si="5"/>
        <v>11931</v>
      </c>
      <c r="D46" s="41">
        <f t="shared" si="6"/>
        <v>12</v>
      </c>
      <c r="E46" s="42" t="str">
        <f t="shared" si="2"/>
        <v>MARIN Y RIA DE PONTEVEDRA</v>
      </c>
      <c r="F46" s="42">
        <f t="shared" si="7"/>
        <v>25268</v>
      </c>
      <c r="G46" s="42">
        <f t="shared" si="8"/>
        <v>23255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CASTELLON</v>
      </c>
      <c r="F47" s="42">
        <f t="shared" si="7"/>
        <v>22110</v>
      </c>
      <c r="G47" s="42">
        <f t="shared" si="8"/>
        <v>8066</v>
      </c>
    </row>
    <row r="48" spans="1:9" x14ac:dyDescent="0.25">
      <c r="A48" s="42" t="str">
        <f t="shared" si="3"/>
        <v>CASTELLON</v>
      </c>
      <c r="B48" s="41">
        <f t="shared" si="4"/>
        <v>22110</v>
      </c>
      <c r="C48" s="41">
        <f t="shared" si="5"/>
        <v>8066</v>
      </c>
      <c r="D48" s="41">
        <f t="shared" si="6"/>
        <v>10</v>
      </c>
      <c r="E48" s="42" t="str">
        <f t="shared" si="2"/>
        <v>ALICANTE</v>
      </c>
      <c r="F48" s="42">
        <f t="shared" si="7"/>
        <v>18869</v>
      </c>
      <c r="G48" s="42">
        <f t="shared" si="8"/>
        <v>43884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BILBAO</v>
      </c>
      <c r="F49" s="42">
        <f t="shared" si="7"/>
        <v>13503</v>
      </c>
      <c r="G49" s="42">
        <f t="shared" si="8"/>
        <v>11931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GIJON</v>
      </c>
      <c r="F50" s="42">
        <f t="shared" si="7"/>
        <v>214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214</v>
      </c>
      <c r="C51" s="41">
        <f t="shared" si="5"/>
        <v>0</v>
      </c>
      <c r="D51" s="41">
        <f t="shared" si="6"/>
        <v>13</v>
      </c>
      <c r="E51" s="42" t="str">
        <f t="shared" si="2"/>
        <v>BALEARES</v>
      </c>
      <c r="F51" s="42">
        <f t="shared" si="7"/>
        <v>57</v>
      </c>
      <c r="G51" s="42">
        <f t="shared" si="8"/>
        <v>187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BAHIA DE CADIZ</v>
      </c>
      <c r="F52" s="42">
        <f t="shared" si="7"/>
        <v>38</v>
      </c>
      <c r="G52" s="42">
        <f t="shared" si="8"/>
        <v>11773</v>
      </c>
    </row>
    <row r="53" spans="1:7" x14ac:dyDescent="0.25">
      <c r="A53" s="42" t="str">
        <f t="shared" si="3"/>
        <v>LAS PALMAS</v>
      </c>
      <c r="B53" s="41">
        <f t="shared" si="4"/>
        <v>6769557</v>
      </c>
      <c r="C53" s="41">
        <f t="shared" si="5"/>
        <v>9290689</v>
      </c>
      <c r="D53" s="41">
        <f t="shared" si="6"/>
        <v>3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796702</v>
      </c>
      <c r="C54" s="41">
        <f t="shared" si="5"/>
        <v>3301618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25268</v>
      </c>
      <c r="C55" s="41">
        <f t="shared" si="5"/>
        <v>23255</v>
      </c>
      <c r="D55" s="41">
        <f t="shared" si="6"/>
        <v>9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30603</v>
      </c>
      <c r="C59" s="41">
        <f t="shared" si="5"/>
        <v>53380</v>
      </c>
      <c r="D59" s="41">
        <f t="shared" si="6"/>
        <v>8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49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768690</v>
      </c>
      <c r="C62" s="41">
        <f t="shared" si="5"/>
        <v>1151667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26150991</v>
      </c>
      <c r="C63" s="41">
        <f t="shared" si="5"/>
        <v>27793615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99411</v>
      </c>
      <c r="C64" s="41">
        <f t="shared" si="5"/>
        <v>129016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78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Octubre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41612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1">
        <v>2921</v>
      </c>
      <c r="C7" s="31">
        <v>3826</v>
      </c>
      <c r="D7" s="31">
        <v>46671</v>
      </c>
      <c r="E7" s="31">
        <v>46053</v>
      </c>
      <c r="F7" s="10">
        <f>((E7*100)/D7)-100</f>
        <v>-1.3241627563154879</v>
      </c>
      <c r="G7" s="1"/>
      <c r="H7" s="1"/>
      <c r="I7" s="1"/>
    </row>
    <row r="8" spans="1:12" x14ac:dyDescent="0.25">
      <c r="A8" s="11" t="s">
        <v>45</v>
      </c>
      <c r="B8" s="32">
        <v>96023</v>
      </c>
      <c r="C8" s="32">
        <v>92846</v>
      </c>
      <c r="D8" s="32">
        <v>1126850</v>
      </c>
      <c r="E8" s="32">
        <v>971001</v>
      </c>
      <c r="F8" s="13">
        <f t="shared" ref="F8:F35" si="0">((E8*100)/D8)-100</f>
        <v>-13.830500953986771</v>
      </c>
      <c r="G8" s="1"/>
      <c r="H8" s="1"/>
      <c r="I8" s="1"/>
    </row>
    <row r="9" spans="1:12" x14ac:dyDescent="0.25">
      <c r="A9" s="8" t="s">
        <v>46</v>
      </c>
      <c r="B9" s="31">
        <v>7960</v>
      </c>
      <c r="C9" s="31">
        <v>7187</v>
      </c>
      <c r="D9" s="31">
        <v>56916</v>
      </c>
      <c r="E9" s="31">
        <v>69723</v>
      </c>
      <c r="F9" s="10">
        <f t="shared" si="0"/>
        <v>22.501581277672358</v>
      </c>
      <c r="G9" s="1"/>
      <c r="H9" s="1"/>
      <c r="I9" s="1"/>
    </row>
    <row r="10" spans="1:12" x14ac:dyDescent="0.25">
      <c r="A10" s="11" t="s">
        <v>47</v>
      </c>
      <c r="B10" s="32">
        <v>0</v>
      </c>
      <c r="C10" s="32">
        <v>0</v>
      </c>
      <c r="D10" s="32">
        <v>333</v>
      </c>
      <c r="E10" s="32">
        <v>12</v>
      </c>
      <c r="F10" s="17">
        <f t="shared" si="0"/>
        <v>-96.396396396396398</v>
      </c>
      <c r="G10" s="1"/>
      <c r="H10" s="1"/>
      <c r="I10" s="1"/>
    </row>
    <row r="11" spans="1:12" x14ac:dyDescent="0.25">
      <c r="A11" s="8" t="s">
        <v>48</v>
      </c>
      <c r="B11" s="31">
        <v>4680498</v>
      </c>
      <c r="C11" s="31">
        <v>4638912</v>
      </c>
      <c r="D11" s="31">
        <v>43342045</v>
      </c>
      <c r="E11" s="31">
        <v>43876877</v>
      </c>
      <c r="F11" s="10">
        <f t="shared" si="0"/>
        <v>1.2339796149443316</v>
      </c>
      <c r="G11" s="1"/>
      <c r="H11" s="1"/>
      <c r="I11" s="1"/>
    </row>
    <row r="12" spans="1:12" x14ac:dyDescent="0.25">
      <c r="A12" s="11" t="s">
        <v>49</v>
      </c>
      <c r="B12" s="32">
        <v>73360</v>
      </c>
      <c r="C12" s="32">
        <v>67200</v>
      </c>
      <c r="D12" s="32">
        <v>781790</v>
      </c>
      <c r="E12" s="32">
        <v>727474</v>
      </c>
      <c r="F12" s="13">
        <f t="shared" si="0"/>
        <v>-6.9476457872318633</v>
      </c>
      <c r="G12" s="1"/>
      <c r="H12" s="1"/>
      <c r="I12" s="1"/>
    </row>
    <row r="13" spans="1:12" x14ac:dyDescent="0.25">
      <c r="A13" s="8" t="s">
        <v>50</v>
      </c>
      <c r="B13" s="31">
        <v>20570</v>
      </c>
      <c r="C13" s="31">
        <v>18149</v>
      </c>
      <c r="D13" s="31">
        <v>231769</v>
      </c>
      <c r="E13" s="31">
        <v>209763</v>
      </c>
      <c r="F13" s="10">
        <f t="shared" si="0"/>
        <v>-9.4947987004301666</v>
      </c>
      <c r="G13" s="1"/>
      <c r="H13" s="1"/>
      <c r="I13" s="1"/>
    </row>
    <row r="14" spans="1:12" x14ac:dyDescent="0.25">
      <c r="A14" s="11" t="s">
        <v>51</v>
      </c>
      <c r="B14" s="32">
        <v>1507212</v>
      </c>
      <c r="C14" s="32">
        <v>1424958</v>
      </c>
      <c r="D14" s="32">
        <v>14611278</v>
      </c>
      <c r="E14" s="32">
        <v>14147685</v>
      </c>
      <c r="F14" s="13">
        <f t="shared" si="0"/>
        <v>-3.1728436075201643</v>
      </c>
      <c r="G14" s="1"/>
      <c r="H14" s="1"/>
      <c r="I14" s="1"/>
    </row>
    <row r="15" spans="1:12" x14ac:dyDescent="0.25">
      <c r="A15" s="8" t="s">
        <v>52</v>
      </c>
      <c r="B15" s="31">
        <v>573804</v>
      </c>
      <c r="C15" s="31">
        <v>579088</v>
      </c>
      <c r="D15" s="31">
        <v>5324917</v>
      </c>
      <c r="E15" s="31">
        <v>5228314</v>
      </c>
      <c r="F15" s="10">
        <f t="shared" si="0"/>
        <v>-1.8141691222604948</v>
      </c>
      <c r="G15" s="1"/>
      <c r="H15" s="1"/>
      <c r="I15" s="1"/>
    </row>
    <row r="16" spans="1:12" x14ac:dyDescent="0.25">
      <c r="A16" s="11" t="s">
        <v>53</v>
      </c>
      <c r="B16" s="32">
        <v>70580</v>
      </c>
      <c r="C16" s="32">
        <v>73963</v>
      </c>
      <c r="D16" s="32">
        <v>707717</v>
      </c>
      <c r="E16" s="32">
        <v>783528</v>
      </c>
      <c r="F16" s="13">
        <f t="shared" si="0"/>
        <v>10.712050155641307</v>
      </c>
      <c r="G16" s="1"/>
      <c r="H16" s="1"/>
      <c r="I16" s="1"/>
    </row>
    <row r="17" spans="1:9" x14ac:dyDescent="0.25">
      <c r="A17" s="8" t="s">
        <v>54</v>
      </c>
      <c r="B17" s="31">
        <v>198509</v>
      </c>
      <c r="C17" s="31">
        <v>208631</v>
      </c>
      <c r="D17" s="31">
        <v>1750408</v>
      </c>
      <c r="E17" s="31">
        <v>2159516</v>
      </c>
      <c r="F17" s="10">
        <f t="shared" si="0"/>
        <v>23.372150949949955</v>
      </c>
      <c r="G17" s="1"/>
      <c r="H17" s="1"/>
      <c r="I17" s="1"/>
    </row>
    <row r="18" spans="1:9" x14ac:dyDescent="0.25">
      <c r="A18" s="11" t="s">
        <v>55</v>
      </c>
      <c r="B18" s="32">
        <v>7328</v>
      </c>
      <c r="C18" s="32">
        <v>9799</v>
      </c>
      <c r="D18" s="32">
        <v>57080</v>
      </c>
      <c r="E18" s="32">
        <v>80112</v>
      </c>
      <c r="F18" s="13">
        <f t="shared" si="0"/>
        <v>40.350385423966372</v>
      </c>
      <c r="G18" s="1"/>
      <c r="H18" s="1"/>
      <c r="I18" s="1"/>
    </row>
    <row r="19" spans="1:9" x14ac:dyDescent="0.25">
      <c r="A19" s="8" t="s">
        <v>56</v>
      </c>
      <c r="B19" s="31">
        <v>654</v>
      </c>
      <c r="C19" s="31">
        <v>512</v>
      </c>
      <c r="D19" s="31">
        <v>6597</v>
      </c>
      <c r="E19" s="31">
        <v>6515</v>
      </c>
      <c r="F19" s="10">
        <f t="shared" si="0"/>
        <v>-1.242989237532214</v>
      </c>
      <c r="G19" s="1"/>
      <c r="H19" s="1"/>
      <c r="I19" s="1"/>
    </row>
    <row r="20" spans="1:9" x14ac:dyDescent="0.25">
      <c r="A20" s="11" t="s">
        <v>57</v>
      </c>
      <c r="B20" s="32">
        <v>50486</v>
      </c>
      <c r="C20" s="32">
        <v>61214</v>
      </c>
      <c r="D20" s="32">
        <v>481704</v>
      </c>
      <c r="E20" s="32">
        <v>637482</v>
      </c>
      <c r="F20" s="13">
        <f t="shared" si="0"/>
        <v>32.338946739076277</v>
      </c>
      <c r="G20" s="1"/>
      <c r="H20" s="1"/>
      <c r="I20" s="1"/>
    </row>
    <row r="21" spans="1:9" x14ac:dyDescent="0.25">
      <c r="A21" s="8" t="s">
        <v>58</v>
      </c>
      <c r="B21" s="31">
        <v>400</v>
      </c>
      <c r="C21" s="31">
        <v>7601</v>
      </c>
      <c r="D21" s="31">
        <v>7585</v>
      </c>
      <c r="E21" s="31">
        <v>16447</v>
      </c>
      <c r="F21" s="10">
        <f t="shared" si="0"/>
        <v>116.83586025049439</v>
      </c>
      <c r="G21" s="1"/>
      <c r="H21" s="1"/>
      <c r="I21" s="1"/>
    </row>
    <row r="22" spans="1:9" x14ac:dyDescent="0.25">
      <c r="A22" s="11" t="s">
        <v>59</v>
      </c>
      <c r="B22" s="32">
        <v>1009844</v>
      </c>
      <c r="C22" s="32">
        <v>804164</v>
      </c>
      <c r="D22" s="32">
        <v>11901479</v>
      </c>
      <c r="E22" s="32">
        <v>9332041</v>
      </c>
      <c r="F22" s="13">
        <f t="shared" si="0"/>
        <v>-21.589232733175436</v>
      </c>
      <c r="G22" s="1"/>
      <c r="H22" s="1"/>
      <c r="I22" s="1"/>
    </row>
    <row r="23" spans="1:9" x14ac:dyDescent="0.25">
      <c r="A23" s="8" t="s">
        <v>60</v>
      </c>
      <c r="B23" s="31">
        <v>98751</v>
      </c>
      <c r="C23" s="31">
        <v>74765</v>
      </c>
      <c r="D23" s="31">
        <v>3607683</v>
      </c>
      <c r="E23" s="31">
        <v>1041310</v>
      </c>
      <c r="F23" s="10">
        <f t="shared" si="0"/>
        <v>-71.136322121428066</v>
      </c>
      <c r="G23" s="1"/>
      <c r="H23" s="1"/>
      <c r="I23" s="1"/>
    </row>
    <row r="24" spans="1:9" x14ac:dyDescent="0.25">
      <c r="A24" s="11" t="s">
        <v>61</v>
      </c>
      <c r="B24" s="32">
        <v>31065</v>
      </c>
      <c r="C24" s="32">
        <v>24473</v>
      </c>
      <c r="D24" s="32">
        <v>302336</v>
      </c>
      <c r="E24" s="32">
        <v>228351</v>
      </c>
      <c r="F24" s="13">
        <f t="shared" si="0"/>
        <v>-24.471118226079597</v>
      </c>
      <c r="G24" s="1"/>
      <c r="H24" s="1"/>
      <c r="I24" s="1"/>
    </row>
    <row r="25" spans="1:9" x14ac:dyDescent="0.25">
      <c r="A25" s="8" t="s">
        <v>62</v>
      </c>
      <c r="B25" s="31">
        <v>23646</v>
      </c>
      <c r="C25" s="31">
        <v>23278</v>
      </c>
      <c r="D25" s="31">
        <v>202765</v>
      </c>
      <c r="E25" s="31">
        <v>215190</v>
      </c>
      <c r="F25" s="10">
        <f t="shared" si="0"/>
        <v>6.1277833945700735</v>
      </c>
      <c r="G25" s="1"/>
      <c r="H25" s="1"/>
      <c r="I25" s="1"/>
    </row>
    <row r="26" spans="1:9" x14ac:dyDescent="0.25">
      <c r="A26" s="11" t="s">
        <v>63</v>
      </c>
      <c r="B26" s="32">
        <v>4792</v>
      </c>
      <c r="C26" s="32">
        <v>6253</v>
      </c>
      <c r="D26" s="32">
        <v>46322</v>
      </c>
      <c r="E26" s="32">
        <v>45021</v>
      </c>
      <c r="F26" s="13">
        <f t="shared" si="0"/>
        <v>-2.8086006649108413</v>
      </c>
      <c r="G26" s="1"/>
      <c r="H26" s="1"/>
      <c r="I26" s="1"/>
    </row>
    <row r="27" spans="1:9" x14ac:dyDescent="0.25">
      <c r="A27" s="8" t="s">
        <v>64</v>
      </c>
      <c r="B27" s="31">
        <v>0</v>
      </c>
      <c r="C27" s="31">
        <v>0</v>
      </c>
      <c r="D27" s="31">
        <v>0</v>
      </c>
      <c r="E27" s="31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2">
        <v>208994</v>
      </c>
      <c r="C28" s="32">
        <v>223518</v>
      </c>
      <c r="D28" s="32">
        <v>2084267</v>
      </c>
      <c r="E28" s="32">
        <v>1989494</v>
      </c>
      <c r="F28" s="13">
        <f t="shared" si="0"/>
        <v>-4.547066186817716</v>
      </c>
      <c r="G28" s="1"/>
      <c r="H28" s="1"/>
      <c r="I28" s="1"/>
    </row>
    <row r="29" spans="1:9" x14ac:dyDescent="0.25">
      <c r="A29" s="8" t="s">
        <v>66</v>
      </c>
      <c r="B29" s="31">
        <v>1803</v>
      </c>
      <c r="C29" s="31">
        <v>1058</v>
      </c>
      <c r="D29" s="31">
        <v>12190</v>
      </c>
      <c r="E29" s="31">
        <v>11876</v>
      </c>
      <c r="F29" s="10">
        <f t="shared" si="0"/>
        <v>-2.5758818703855582</v>
      </c>
      <c r="G29" s="1"/>
      <c r="H29" s="1"/>
      <c r="I29" s="1"/>
    </row>
    <row r="30" spans="1:9" x14ac:dyDescent="0.25">
      <c r="A30" s="11" t="s">
        <v>67</v>
      </c>
      <c r="B30" s="32">
        <v>98382</v>
      </c>
      <c r="C30" s="32">
        <v>90635</v>
      </c>
      <c r="D30" s="32">
        <v>1023011</v>
      </c>
      <c r="E30" s="32">
        <v>879108</v>
      </c>
      <c r="F30" s="13">
        <f t="shared" si="0"/>
        <v>-14.066613164472329</v>
      </c>
      <c r="G30" s="1"/>
      <c r="H30" s="1"/>
      <c r="I30" s="1"/>
    </row>
    <row r="31" spans="1:9" x14ac:dyDescent="0.25">
      <c r="A31" s="8" t="s">
        <v>68</v>
      </c>
      <c r="B31" s="31">
        <v>178579</v>
      </c>
      <c r="C31" s="31">
        <v>160242</v>
      </c>
      <c r="D31" s="31">
        <v>1771001</v>
      </c>
      <c r="E31" s="31">
        <v>1333328</v>
      </c>
      <c r="F31" s="10">
        <f t="shared" si="0"/>
        <v>-24.713311850190934</v>
      </c>
      <c r="G31" s="1"/>
      <c r="H31" s="1"/>
      <c r="I31" s="1"/>
    </row>
    <row r="32" spans="1:9" x14ac:dyDescent="0.25">
      <c r="A32" s="11" t="s">
        <v>69</v>
      </c>
      <c r="B32" s="32">
        <v>4824200</v>
      </c>
      <c r="C32" s="32">
        <v>3972272</v>
      </c>
      <c r="D32" s="32">
        <v>43589590</v>
      </c>
      <c r="E32" s="32">
        <v>41707885</v>
      </c>
      <c r="F32" s="13">
        <f t="shared" si="0"/>
        <v>-4.3168678576696919</v>
      </c>
      <c r="G32" s="1"/>
      <c r="H32" s="1"/>
      <c r="I32" s="1"/>
    </row>
    <row r="33" spans="1:9" x14ac:dyDescent="0.25">
      <c r="A33" s="8" t="s">
        <v>70</v>
      </c>
      <c r="B33" s="31">
        <v>199352</v>
      </c>
      <c r="C33" s="31">
        <v>199085</v>
      </c>
      <c r="D33" s="31">
        <v>1888473</v>
      </c>
      <c r="E33" s="31">
        <v>2021392</v>
      </c>
      <c r="F33" s="10">
        <f t="shared" si="0"/>
        <v>7.0384379337168212</v>
      </c>
      <c r="G33" s="1"/>
      <c r="H33" s="1"/>
      <c r="I33" s="1"/>
    </row>
    <row r="34" spans="1:9" x14ac:dyDescent="0.25">
      <c r="A34" s="11" t="s">
        <v>71</v>
      </c>
      <c r="B34" s="32">
        <v>23909</v>
      </c>
      <c r="C34" s="32">
        <v>21324</v>
      </c>
      <c r="D34" s="32">
        <v>187110</v>
      </c>
      <c r="E34" s="32">
        <v>222448</v>
      </c>
      <c r="F34" s="13">
        <f t="shared" si="0"/>
        <v>18.886216663994446</v>
      </c>
      <c r="G34" s="1"/>
      <c r="H34" s="1"/>
      <c r="I34" s="1"/>
    </row>
    <row r="35" spans="1:9" x14ac:dyDescent="0.25">
      <c r="A35" s="14" t="s">
        <v>72</v>
      </c>
      <c r="B35" s="15">
        <f>SUM(B7:B34)</f>
        <v>13993622</v>
      </c>
      <c r="C35" s="15">
        <f t="shared" ref="C35:E35" si="1">SUM(C7:C34)</f>
        <v>12794953</v>
      </c>
      <c r="D35" s="15">
        <f t="shared" si="1"/>
        <v>135149887</v>
      </c>
      <c r="E35" s="15">
        <f t="shared" si="1"/>
        <v>127987946</v>
      </c>
      <c r="F35" s="16">
        <f t="shared" si="0"/>
        <v>-5.2992578528755985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46053</v>
      </c>
      <c r="C38" s="41">
        <f>D7</f>
        <v>46671</v>
      </c>
      <c r="D38" s="41">
        <f>_xlfn.RANK.EQ(B38,$B$38:$B$65)+COUNTIF($B$38:$B$65,B38)-1</f>
        <v>22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43876877</v>
      </c>
      <c r="G38" s="42">
        <f>LOOKUP(E38,$A$38:$A$65,$C$38:$C$65)</f>
        <v>43342045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971001</v>
      </c>
      <c r="C39" s="41">
        <f t="shared" ref="C39:C65" si="5">D8</f>
        <v>1126850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41707885</v>
      </c>
      <c r="G39" s="42">
        <f t="shared" ref="G39:G65" si="8">LOOKUP(E39,$A$38:$A$65,$C$38:$C$65)</f>
        <v>43589590</v>
      </c>
    </row>
    <row r="40" spans="1:9" x14ac:dyDescent="0.25">
      <c r="A40" s="42" t="str">
        <f t="shared" si="3"/>
        <v>ALMERIA</v>
      </c>
      <c r="B40" s="41">
        <f t="shared" si="4"/>
        <v>69723</v>
      </c>
      <c r="C40" s="41">
        <f t="shared" si="5"/>
        <v>56916</v>
      </c>
      <c r="D40" s="41">
        <f t="shared" si="6"/>
        <v>21</v>
      </c>
      <c r="E40" s="42" t="str">
        <f t="shared" si="2"/>
        <v>BARCELONA</v>
      </c>
      <c r="F40" s="42">
        <f t="shared" si="7"/>
        <v>14147685</v>
      </c>
      <c r="G40" s="42">
        <f t="shared" si="8"/>
        <v>14611278</v>
      </c>
    </row>
    <row r="41" spans="1:9" x14ac:dyDescent="0.25">
      <c r="A41" s="42" t="str">
        <f t="shared" si="3"/>
        <v>AVILES</v>
      </c>
      <c r="B41" s="41">
        <f t="shared" si="4"/>
        <v>12</v>
      </c>
      <c r="C41" s="41">
        <f t="shared" si="5"/>
        <v>333</v>
      </c>
      <c r="D41" s="41">
        <f t="shared" si="6"/>
        <v>27</v>
      </c>
      <c r="E41" s="42" t="str">
        <f t="shared" si="2"/>
        <v>LAS PALMAS</v>
      </c>
      <c r="F41" s="42">
        <f t="shared" si="7"/>
        <v>9332041</v>
      </c>
      <c r="G41" s="42">
        <f t="shared" si="8"/>
        <v>11901479</v>
      </c>
    </row>
    <row r="42" spans="1:9" x14ac:dyDescent="0.25">
      <c r="A42" s="42" t="str">
        <f t="shared" si="3"/>
        <v>BAHIA DE ALGECIRAS</v>
      </c>
      <c r="B42" s="41">
        <f t="shared" si="4"/>
        <v>43876877</v>
      </c>
      <c r="C42" s="41">
        <f t="shared" si="5"/>
        <v>43342045</v>
      </c>
      <c r="D42" s="41">
        <f t="shared" si="6"/>
        <v>1</v>
      </c>
      <c r="E42" s="42" t="str">
        <f t="shared" si="2"/>
        <v>BILBAO</v>
      </c>
      <c r="F42" s="42">
        <f t="shared" si="7"/>
        <v>5228314</v>
      </c>
      <c r="G42" s="42">
        <f t="shared" si="8"/>
        <v>5324917</v>
      </c>
    </row>
    <row r="43" spans="1:9" x14ac:dyDescent="0.25">
      <c r="A43" s="42" t="str">
        <f t="shared" si="3"/>
        <v>BAHIA DE CADIZ</v>
      </c>
      <c r="B43" s="41">
        <f t="shared" si="4"/>
        <v>727474</v>
      </c>
      <c r="C43" s="41">
        <f t="shared" si="5"/>
        <v>781790</v>
      </c>
      <c r="D43" s="41">
        <f t="shared" si="6"/>
        <v>14</v>
      </c>
      <c r="E43" s="42" t="str">
        <f t="shared" si="2"/>
        <v>CASTELLON</v>
      </c>
      <c r="F43" s="42">
        <f t="shared" si="7"/>
        <v>2159516</v>
      </c>
      <c r="G43" s="42">
        <f t="shared" si="8"/>
        <v>1750408</v>
      </c>
    </row>
    <row r="44" spans="1:9" x14ac:dyDescent="0.25">
      <c r="A44" s="42" t="str">
        <f t="shared" si="3"/>
        <v>BALEARES</v>
      </c>
      <c r="B44" s="41">
        <f t="shared" si="4"/>
        <v>209763</v>
      </c>
      <c r="C44" s="41">
        <f t="shared" si="5"/>
        <v>231769</v>
      </c>
      <c r="D44" s="41">
        <f t="shared" si="6"/>
        <v>19</v>
      </c>
      <c r="E44" s="42" t="str">
        <f t="shared" si="2"/>
        <v>VIGO</v>
      </c>
      <c r="F44" s="42">
        <f t="shared" si="7"/>
        <v>2021392</v>
      </c>
      <c r="G44" s="42">
        <f t="shared" si="8"/>
        <v>1888473</v>
      </c>
    </row>
    <row r="45" spans="1:9" x14ac:dyDescent="0.25">
      <c r="A45" s="42" t="str">
        <f t="shared" si="3"/>
        <v>BARCELONA</v>
      </c>
      <c r="B45" s="41">
        <f t="shared" si="4"/>
        <v>14147685</v>
      </c>
      <c r="C45" s="41">
        <f t="shared" si="5"/>
        <v>14611278</v>
      </c>
      <c r="D45" s="41">
        <f t="shared" si="6"/>
        <v>3</v>
      </c>
      <c r="E45" s="42" t="str">
        <f t="shared" si="2"/>
        <v>SANTA CRUZ DE TENERIFE</v>
      </c>
      <c r="F45" s="42">
        <f t="shared" si="7"/>
        <v>1989494</v>
      </c>
      <c r="G45" s="42">
        <f t="shared" si="8"/>
        <v>2084267</v>
      </c>
    </row>
    <row r="46" spans="1:9" x14ac:dyDescent="0.25">
      <c r="A46" s="42" t="str">
        <f t="shared" si="3"/>
        <v>BILBAO</v>
      </c>
      <c r="B46" s="41">
        <f t="shared" si="4"/>
        <v>5228314</v>
      </c>
      <c r="C46" s="41">
        <f t="shared" si="5"/>
        <v>5324917</v>
      </c>
      <c r="D46" s="41">
        <f t="shared" si="6"/>
        <v>5</v>
      </c>
      <c r="E46" s="42" t="str">
        <f t="shared" si="2"/>
        <v>TARRAGONA</v>
      </c>
      <c r="F46" s="42">
        <f t="shared" si="7"/>
        <v>1333328</v>
      </c>
      <c r="G46" s="42">
        <f t="shared" si="8"/>
        <v>1771001</v>
      </c>
    </row>
    <row r="47" spans="1:9" x14ac:dyDescent="0.25">
      <c r="A47" s="42" t="str">
        <f t="shared" si="3"/>
        <v>CARTAGENA</v>
      </c>
      <c r="B47" s="41">
        <f t="shared" si="4"/>
        <v>783528</v>
      </c>
      <c r="C47" s="41">
        <f t="shared" si="5"/>
        <v>707717</v>
      </c>
      <c r="D47" s="41">
        <f t="shared" si="6"/>
        <v>13</v>
      </c>
      <c r="E47" s="42" t="str">
        <f t="shared" si="2"/>
        <v>MALAGA</v>
      </c>
      <c r="F47" s="42">
        <f t="shared" si="7"/>
        <v>1041310</v>
      </c>
      <c r="G47" s="42">
        <f t="shared" si="8"/>
        <v>3607683</v>
      </c>
    </row>
    <row r="48" spans="1:9" x14ac:dyDescent="0.25">
      <c r="A48" s="42" t="str">
        <f t="shared" si="3"/>
        <v>CASTELLON</v>
      </c>
      <c r="B48" s="41">
        <f t="shared" si="4"/>
        <v>2159516</v>
      </c>
      <c r="C48" s="41">
        <f t="shared" si="5"/>
        <v>1750408</v>
      </c>
      <c r="D48" s="41">
        <f t="shared" si="6"/>
        <v>6</v>
      </c>
      <c r="E48" s="42" t="str">
        <f t="shared" si="2"/>
        <v>ALICANTE</v>
      </c>
      <c r="F48" s="42">
        <f t="shared" si="7"/>
        <v>971001</v>
      </c>
      <c r="G48" s="42">
        <f t="shared" si="8"/>
        <v>1126850</v>
      </c>
    </row>
    <row r="49" spans="1:7" x14ac:dyDescent="0.25">
      <c r="A49" s="42" t="str">
        <f t="shared" si="3"/>
        <v>CEUTA</v>
      </c>
      <c r="B49" s="41">
        <f t="shared" si="4"/>
        <v>80112</v>
      </c>
      <c r="C49" s="41">
        <f t="shared" si="5"/>
        <v>57080</v>
      </c>
      <c r="D49" s="41">
        <f t="shared" si="6"/>
        <v>20</v>
      </c>
      <c r="E49" s="42" t="str">
        <f t="shared" si="2"/>
        <v>SEVILLA</v>
      </c>
      <c r="F49" s="42">
        <f t="shared" si="7"/>
        <v>879108</v>
      </c>
      <c r="G49" s="42">
        <f t="shared" si="8"/>
        <v>1023011</v>
      </c>
    </row>
    <row r="50" spans="1:7" x14ac:dyDescent="0.25">
      <c r="A50" s="42" t="str">
        <f t="shared" si="3"/>
        <v>FERROL-SAN CIBRAO</v>
      </c>
      <c r="B50" s="41">
        <f t="shared" si="4"/>
        <v>6515</v>
      </c>
      <c r="C50" s="41">
        <f t="shared" si="5"/>
        <v>6597</v>
      </c>
      <c r="D50" s="41">
        <f t="shared" si="6"/>
        <v>26</v>
      </c>
      <c r="E50" s="42" t="str">
        <f t="shared" si="2"/>
        <v>CARTAGENA</v>
      </c>
      <c r="F50" s="42">
        <f t="shared" si="7"/>
        <v>783528</v>
      </c>
      <c r="G50" s="42">
        <f t="shared" si="8"/>
        <v>707717</v>
      </c>
    </row>
    <row r="51" spans="1:7" x14ac:dyDescent="0.25">
      <c r="A51" s="42" t="str">
        <f t="shared" si="3"/>
        <v>GIJON</v>
      </c>
      <c r="B51" s="41">
        <f t="shared" si="4"/>
        <v>637482</v>
      </c>
      <c r="C51" s="41">
        <f t="shared" si="5"/>
        <v>481704</v>
      </c>
      <c r="D51" s="41">
        <f t="shared" si="6"/>
        <v>15</v>
      </c>
      <c r="E51" s="42" t="str">
        <f t="shared" si="2"/>
        <v>BAHIA DE CADIZ</v>
      </c>
      <c r="F51" s="42">
        <f t="shared" si="7"/>
        <v>727474</v>
      </c>
      <c r="G51" s="42">
        <f t="shared" si="8"/>
        <v>781790</v>
      </c>
    </row>
    <row r="52" spans="1:7" x14ac:dyDescent="0.25">
      <c r="A52" s="42" t="str">
        <f t="shared" si="3"/>
        <v>HUELVA</v>
      </c>
      <c r="B52" s="41">
        <f t="shared" si="4"/>
        <v>16447</v>
      </c>
      <c r="C52" s="41">
        <f t="shared" si="5"/>
        <v>7585</v>
      </c>
      <c r="D52" s="41">
        <f t="shared" si="6"/>
        <v>24</v>
      </c>
      <c r="E52" s="42" t="str">
        <f t="shared" si="2"/>
        <v>GIJON</v>
      </c>
      <c r="F52" s="42">
        <f t="shared" si="7"/>
        <v>637482</v>
      </c>
      <c r="G52" s="42">
        <f t="shared" si="8"/>
        <v>481704</v>
      </c>
    </row>
    <row r="53" spans="1:7" x14ac:dyDescent="0.25">
      <c r="A53" s="42" t="str">
        <f t="shared" si="3"/>
        <v>LAS PALMAS</v>
      </c>
      <c r="B53" s="41">
        <f t="shared" si="4"/>
        <v>9332041</v>
      </c>
      <c r="C53" s="41">
        <f t="shared" si="5"/>
        <v>11901479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228351</v>
      </c>
      <c r="G53" s="42">
        <f t="shared" si="8"/>
        <v>302336</v>
      </c>
    </row>
    <row r="54" spans="1:7" x14ac:dyDescent="0.25">
      <c r="A54" s="42" t="str">
        <f t="shared" si="3"/>
        <v>MALAGA</v>
      </c>
      <c r="B54" s="41">
        <f t="shared" si="4"/>
        <v>1041310</v>
      </c>
      <c r="C54" s="41">
        <f t="shared" si="5"/>
        <v>3607683</v>
      </c>
      <c r="D54" s="41">
        <f t="shared" si="6"/>
        <v>10</v>
      </c>
      <c r="E54" s="42" t="str">
        <f t="shared" si="2"/>
        <v>VILAGARCIA</v>
      </c>
      <c r="F54" s="42">
        <f t="shared" si="7"/>
        <v>222448</v>
      </c>
      <c r="G54" s="42">
        <f t="shared" si="8"/>
        <v>187110</v>
      </c>
    </row>
    <row r="55" spans="1:7" x14ac:dyDescent="0.25">
      <c r="A55" s="42" t="str">
        <f t="shared" si="3"/>
        <v>MARIN Y RIA DE PONTEVEDRA</v>
      </c>
      <c r="B55" s="41">
        <f t="shared" si="4"/>
        <v>228351</v>
      </c>
      <c r="C55" s="41">
        <f t="shared" si="5"/>
        <v>302336</v>
      </c>
      <c r="D55" s="41">
        <f t="shared" si="6"/>
        <v>16</v>
      </c>
      <c r="E55" s="42" t="str">
        <f t="shared" si="2"/>
        <v>MELILLA</v>
      </c>
      <c r="F55" s="42">
        <f t="shared" ref="F55:F65" si="9">LOOKUP(E55,$A$38:$A$65,$B$38:$B$65)</f>
        <v>215190</v>
      </c>
      <c r="G55" s="42">
        <f t="shared" si="8"/>
        <v>202765</v>
      </c>
    </row>
    <row r="56" spans="1:7" x14ac:dyDescent="0.25">
      <c r="A56" s="42" t="str">
        <f t="shared" si="3"/>
        <v>MELILLA</v>
      </c>
      <c r="B56" s="41">
        <f t="shared" si="4"/>
        <v>215190</v>
      </c>
      <c r="C56" s="41">
        <f t="shared" si="5"/>
        <v>202765</v>
      </c>
      <c r="D56" s="41">
        <f t="shared" si="6"/>
        <v>18</v>
      </c>
      <c r="E56" s="42" t="str">
        <f t="shared" si="2"/>
        <v>BALEARES</v>
      </c>
      <c r="F56" s="42">
        <f t="shared" si="9"/>
        <v>209763</v>
      </c>
      <c r="G56" s="42">
        <f t="shared" si="8"/>
        <v>231769</v>
      </c>
    </row>
    <row r="57" spans="1:7" x14ac:dyDescent="0.25">
      <c r="A57" s="42" t="str">
        <f t="shared" si="3"/>
        <v>MOTRIL</v>
      </c>
      <c r="B57" s="41">
        <f t="shared" si="4"/>
        <v>45021</v>
      </c>
      <c r="C57" s="41">
        <f t="shared" si="5"/>
        <v>46322</v>
      </c>
      <c r="D57" s="41">
        <f t="shared" si="6"/>
        <v>23</v>
      </c>
      <c r="E57" s="42" t="str">
        <f t="shared" si="2"/>
        <v>CEUTA</v>
      </c>
      <c r="F57" s="42">
        <f t="shared" si="9"/>
        <v>80112</v>
      </c>
      <c r="G57" s="42">
        <f t="shared" si="8"/>
        <v>57080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9"/>
        <v>69723</v>
      </c>
      <c r="G58" s="42">
        <f t="shared" si="8"/>
        <v>56916</v>
      </c>
    </row>
    <row r="59" spans="1:7" x14ac:dyDescent="0.25">
      <c r="A59" s="42" t="str">
        <f t="shared" si="3"/>
        <v>SANTA CRUZ DE TENERIFE</v>
      </c>
      <c r="B59" s="41">
        <f t="shared" si="4"/>
        <v>1989494</v>
      </c>
      <c r="C59" s="41">
        <f t="shared" si="5"/>
        <v>2084267</v>
      </c>
      <c r="D59" s="41">
        <f t="shared" si="6"/>
        <v>8</v>
      </c>
      <c r="E59" s="42" t="str">
        <f t="shared" si="2"/>
        <v>A CORUÑA</v>
      </c>
      <c r="F59" s="42">
        <f t="shared" si="9"/>
        <v>46053</v>
      </c>
      <c r="G59" s="42">
        <f t="shared" si="8"/>
        <v>46671</v>
      </c>
    </row>
    <row r="60" spans="1:7" x14ac:dyDescent="0.25">
      <c r="A60" s="42" t="str">
        <f t="shared" si="3"/>
        <v>SANTANDER</v>
      </c>
      <c r="B60" s="41">
        <f t="shared" si="4"/>
        <v>11876</v>
      </c>
      <c r="C60" s="41">
        <f t="shared" si="5"/>
        <v>12190</v>
      </c>
      <c r="D60" s="41">
        <f t="shared" si="6"/>
        <v>25</v>
      </c>
      <c r="E60" s="42" t="str">
        <f t="shared" si="2"/>
        <v>MOTRIL</v>
      </c>
      <c r="F60" s="42">
        <f t="shared" si="9"/>
        <v>45021</v>
      </c>
      <c r="G60" s="42">
        <f t="shared" si="8"/>
        <v>46322</v>
      </c>
    </row>
    <row r="61" spans="1:7" x14ac:dyDescent="0.25">
      <c r="A61" s="42" t="str">
        <f t="shared" si="3"/>
        <v>SEVILLA</v>
      </c>
      <c r="B61" s="41">
        <f t="shared" si="4"/>
        <v>879108</v>
      </c>
      <c r="C61" s="41">
        <f t="shared" si="5"/>
        <v>1023011</v>
      </c>
      <c r="D61" s="41">
        <f t="shared" si="6"/>
        <v>12</v>
      </c>
      <c r="E61" s="42" t="str">
        <f t="shared" si="2"/>
        <v>HUELVA</v>
      </c>
      <c r="F61" s="42">
        <f t="shared" si="9"/>
        <v>16447</v>
      </c>
      <c r="G61" s="42">
        <f t="shared" si="8"/>
        <v>7585</v>
      </c>
    </row>
    <row r="62" spans="1:7" x14ac:dyDescent="0.25">
      <c r="A62" s="42" t="str">
        <f t="shared" si="3"/>
        <v>TARRAGONA</v>
      </c>
      <c r="B62" s="41">
        <f t="shared" si="4"/>
        <v>1333328</v>
      </c>
      <c r="C62" s="41">
        <f t="shared" si="5"/>
        <v>1771001</v>
      </c>
      <c r="D62" s="41">
        <f t="shared" si="6"/>
        <v>9</v>
      </c>
      <c r="E62" s="42" t="str">
        <f t="shared" si="2"/>
        <v>SANTANDER</v>
      </c>
      <c r="F62" s="42">
        <f t="shared" si="9"/>
        <v>11876</v>
      </c>
      <c r="G62" s="42">
        <f t="shared" si="8"/>
        <v>12190</v>
      </c>
    </row>
    <row r="63" spans="1:7" x14ac:dyDescent="0.25">
      <c r="A63" s="42" t="str">
        <f t="shared" si="3"/>
        <v>VALENCIA</v>
      </c>
      <c r="B63" s="41">
        <f t="shared" si="4"/>
        <v>41707885</v>
      </c>
      <c r="C63" s="41">
        <f t="shared" si="5"/>
        <v>43589590</v>
      </c>
      <c r="D63" s="41">
        <f t="shared" si="6"/>
        <v>2</v>
      </c>
      <c r="E63" s="42" t="str">
        <f t="shared" si="2"/>
        <v>FERROL-SAN CIBRAO</v>
      </c>
      <c r="F63" s="42">
        <f t="shared" si="9"/>
        <v>6515</v>
      </c>
      <c r="G63" s="42">
        <f t="shared" si="8"/>
        <v>6597</v>
      </c>
    </row>
    <row r="64" spans="1:7" x14ac:dyDescent="0.25">
      <c r="A64" s="42" t="str">
        <f t="shared" si="3"/>
        <v>VIGO</v>
      </c>
      <c r="B64" s="41">
        <f t="shared" si="4"/>
        <v>2021392</v>
      </c>
      <c r="C64" s="41">
        <f t="shared" si="5"/>
        <v>1888473</v>
      </c>
      <c r="D64" s="41">
        <f t="shared" si="6"/>
        <v>7</v>
      </c>
      <c r="E64" s="42" t="str">
        <f t="shared" si="2"/>
        <v>AVILES</v>
      </c>
      <c r="F64" s="42">
        <f t="shared" si="9"/>
        <v>12</v>
      </c>
      <c r="G64" s="42">
        <f t="shared" si="8"/>
        <v>333</v>
      </c>
    </row>
    <row r="65" spans="1:7" x14ac:dyDescent="0.25">
      <c r="A65" s="42" t="str">
        <f t="shared" si="3"/>
        <v>VILAGARCIA</v>
      </c>
      <c r="B65" s="41">
        <f t="shared" si="4"/>
        <v>222448</v>
      </c>
      <c r="C65" s="41">
        <f t="shared" si="5"/>
        <v>187110</v>
      </c>
      <c r="D65" s="41">
        <f t="shared" si="6"/>
        <v>17</v>
      </c>
      <c r="E65" s="42" t="str">
        <f t="shared" si="2"/>
        <v>PASAIA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Octubre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41612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4">
        <v>4337</v>
      </c>
      <c r="C8" s="34">
        <v>7488</v>
      </c>
      <c r="D8" s="34">
        <v>27595</v>
      </c>
      <c r="E8" s="34">
        <v>78859</v>
      </c>
      <c r="F8" s="13">
        <f t="shared" ref="F8:F35" si="0">((E8*100)/D8)-100</f>
        <v>185.77278492480519</v>
      </c>
      <c r="G8" s="1"/>
      <c r="H8" s="1"/>
      <c r="I8" s="1"/>
    </row>
    <row r="9" spans="1:12" x14ac:dyDescent="0.25">
      <c r="A9" s="8" t="s">
        <v>46</v>
      </c>
      <c r="B9" s="33">
        <v>35167</v>
      </c>
      <c r="C9" s="33">
        <v>24453</v>
      </c>
      <c r="D9" s="33">
        <v>368022</v>
      </c>
      <c r="E9" s="33">
        <v>297683</v>
      </c>
      <c r="F9" s="10">
        <f t="shared" si="0"/>
        <v>-19.112716087625202</v>
      </c>
      <c r="G9" s="1"/>
      <c r="H9" s="1"/>
      <c r="I9" s="1"/>
    </row>
    <row r="10" spans="1:12" x14ac:dyDescent="0.25">
      <c r="A10" s="11" t="s">
        <v>47</v>
      </c>
      <c r="B10" s="34">
        <v>0</v>
      </c>
      <c r="C10" s="34">
        <v>550</v>
      </c>
      <c r="D10" s="34">
        <v>0</v>
      </c>
      <c r="E10" s="34">
        <v>4265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3">
        <v>388092</v>
      </c>
      <c r="C11" s="33">
        <v>397650</v>
      </c>
      <c r="D11" s="33">
        <v>4245237</v>
      </c>
      <c r="E11" s="33">
        <v>4920529</v>
      </c>
      <c r="F11" s="10">
        <f t="shared" si="0"/>
        <v>15.907050654651314</v>
      </c>
      <c r="G11" s="1"/>
      <c r="H11" s="1"/>
      <c r="I11" s="1"/>
    </row>
    <row r="12" spans="1:12" x14ac:dyDescent="0.25">
      <c r="A12" s="11" t="s">
        <v>49</v>
      </c>
      <c r="B12" s="34">
        <v>76913</v>
      </c>
      <c r="C12" s="34">
        <v>51897</v>
      </c>
      <c r="D12" s="34">
        <v>766816</v>
      </c>
      <c r="E12" s="34">
        <v>603044</v>
      </c>
      <c r="F12" s="13">
        <f t="shared" si="0"/>
        <v>-21.357405166298037</v>
      </c>
      <c r="G12" s="1"/>
      <c r="H12" s="1"/>
      <c r="I12" s="1"/>
    </row>
    <row r="13" spans="1:12" x14ac:dyDescent="0.25">
      <c r="A13" s="8" t="s">
        <v>50</v>
      </c>
      <c r="B13" s="33">
        <v>647168</v>
      </c>
      <c r="C13" s="33">
        <v>662153</v>
      </c>
      <c r="D13" s="33">
        <v>7178175</v>
      </c>
      <c r="E13" s="33">
        <v>7319514</v>
      </c>
      <c r="F13" s="10">
        <f t="shared" si="0"/>
        <v>1.9690102289230964</v>
      </c>
      <c r="G13" s="1"/>
      <c r="H13" s="1"/>
      <c r="I13" s="1"/>
    </row>
    <row r="14" spans="1:12" x14ac:dyDescent="0.25">
      <c r="A14" s="11" t="s">
        <v>51</v>
      </c>
      <c r="B14" s="34">
        <v>693457</v>
      </c>
      <c r="C14" s="34">
        <v>771177</v>
      </c>
      <c r="D14" s="34">
        <v>7606511</v>
      </c>
      <c r="E14" s="34">
        <v>7778795</v>
      </c>
      <c r="F14" s="13">
        <f t="shared" si="0"/>
        <v>2.2649543266288532</v>
      </c>
      <c r="G14" s="1"/>
      <c r="H14" s="1"/>
      <c r="I14" s="1"/>
    </row>
    <row r="15" spans="1:12" x14ac:dyDescent="0.25">
      <c r="A15" s="8" t="s">
        <v>52</v>
      </c>
      <c r="B15" s="33">
        <v>75923</v>
      </c>
      <c r="C15" s="33">
        <v>79832</v>
      </c>
      <c r="D15" s="33">
        <v>763578</v>
      </c>
      <c r="E15" s="33">
        <v>752427</v>
      </c>
      <c r="F15" s="10">
        <f t="shared" si="0"/>
        <v>-1.4603616133518784</v>
      </c>
      <c r="G15" s="1"/>
      <c r="H15" s="1"/>
      <c r="I15" s="1"/>
    </row>
    <row r="16" spans="1:12" x14ac:dyDescent="0.25">
      <c r="A16" s="11" t="s">
        <v>53</v>
      </c>
      <c r="B16" s="34">
        <v>0</v>
      </c>
      <c r="C16" s="34">
        <v>0</v>
      </c>
      <c r="D16" s="34">
        <v>17</v>
      </c>
      <c r="E16" s="34">
        <v>4366</v>
      </c>
      <c r="F16" s="17">
        <f t="shared" si="0"/>
        <v>25582.352941176472</v>
      </c>
      <c r="G16" s="1"/>
      <c r="H16" s="1"/>
      <c r="I16" s="1"/>
    </row>
    <row r="17" spans="1:9" x14ac:dyDescent="0.25">
      <c r="A17" s="8" t="s">
        <v>54</v>
      </c>
      <c r="B17" s="33">
        <v>27006</v>
      </c>
      <c r="C17" s="33">
        <v>39956</v>
      </c>
      <c r="D17" s="33">
        <v>291691</v>
      </c>
      <c r="E17" s="33">
        <v>384457</v>
      </c>
      <c r="F17" s="10">
        <f t="shared" si="0"/>
        <v>31.802832449407077</v>
      </c>
      <c r="G17" s="1"/>
      <c r="H17" s="1"/>
      <c r="I17" s="1"/>
    </row>
    <row r="18" spans="1:9" x14ac:dyDescent="0.25">
      <c r="A18" s="11" t="s">
        <v>55</v>
      </c>
      <c r="B18" s="34">
        <v>86895</v>
      </c>
      <c r="C18" s="34">
        <v>87096</v>
      </c>
      <c r="D18" s="34">
        <v>766809</v>
      </c>
      <c r="E18" s="34">
        <v>793895</v>
      </c>
      <c r="F18" s="13">
        <f t="shared" si="0"/>
        <v>3.5323007424273811</v>
      </c>
      <c r="G18" s="1"/>
      <c r="H18" s="1"/>
      <c r="I18" s="1"/>
    </row>
    <row r="19" spans="1:9" x14ac:dyDescent="0.25">
      <c r="A19" s="8" t="s">
        <v>56</v>
      </c>
      <c r="B19" s="33">
        <v>7681</v>
      </c>
      <c r="C19" s="33">
        <v>3948</v>
      </c>
      <c r="D19" s="33">
        <v>55575</v>
      </c>
      <c r="E19" s="33">
        <v>40899</v>
      </c>
      <c r="F19" s="10">
        <f t="shared" si="0"/>
        <v>-26.407557354925771</v>
      </c>
      <c r="G19" s="1"/>
      <c r="H19" s="1"/>
      <c r="I19" s="1"/>
    </row>
    <row r="20" spans="1:9" x14ac:dyDescent="0.25">
      <c r="A20" s="11" t="s">
        <v>57</v>
      </c>
      <c r="B20" s="34">
        <v>55667</v>
      </c>
      <c r="C20" s="34">
        <v>50017</v>
      </c>
      <c r="D20" s="34">
        <v>504717</v>
      </c>
      <c r="E20" s="34">
        <v>559516</v>
      </c>
      <c r="F20" s="13">
        <f t="shared" si="0"/>
        <v>10.857371556733767</v>
      </c>
      <c r="G20" s="1"/>
      <c r="H20" s="1"/>
      <c r="I20" s="1"/>
    </row>
    <row r="21" spans="1:9" x14ac:dyDescent="0.25">
      <c r="A21" s="8" t="s">
        <v>58</v>
      </c>
      <c r="B21" s="33">
        <v>13454</v>
      </c>
      <c r="C21" s="33">
        <v>11831</v>
      </c>
      <c r="D21" s="33">
        <v>119939</v>
      </c>
      <c r="E21" s="33">
        <v>145667</v>
      </c>
      <c r="F21" s="10">
        <f t="shared" si="0"/>
        <v>21.450904209639901</v>
      </c>
      <c r="G21" s="1"/>
      <c r="H21" s="1"/>
      <c r="I21" s="1"/>
    </row>
    <row r="22" spans="1:9" x14ac:dyDescent="0.25">
      <c r="A22" s="11" t="s">
        <v>59</v>
      </c>
      <c r="B22" s="34">
        <v>244811</v>
      </c>
      <c r="C22" s="34">
        <v>265854</v>
      </c>
      <c r="D22" s="34">
        <v>2303023</v>
      </c>
      <c r="E22" s="34">
        <v>2323499</v>
      </c>
      <c r="F22" s="13">
        <f t="shared" si="0"/>
        <v>0.88909229304266546</v>
      </c>
      <c r="G22" s="1"/>
      <c r="H22" s="1"/>
      <c r="I22" s="1"/>
    </row>
    <row r="23" spans="1:9" x14ac:dyDescent="0.25">
      <c r="A23" s="8" t="s">
        <v>60</v>
      </c>
      <c r="B23" s="33">
        <v>40855</v>
      </c>
      <c r="C23" s="33">
        <v>44948</v>
      </c>
      <c r="D23" s="33">
        <v>392253</v>
      </c>
      <c r="E23" s="33">
        <v>410200</v>
      </c>
      <c r="F23" s="10">
        <f t="shared" si="0"/>
        <v>4.5753633496748307</v>
      </c>
      <c r="G23" s="1"/>
      <c r="H23" s="1"/>
      <c r="I23" s="1"/>
    </row>
    <row r="24" spans="1:9" x14ac:dyDescent="0.25">
      <c r="A24" s="11" t="s">
        <v>61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3">
        <v>60851</v>
      </c>
      <c r="C25" s="33">
        <v>59802</v>
      </c>
      <c r="D25" s="33">
        <v>561482</v>
      </c>
      <c r="E25" s="33">
        <v>580514</v>
      </c>
      <c r="F25" s="10">
        <f t="shared" si="0"/>
        <v>3.3896010913974095</v>
      </c>
      <c r="G25" s="1"/>
      <c r="H25" s="1"/>
      <c r="I25" s="1"/>
    </row>
    <row r="26" spans="1:9" x14ac:dyDescent="0.25">
      <c r="A26" s="11" t="s">
        <v>63</v>
      </c>
      <c r="B26" s="34">
        <v>9081</v>
      </c>
      <c r="C26" s="34">
        <v>13813</v>
      </c>
      <c r="D26" s="34">
        <v>74736</v>
      </c>
      <c r="E26" s="34">
        <v>136279</v>
      </c>
      <c r="F26" s="13">
        <f t="shared" si="0"/>
        <v>82.347195461357302</v>
      </c>
      <c r="G26" s="1"/>
      <c r="H26" s="1"/>
      <c r="I26" s="1"/>
    </row>
    <row r="27" spans="1:9" x14ac:dyDescent="0.25">
      <c r="A27" s="8" t="s">
        <v>64</v>
      </c>
      <c r="B27" s="33">
        <v>41217</v>
      </c>
      <c r="C27" s="33">
        <v>42976</v>
      </c>
      <c r="D27" s="33">
        <v>419706</v>
      </c>
      <c r="E27" s="33">
        <v>391728</v>
      </c>
      <c r="F27" s="10">
        <f t="shared" si="0"/>
        <v>-6.666094837815038</v>
      </c>
      <c r="G27" s="1"/>
      <c r="H27" s="1"/>
      <c r="I27" s="1"/>
    </row>
    <row r="28" spans="1:9" x14ac:dyDescent="0.25">
      <c r="A28" s="11" t="s">
        <v>65</v>
      </c>
      <c r="B28" s="34">
        <v>269081</v>
      </c>
      <c r="C28" s="34">
        <v>271809</v>
      </c>
      <c r="D28" s="34">
        <v>2819463</v>
      </c>
      <c r="E28" s="34">
        <v>2527950</v>
      </c>
      <c r="F28" s="13">
        <f t="shared" si="0"/>
        <v>-10.339309294003854</v>
      </c>
      <c r="G28" s="1"/>
      <c r="H28" s="1"/>
      <c r="I28" s="1"/>
    </row>
    <row r="29" spans="1:9" x14ac:dyDescent="0.25">
      <c r="A29" s="8" t="s">
        <v>66</v>
      </c>
      <c r="B29" s="33">
        <v>102546</v>
      </c>
      <c r="C29" s="33">
        <v>95717</v>
      </c>
      <c r="D29" s="33">
        <v>986006</v>
      </c>
      <c r="E29" s="33">
        <v>970440</v>
      </c>
      <c r="F29" s="10">
        <f t="shared" si="0"/>
        <v>-1.5786922189114421</v>
      </c>
      <c r="G29" s="1"/>
      <c r="H29" s="1"/>
      <c r="I29" s="1"/>
    </row>
    <row r="30" spans="1:9" x14ac:dyDescent="0.25">
      <c r="A30" s="11" t="s">
        <v>67</v>
      </c>
      <c r="B30" s="34">
        <v>18484</v>
      </c>
      <c r="C30" s="34">
        <v>23844</v>
      </c>
      <c r="D30" s="34">
        <v>167925</v>
      </c>
      <c r="E30" s="34">
        <v>196955</v>
      </c>
      <c r="F30" s="13">
        <f t="shared" si="0"/>
        <v>17.287479529551888</v>
      </c>
      <c r="G30" s="1"/>
      <c r="H30" s="1"/>
      <c r="I30" s="1"/>
    </row>
    <row r="31" spans="1:9" x14ac:dyDescent="0.25">
      <c r="A31" s="8" t="s">
        <v>68</v>
      </c>
      <c r="B31" s="33">
        <v>25767</v>
      </c>
      <c r="C31" s="33">
        <v>4896</v>
      </c>
      <c r="D31" s="33">
        <v>123673</v>
      </c>
      <c r="E31" s="33">
        <v>121850</v>
      </c>
      <c r="F31" s="10">
        <f t="shared" si="0"/>
        <v>-1.4740484988639366</v>
      </c>
      <c r="G31" s="1"/>
      <c r="H31" s="1"/>
      <c r="I31" s="1"/>
    </row>
    <row r="32" spans="1:9" x14ac:dyDescent="0.25">
      <c r="A32" s="11" t="s">
        <v>69</v>
      </c>
      <c r="B32" s="34">
        <v>461824</v>
      </c>
      <c r="C32" s="34">
        <v>627294</v>
      </c>
      <c r="D32" s="34">
        <v>4993257</v>
      </c>
      <c r="E32" s="34">
        <v>5334330</v>
      </c>
      <c r="F32" s="13">
        <f t="shared" si="0"/>
        <v>6.8306718440488794</v>
      </c>
      <c r="G32" s="1"/>
      <c r="H32" s="1"/>
      <c r="I32" s="1"/>
    </row>
    <row r="33" spans="1:9" x14ac:dyDescent="0.25">
      <c r="A33" s="8" t="s">
        <v>70</v>
      </c>
      <c r="B33" s="33">
        <v>81640</v>
      </c>
      <c r="C33" s="33">
        <v>79867</v>
      </c>
      <c r="D33" s="33">
        <v>734581</v>
      </c>
      <c r="E33" s="33">
        <v>805493</v>
      </c>
      <c r="F33" s="10">
        <f t="shared" si="0"/>
        <v>9.6533942478773582</v>
      </c>
      <c r="G33" s="1"/>
      <c r="H33" s="1"/>
      <c r="I33" s="1"/>
    </row>
    <row r="34" spans="1:9" x14ac:dyDescent="0.25">
      <c r="A34" s="11" t="s">
        <v>71</v>
      </c>
      <c r="B34" s="34">
        <v>0</v>
      </c>
      <c r="C34" s="34">
        <v>0</v>
      </c>
      <c r="D34" s="34">
        <v>1000</v>
      </c>
      <c r="E34" s="34">
        <v>0</v>
      </c>
      <c r="F34" s="17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3467917</v>
      </c>
      <c r="C35" s="15">
        <f t="shared" ref="C35:E35" si="1">SUM(C7:C34)</f>
        <v>3718868</v>
      </c>
      <c r="D35" s="15">
        <f t="shared" si="1"/>
        <v>36271787</v>
      </c>
      <c r="E35" s="15">
        <f t="shared" si="1"/>
        <v>37483154</v>
      </c>
      <c r="F35" s="16">
        <f t="shared" si="0"/>
        <v>3.3396948432675799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7778795</v>
      </c>
      <c r="G38" s="42">
        <f>LOOKUP(E38,$A$38:$A$65,$C$38:$C$65)</f>
        <v>7606511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78859</v>
      </c>
      <c r="C39" s="41">
        <f t="shared" ref="C39:C65" si="5">D8</f>
        <v>27595</v>
      </c>
      <c r="D39" s="41">
        <f t="shared" ref="D39:D65" si="6">_xlfn.RANK.EQ(B39,$B$38:$B$65)+COUNTIF($B$38:$B$65,B39)-1</f>
        <v>22</v>
      </c>
      <c r="E39" s="42" t="str">
        <f t="shared" si="2"/>
        <v>BALEARES</v>
      </c>
      <c r="F39" s="42">
        <f t="shared" ref="F39:F54" si="7">LOOKUP(E39,$A$38:$A$65,$B$38:$B$65)</f>
        <v>7319514</v>
      </c>
      <c r="G39" s="42">
        <f t="shared" ref="G39:G65" si="8">LOOKUP(E39,$A$38:$A$65,$C$38:$C$65)</f>
        <v>7178175</v>
      </c>
    </row>
    <row r="40" spans="1:9" x14ac:dyDescent="0.25">
      <c r="A40" s="42" t="str">
        <f t="shared" si="3"/>
        <v>ALMERIA</v>
      </c>
      <c r="B40" s="41">
        <f t="shared" si="4"/>
        <v>297683</v>
      </c>
      <c r="C40" s="41">
        <f t="shared" si="5"/>
        <v>368022</v>
      </c>
      <c r="D40" s="41">
        <f t="shared" si="6"/>
        <v>17</v>
      </c>
      <c r="E40" s="42" t="str">
        <f t="shared" si="2"/>
        <v>VALENCIA</v>
      </c>
      <c r="F40" s="42">
        <f t="shared" si="7"/>
        <v>5334330</v>
      </c>
      <c r="G40" s="42">
        <f t="shared" si="8"/>
        <v>4993257</v>
      </c>
    </row>
    <row r="41" spans="1:9" x14ac:dyDescent="0.25">
      <c r="A41" s="42" t="str">
        <f t="shared" si="3"/>
        <v>AVILES</v>
      </c>
      <c r="B41" s="41">
        <f t="shared" si="4"/>
        <v>4265</v>
      </c>
      <c r="C41" s="41">
        <f t="shared" si="5"/>
        <v>0</v>
      </c>
      <c r="D41" s="41">
        <f t="shared" si="6"/>
        <v>25</v>
      </c>
      <c r="E41" s="42" t="str">
        <f t="shared" si="2"/>
        <v>BAHIA DE ALGECIRAS</v>
      </c>
      <c r="F41" s="42">
        <f t="shared" si="7"/>
        <v>4920529</v>
      </c>
      <c r="G41" s="42">
        <f t="shared" si="8"/>
        <v>4245237</v>
      </c>
    </row>
    <row r="42" spans="1:9" x14ac:dyDescent="0.25">
      <c r="A42" s="42" t="str">
        <f t="shared" si="3"/>
        <v>BAHIA DE ALGECIRAS</v>
      </c>
      <c r="B42" s="41">
        <f t="shared" si="4"/>
        <v>4920529</v>
      </c>
      <c r="C42" s="41">
        <f t="shared" si="5"/>
        <v>4245237</v>
      </c>
      <c r="D42" s="41">
        <f t="shared" si="6"/>
        <v>4</v>
      </c>
      <c r="E42" s="42" t="str">
        <f t="shared" si="2"/>
        <v>SANTA CRUZ DE TENERIFE</v>
      </c>
      <c r="F42" s="42">
        <f t="shared" si="7"/>
        <v>2527950</v>
      </c>
      <c r="G42" s="42">
        <f t="shared" si="8"/>
        <v>2819463</v>
      </c>
    </row>
    <row r="43" spans="1:9" x14ac:dyDescent="0.25">
      <c r="A43" s="42" t="str">
        <f t="shared" si="3"/>
        <v>BAHIA DE CADIZ</v>
      </c>
      <c r="B43" s="41">
        <f t="shared" si="4"/>
        <v>603044</v>
      </c>
      <c r="C43" s="41">
        <f t="shared" si="5"/>
        <v>766816</v>
      </c>
      <c r="D43" s="41">
        <f t="shared" si="6"/>
        <v>11</v>
      </c>
      <c r="E43" s="42" t="str">
        <f t="shared" si="2"/>
        <v>LAS PALMAS</v>
      </c>
      <c r="F43" s="42">
        <f t="shared" si="7"/>
        <v>2323499</v>
      </c>
      <c r="G43" s="42">
        <f t="shared" si="8"/>
        <v>2303023</v>
      </c>
    </row>
    <row r="44" spans="1:9" x14ac:dyDescent="0.25">
      <c r="A44" s="42" t="str">
        <f t="shared" si="3"/>
        <v>BALEARES</v>
      </c>
      <c r="B44" s="41">
        <f t="shared" si="4"/>
        <v>7319514</v>
      </c>
      <c r="C44" s="41">
        <f t="shared" si="5"/>
        <v>7178175</v>
      </c>
      <c r="D44" s="41">
        <f t="shared" si="6"/>
        <v>2</v>
      </c>
      <c r="E44" s="42" t="str">
        <f t="shared" si="2"/>
        <v>SANTANDER</v>
      </c>
      <c r="F44" s="42">
        <f t="shared" si="7"/>
        <v>970440</v>
      </c>
      <c r="G44" s="42">
        <f t="shared" si="8"/>
        <v>986006</v>
      </c>
    </row>
    <row r="45" spans="1:9" x14ac:dyDescent="0.25">
      <c r="A45" s="42" t="str">
        <f t="shared" si="3"/>
        <v>BARCELONA</v>
      </c>
      <c r="B45" s="41">
        <f t="shared" si="4"/>
        <v>7778795</v>
      </c>
      <c r="C45" s="41">
        <f t="shared" si="5"/>
        <v>7606511</v>
      </c>
      <c r="D45" s="41">
        <f t="shared" si="6"/>
        <v>1</v>
      </c>
      <c r="E45" s="42" t="str">
        <f t="shared" si="2"/>
        <v>VIGO</v>
      </c>
      <c r="F45" s="42">
        <f t="shared" si="7"/>
        <v>805493</v>
      </c>
      <c r="G45" s="42">
        <f t="shared" si="8"/>
        <v>734581</v>
      </c>
    </row>
    <row r="46" spans="1:9" x14ac:dyDescent="0.25">
      <c r="A46" s="42" t="str">
        <f t="shared" si="3"/>
        <v>BILBAO</v>
      </c>
      <c r="B46" s="41">
        <f t="shared" si="4"/>
        <v>752427</v>
      </c>
      <c r="C46" s="41">
        <f t="shared" si="5"/>
        <v>763578</v>
      </c>
      <c r="D46" s="41">
        <f t="shared" si="6"/>
        <v>10</v>
      </c>
      <c r="E46" s="42" t="str">
        <f t="shared" si="2"/>
        <v>CEUTA</v>
      </c>
      <c r="F46" s="42">
        <f t="shared" si="7"/>
        <v>793895</v>
      </c>
      <c r="G46" s="42">
        <f t="shared" si="8"/>
        <v>766809</v>
      </c>
    </row>
    <row r="47" spans="1:9" x14ac:dyDescent="0.25">
      <c r="A47" s="42" t="str">
        <f t="shared" si="3"/>
        <v>CARTAGENA</v>
      </c>
      <c r="B47" s="41">
        <f t="shared" si="4"/>
        <v>4366</v>
      </c>
      <c r="C47" s="41">
        <f t="shared" si="5"/>
        <v>17</v>
      </c>
      <c r="D47" s="41">
        <f t="shared" si="6"/>
        <v>24</v>
      </c>
      <c r="E47" s="42" t="str">
        <f t="shared" si="2"/>
        <v>BILBAO</v>
      </c>
      <c r="F47" s="42">
        <f t="shared" si="7"/>
        <v>752427</v>
      </c>
      <c r="G47" s="42">
        <f t="shared" si="8"/>
        <v>763578</v>
      </c>
    </row>
    <row r="48" spans="1:9" x14ac:dyDescent="0.25">
      <c r="A48" s="42" t="str">
        <f t="shared" si="3"/>
        <v>CASTELLON</v>
      </c>
      <c r="B48" s="41">
        <f t="shared" si="4"/>
        <v>384457</v>
      </c>
      <c r="C48" s="41">
        <f t="shared" si="5"/>
        <v>291691</v>
      </c>
      <c r="D48" s="41">
        <f t="shared" si="6"/>
        <v>16</v>
      </c>
      <c r="E48" s="42" t="str">
        <f t="shared" si="2"/>
        <v>BAHIA DE CADIZ</v>
      </c>
      <c r="F48" s="42">
        <f t="shared" si="7"/>
        <v>603044</v>
      </c>
      <c r="G48" s="42">
        <f t="shared" si="8"/>
        <v>766816</v>
      </c>
    </row>
    <row r="49" spans="1:7" x14ac:dyDescent="0.25">
      <c r="A49" s="42" t="str">
        <f t="shared" si="3"/>
        <v>CEUTA</v>
      </c>
      <c r="B49" s="41">
        <f t="shared" si="4"/>
        <v>793895</v>
      </c>
      <c r="C49" s="41">
        <f t="shared" si="5"/>
        <v>766809</v>
      </c>
      <c r="D49" s="41">
        <f t="shared" si="6"/>
        <v>9</v>
      </c>
      <c r="E49" s="42" t="str">
        <f t="shared" si="2"/>
        <v>MELILLA</v>
      </c>
      <c r="F49" s="42">
        <f t="shared" si="7"/>
        <v>580514</v>
      </c>
      <c r="G49" s="42">
        <f t="shared" si="8"/>
        <v>561482</v>
      </c>
    </row>
    <row r="50" spans="1:7" x14ac:dyDescent="0.25">
      <c r="A50" s="42" t="str">
        <f t="shared" si="3"/>
        <v>FERROL-SAN CIBRAO</v>
      </c>
      <c r="B50" s="41">
        <f t="shared" si="4"/>
        <v>40899</v>
      </c>
      <c r="C50" s="41">
        <f t="shared" si="5"/>
        <v>55575</v>
      </c>
      <c r="D50" s="41">
        <f t="shared" si="6"/>
        <v>23</v>
      </c>
      <c r="E50" s="42" t="str">
        <f t="shared" si="2"/>
        <v>GIJON</v>
      </c>
      <c r="F50" s="42">
        <f t="shared" si="7"/>
        <v>559516</v>
      </c>
      <c r="G50" s="42">
        <f t="shared" si="8"/>
        <v>504717</v>
      </c>
    </row>
    <row r="51" spans="1:7" x14ac:dyDescent="0.25">
      <c r="A51" s="42" t="str">
        <f t="shared" si="3"/>
        <v>GIJON</v>
      </c>
      <c r="B51" s="41">
        <f t="shared" si="4"/>
        <v>559516</v>
      </c>
      <c r="C51" s="41">
        <f t="shared" si="5"/>
        <v>504717</v>
      </c>
      <c r="D51" s="41">
        <f t="shared" si="6"/>
        <v>13</v>
      </c>
      <c r="E51" s="42" t="str">
        <f t="shared" si="2"/>
        <v>MALAGA</v>
      </c>
      <c r="F51" s="42">
        <f t="shared" si="7"/>
        <v>410200</v>
      </c>
      <c r="G51" s="42">
        <f t="shared" si="8"/>
        <v>392253</v>
      </c>
    </row>
    <row r="52" spans="1:7" x14ac:dyDescent="0.25">
      <c r="A52" s="42" t="str">
        <f t="shared" si="3"/>
        <v>HUELVA</v>
      </c>
      <c r="B52" s="41">
        <f t="shared" si="4"/>
        <v>145667</v>
      </c>
      <c r="C52" s="41">
        <f t="shared" si="5"/>
        <v>119939</v>
      </c>
      <c r="D52" s="41">
        <f t="shared" si="6"/>
        <v>19</v>
      </c>
      <c r="E52" s="42" t="str">
        <f t="shared" si="2"/>
        <v>PASAIA</v>
      </c>
      <c r="F52" s="42">
        <f t="shared" si="7"/>
        <v>391728</v>
      </c>
      <c r="G52" s="42">
        <f t="shared" si="8"/>
        <v>419706</v>
      </c>
    </row>
    <row r="53" spans="1:7" x14ac:dyDescent="0.25">
      <c r="A53" s="42" t="str">
        <f t="shared" si="3"/>
        <v>LAS PALMAS</v>
      </c>
      <c r="B53" s="41">
        <f t="shared" si="4"/>
        <v>2323499</v>
      </c>
      <c r="C53" s="41">
        <f t="shared" si="5"/>
        <v>2303023</v>
      </c>
      <c r="D53" s="41">
        <f t="shared" si="6"/>
        <v>6</v>
      </c>
      <c r="E53" s="42" t="str">
        <f t="shared" si="2"/>
        <v>CASTELLON</v>
      </c>
      <c r="F53" s="42">
        <f t="shared" si="7"/>
        <v>384457</v>
      </c>
      <c r="G53" s="42">
        <f t="shared" si="8"/>
        <v>291691</v>
      </c>
    </row>
    <row r="54" spans="1:7" x14ac:dyDescent="0.25">
      <c r="A54" s="42" t="str">
        <f t="shared" si="3"/>
        <v>MALAGA</v>
      </c>
      <c r="B54" s="41">
        <f t="shared" si="4"/>
        <v>410200</v>
      </c>
      <c r="C54" s="41">
        <f t="shared" si="5"/>
        <v>392253</v>
      </c>
      <c r="D54" s="41">
        <f t="shared" si="6"/>
        <v>14</v>
      </c>
      <c r="E54" s="42" t="str">
        <f t="shared" si="2"/>
        <v>ALMERIA</v>
      </c>
      <c r="F54" s="42">
        <f t="shared" si="7"/>
        <v>297683</v>
      </c>
      <c r="G54" s="42">
        <f t="shared" si="8"/>
        <v>368022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196955</v>
      </c>
      <c r="G55" s="42">
        <f t="shared" si="8"/>
        <v>167925</v>
      </c>
    </row>
    <row r="56" spans="1:7" x14ac:dyDescent="0.25">
      <c r="A56" s="42" t="str">
        <f t="shared" si="3"/>
        <v>MELILLA</v>
      </c>
      <c r="B56" s="41">
        <f t="shared" si="4"/>
        <v>580514</v>
      </c>
      <c r="C56" s="41">
        <f t="shared" si="5"/>
        <v>561482</v>
      </c>
      <c r="D56" s="41">
        <f t="shared" si="6"/>
        <v>12</v>
      </c>
      <c r="E56" s="42" t="str">
        <f t="shared" si="2"/>
        <v>HUELVA</v>
      </c>
      <c r="F56" s="42">
        <f t="shared" si="9"/>
        <v>145667</v>
      </c>
      <c r="G56" s="42">
        <f t="shared" si="8"/>
        <v>119939</v>
      </c>
    </row>
    <row r="57" spans="1:7" x14ac:dyDescent="0.25">
      <c r="A57" s="42" t="str">
        <f t="shared" si="3"/>
        <v>MOTRIL</v>
      </c>
      <c r="B57" s="41">
        <f t="shared" si="4"/>
        <v>136279</v>
      </c>
      <c r="C57" s="41">
        <f t="shared" si="5"/>
        <v>74736</v>
      </c>
      <c r="D57" s="41">
        <f t="shared" si="6"/>
        <v>20</v>
      </c>
      <c r="E57" s="42" t="str">
        <f t="shared" si="2"/>
        <v>MOTRIL</v>
      </c>
      <c r="F57" s="42">
        <f t="shared" si="9"/>
        <v>136279</v>
      </c>
      <c r="G57" s="42">
        <f t="shared" si="8"/>
        <v>74736</v>
      </c>
    </row>
    <row r="58" spans="1:7" x14ac:dyDescent="0.25">
      <c r="A58" s="42" t="str">
        <f t="shared" si="3"/>
        <v>PASAIA</v>
      </c>
      <c r="B58" s="41">
        <f t="shared" si="4"/>
        <v>391728</v>
      </c>
      <c r="C58" s="41">
        <f t="shared" si="5"/>
        <v>419706</v>
      </c>
      <c r="D58" s="41">
        <f t="shared" si="6"/>
        <v>15</v>
      </c>
      <c r="E58" s="42" t="str">
        <f t="shared" si="2"/>
        <v>TARRAGONA</v>
      </c>
      <c r="F58" s="42">
        <f t="shared" si="9"/>
        <v>121850</v>
      </c>
      <c r="G58" s="42">
        <f t="shared" si="8"/>
        <v>123673</v>
      </c>
    </row>
    <row r="59" spans="1:7" x14ac:dyDescent="0.25">
      <c r="A59" s="42" t="str">
        <f t="shared" si="3"/>
        <v>SANTA CRUZ DE TENERIFE</v>
      </c>
      <c r="B59" s="41">
        <f t="shared" si="4"/>
        <v>2527950</v>
      </c>
      <c r="C59" s="41">
        <f t="shared" si="5"/>
        <v>2819463</v>
      </c>
      <c r="D59" s="41">
        <f t="shared" si="6"/>
        <v>5</v>
      </c>
      <c r="E59" s="42" t="str">
        <f t="shared" si="2"/>
        <v>ALICANTE</v>
      </c>
      <c r="F59" s="42">
        <f t="shared" si="9"/>
        <v>78859</v>
      </c>
      <c r="G59" s="42">
        <f t="shared" si="8"/>
        <v>27595</v>
      </c>
    </row>
    <row r="60" spans="1:7" x14ac:dyDescent="0.25">
      <c r="A60" s="42" t="str">
        <f t="shared" si="3"/>
        <v>SANTANDER</v>
      </c>
      <c r="B60" s="41">
        <f t="shared" si="4"/>
        <v>970440</v>
      </c>
      <c r="C60" s="41">
        <f t="shared" si="5"/>
        <v>986006</v>
      </c>
      <c r="D60" s="41">
        <f t="shared" si="6"/>
        <v>7</v>
      </c>
      <c r="E60" s="42" t="str">
        <f t="shared" si="2"/>
        <v>FERROL-SAN CIBRAO</v>
      </c>
      <c r="F60" s="42">
        <f t="shared" si="9"/>
        <v>40899</v>
      </c>
      <c r="G60" s="42">
        <f t="shared" si="8"/>
        <v>55575</v>
      </c>
    </row>
    <row r="61" spans="1:7" x14ac:dyDescent="0.25">
      <c r="A61" s="42" t="str">
        <f t="shared" si="3"/>
        <v>SEVILLA</v>
      </c>
      <c r="B61" s="41">
        <f t="shared" si="4"/>
        <v>196955</v>
      </c>
      <c r="C61" s="41">
        <f t="shared" si="5"/>
        <v>167925</v>
      </c>
      <c r="D61" s="41">
        <f t="shared" si="6"/>
        <v>18</v>
      </c>
      <c r="E61" s="42" t="str">
        <f t="shared" si="2"/>
        <v>CARTAGENA</v>
      </c>
      <c r="F61" s="42">
        <f t="shared" si="9"/>
        <v>4366</v>
      </c>
      <c r="G61" s="42">
        <f t="shared" si="8"/>
        <v>17</v>
      </c>
    </row>
    <row r="62" spans="1:7" x14ac:dyDescent="0.25">
      <c r="A62" s="42" t="str">
        <f t="shared" si="3"/>
        <v>TARRAGONA</v>
      </c>
      <c r="B62" s="41">
        <f t="shared" si="4"/>
        <v>121850</v>
      </c>
      <c r="C62" s="41">
        <f t="shared" si="5"/>
        <v>123673</v>
      </c>
      <c r="D62" s="41">
        <f t="shared" si="6"/>
        <v>21</v>
      </c>
      <c r="E62" s="42" t="str">
        <f t="shared" si="2"/>
        <v>AVILES</v>
      </c>
      <c r="F62" s="42">
        <f t="shared" si="9"/>
        <v>4265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5334330</v>
      </c>
      <c r="C63" s="41">
        <f t="shared" si="5"/>
        <v>4993257</v>
      </c>
      <c r="D63" s="41">
        <f t="shared" si="6"/>
        <v>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805493</v>
      </c>
      <c r="C64" s="41">
        <f t="shared" si="5"/>
        <v>734581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1000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Octubre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41612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5">
        <v>264</v>
      </c>
      <c r="C7" s="35">
        <v>363</v>
      </c>
      <c r="D7" s="35">
        <v>4218</v>
      </c>
      <c r="E7" s="35">
        <v>4610</v>
      </c>
      <c r="F7" s="10">
        <f>((E7*100)/D7)-100</f>
        <v>9.293504030346142</v>
      </c>
      <c r="G7" s="1"/>
      <c r="H7" s="1"/>
      <c r="I7" s="1"/>
    </row>
    <row r="8" spans="1:12" x14ac:dyDescent="0.25">
      <c r="A8" s="11" t="s">
        <v>45</v>
      </c>
      <c r="B8" s="36">
        <v>11847</v>
      </c>
      <c r="C8" s="36">
        <v>12051</v>
      </c>
      <c r="D8" s="36">
        <v>135306</v>
      </c>
      <c r="E8" s="36">
        <v>124104</v>
      </c>
      <c r="F8" s="13">
        <f t="shared" ref="F8:F35" si="0">((E8*100)/D8)-100</f>
        <v>-8.2790120172054458</v>
      </c>
      <c r="G8" s="1"/>
      <c r="H8" s="1"/>
      <c r="I8" s="1"/>
    </row>
    <row r="9" spans="1:12" x14ac:dyDescent="0.25">
      <c r="A9" s="8" t="s">
        <v>46</v>
      </c>
      <c r="B9" s="35">
        <v>869</v>
      </c>
      <c r="C9" s="35">
        <v>559</v>
      </c>
      <c r="D9" s="35">
        <v>5078.25</v>
      </c>
      <c r="E9" s="35">
        <v>6055</v>
      </c>
      <c r="F9" s="10">
        <f t="shared" si="0"/>
        <v>19.233988086447098</v>
      </c>
      <c r="G9" s="1"/>
      <c r="H9" s="1"/>
      <c r="I9" s="1"/>
    </row>
    <row r="10" spans="1:12" x14ac:dyDescent="0.25">
      <c r="A10" s="11" t="s">
        <v>47</v>
      </c>
      <c r="B10" s="36">
        <v>0</v>
      </c>
      <c r="C10" s="36">
        <v>0</v>
      </c>
      <c r="D10" s="36">
        <v>8</v>
      </c>
      <c r="E10" s="36">
        <v>2</v>
      </c>
      <c r="F10" s="17">
        <f t="shared" si="0"/>
        <v>-75</v>
      </c>
      <c r="G10" s="1"/>
      <c r="H10" s="1"/>
      <c r="I10" s="1"/>
    </row>
    <row r="11" spans="1:12" x14ac:dyDescent="0.25">
      <c r="A11" s="8" t="s">
        <v>48</v>
      </c>
      <c r="B11" s="35">
        <v>390510</v>
      </c>
      <c r="C11" s="35">
        <v>382789</v>
      </c>
      <c r="D11" s="35">
        <v>3362067</v>
      </c>
      <c r="E11" s="35">
        <v>3578715</v>
      </c>
      <c r="F11" s="10">
        <f t="shared" si="0"/>
        <v>6.44389299796822</v>
      </c>
      <c r="G11" s="1"/>
      <c r="H11" s="1"/>
      <c r="I11" s="1"/>
    </row>
    <row r="12" spans="1:12" x14ac:dyDescent="0.25">
      <c r="A12" s="11" t="s">
        <v>49</v>
      </c>
      <c r="B12" s="36">
        <v>8689.5</v>
      </c>
      <c r="C12" s="36">
        <v>6852</v>
      </c>
      <c r="D12" s="36">
        <v>81346.5</v>
      </c>
      <c r="E12" s="36">
        <v>75239</v>
      </c>
      <c r="F12" s="13">
        <f t="shared" si="0"/>
        <v>-7.5080058760979256</v>
      </c>
      <c r="G12" s="1"/>
      <c r="H12" s="1"/>
      <c r="I12" s="1"/>
    </row>
    <row r="13" spans="1:12" x14ac:dyDescent="0.25">
      <c r="A13" s="8" t="s">
        <v>50</v>
      </c>
      <c r="B13" s="35">
        <v>4713</v>
      </c>
      <c r="C13" s="35">
        <v>4885</v>
      </c>
      <c r="D13" s="35">
        <v>49814</v>
      </c>
      <c r="E13" s="35">
        <v>52889</v>
      </c>
      <c r="F13" s="10">
        <f t="shared" si="0"/>
        <v>6.1729634239370483</v>
      </c>
      <c r="G13" s="1"/>
      <c r="H13" s="1"/>
      <c r="I13" s="1"/>
    </row>
    <row r="14" spans="1:12" x14ac:dyDescent="0.25">
      <c r="A14" s="11" t="s">
        <v>51</v>
      </c>
      <c r="B14" s="36">
        <v>158076.5</v>
      </c>
      <c r="C14" s="36">
        <v>146042</v>
      </c>
      <c r="D14" s="36">
        <v>1480013</v>
      </c>
      <c r="E14" s="36">
        <v>1429279.5</v>
      </c>
      <c r="F14" s="13">
        <f t="shared" si="0"/>
        <v>-3.427909079177013</v>
      </c>
      <c r="G14" s="1"/>
      <c r="H14" s="1"/>
      <c r="I14" s="1"/>
    </row>
    <row r="15" spans="1:12" x14ac:dyDescent="0.25">
      <c r="A15" s="8" t="s">
        <v>52</v>
      </c>
      <c r="B15" s="35">
        <v>54496.5</v>
      </c>
      <c r="C15" s="35">
        <v>55294.25</v>
      </c>
      <c r="D15" s="35">
        <v>507372.75</v>
      </c>
      <c r="E15" s="35">
        <v>502050</v>
      </c>
      <c r="F15" s="10">
        <f t="shared" si="0"/>
        <v>-1.0490807793678272</v>
      </c>
      <c r="G15" s="1"/>
      <c r="H15" s="1"/>
      <c r="I15" s="1"/>
    </row>
    <row r="16" spans="1:12" x14ac:dyDescent="0.25">
      <c r="A16" s="11" t="s">
        <v>53</v>
      </c>
      <c r="B16" s="36">
        <v>5847</v>
      </c>
      <c r="C16" s="36">
        <v>6788</v>
      </c>
      <c r="D16" s="36">
        <v>57095</v>
      </c>
      <c r="E16" s="36">
        <v>66427</v>
      </c>
      <c r="F16" s="13">
        <f t="shared" si="0"/>
        <v>16.344688676766793</v>
      </c>
      <c r="G16" s="1"/>
      <c r="H16" s="1"/>
      <c r="I16" s="1"/>
    </row>
    <row r="17" spans="1:9" x14ac:dyDescent="0.25">
      <c r="A17" s="8" t="s">
        <v>54</v>
      </c>
      <c r="B17" s="35">
        <v>15205</v>
      </c>
      <c r="C17" s="35">
        <v>14790</v>
      </c>
      <c r="D17" s="35">
        <v>134751</v>
      </c>
      <c r="E17" s="35">
        <v>159335</v>
      </c>
      <c r="F17" s="10">
        <f t="shared" si="0"/>
        <v>18.244020452538379</v>
      </c>
      <c r="G17" s="1"/>
      <c r="H17" s="1"/>
      <c r="I17" s="1"/>
    </row>
    <row r="18" spans="1:9" x14ac:dyDescent="0.25">
      <c r="A18" s="11" t="s">
        <v>55</v>
      </c>
      <c r="B18" s="36">
        <v>1484</v>
      </c>
      <c r="C18" s="36">
        <v>1876</v>
      </c>
      <c r="D18" s="36">
        <v>13111</v>
      </c>
      <c r="E18" s="36">
        <v>15602</v>
      </c>
      <c r="F18" s="13">
        <f t="shared" si="0"/>
        <v>18.999313553504692</v>
      </c>
      <c r="G18" s="1"/>
      <c r="H18" s="1"/>
      <c r="I18" s="1"/>
    </row>
    <row r="19" spans="1:9" x14ac:dyDescent="0.25">
      <c r="A19" s="8" t="s">
        <v>56</v>
      </c>
      <c r="B19" s="35">
        <v>93</v>
      </c>
      <c r="C19" s="35">
        <v>83</v>
      </c>
      <c r="D19" s="35">
        <v>740</v>
      </c>
      <c r="E19" s="35">
        <v>819</v>
      </c>
      <c r="F19" s="10">
        <f t="shared" si="0"/>
        <v>10.675675675675677</v>
      </c>
      <c r="G19" s="1"/>
      <c r="H19" s="1"/>
      <c r="I19" s="1"/>
    </row>
    <row r="20" spans="1:9" x14ac:dyDescent="0.25">
      <c r="A20" s="11" t="s">
        <v>57</v>
      </c>
      <c r="B20" s="36">
        <v>4870</v>
      </c>
      <c r="C20" s="36">
        <v>4929</v>
      </c>
      <c r="D20" s="36">
        <v>39076</v>
      </c>
      <c r="E20" s="36">
        <v>51592</v>
      </c>
      <c r="F20" s="13">
        <f t="shared" si="0"/>
        <v>32.029890469853626</v>
      </c>
      <c r="G20" s="1"/>
      <c r="H20" s="1"/>
      <c r="I20" s="1"/>
    </row>
    <row r="21" spans="1:9" x14ac:dyDescent="0.25">
      <c r="A21" s="8" t="s">
        <v>58</v>
      </c>
      <c r="B21" s="35">
        <v>77</v>
      </c>
      <c r="C21" s="35">
        <v>731</v>
      </c>
      <c r="D21" s="35">
        <v>1567</v>
      </c>
      <c r="E21" s="35">
        <v>1792</v>
      </c>
      <c r="F21" s="10">
        <f t="shared" si="0"/>
        <v>14.358647096362475</v>
      </c>
      <c r="G21" s="1"/>
      <c r="H21" s="1"/>
      <c r="I21" s="1"/>
    </row>
    <row r="22" spans="1:9" x14ac:dyDescent="0.25">
      <c r="A22" s="11" t="s">
        <v>59</v>
      </c>
      <c r="B22" s="36">
        <v>96513</v>
      </c>
      <c r="C22" s="36">
        <v>76725</v>
      </c>
      <c r="D22" s="36">
        <v>1022470</v>
      </c>
      <c r="E22" s="36">
        <v>851503</v>
      </c>
      <c r="F22" s="13">
        <f t="shared" si="0"/>
        <v>-16.720979588643189</v>
      </c>
      <c r="G22" s="1"/>
      <c r="H22" s="1"/>
      <c r="I22" s="1"/>
    </row>
    <row r="23" spans="1:9" x14ac:dyDescent="0.25">
      <c r="A23" s="8" t="s">
        <v>60</v>
      </c>
      <c r="B23" s="35">
        <v>13025</v>
      </c>
      <c r="C23" s="35">
        <v>22980</v>
      </c>
      <c r="D23" s="35">
        <v>321543</v>
      </c>
      <c r="E23" s="35">
        <v>239107</v>
      </c>
      <c r="F23" s="10">
        <f t="shared" si="0"/>
        <v>-25.637628559788268</v>
      </c>
      <c r="G23" s="1"/>
      <c r="H23" s="1"/>
      <c r="I23" s="1"/>
    </row>
    <row r="24" spans="1:9" x14ac:dyDescent="0.25">
      <c r="A24" s="11" t="s">
        <v>61</v>
      </c>
      <c r="B24" s="36">
        <v>3543</v>
      </c>
      <c r="C24" s="36">
        <v>2886</v>
      </c>
      <c r="D24" s="36">
        <v>33451</v>
      </c>
      <c r="E24" s="36">
        <v>25184</v>
      </c>
      <c r="F24" s="13">
        <f t="shared" si="0"/>
        <v>-24.713760425697288</v>
      </c>
      <c r="G24" s="1"/>
      <c r="H24" s="1"/>
      <c r="I24" s="1"/>
    </row>
    <row r="25" spans="1:9" x14ac:dyDescent="0.25">
      <c r="A25" s="8" t="s">
        <v>62</v>
      </c>
      <c r="B25" s="35">
        <v>3048</v>
      </c>
      <c r="C25" s="35">
        <v>3034</v>
      </c>
      <c r="D25" s="35">
        <v>26895</v>
      </c>
      <c r="E25" s="35">
        <v>29102</v>
      </c>
      <c r="F25" s="10">
        <f t="shared" si="0"/>
        <v>8.2059862427960581</v>
      </c>
      <c r="G25" s="1"/>
      <c r="H25" s="1"/>
      <c r="I25" s="1"/>
    </row>
    <row r="26" spans="1:9" x14ac:dyDescent="0.25">
      <c r="A26" s="11" t="s">
        <v>63</v>
      </c>
      <c r="B26" s="36">
        <v>494</v>
      </c>
      <c r="C26" s="36">
        <v>686</v>
      </c>
      <c r="D26" s="36">
        <v>5374</v>
      </c>
      <c r="E26" s="36">
        <v>4967</v>
      </c>
      <c r="F26" s="13">
        <f t="shared" si="0"/>
        <v>-7.5735020468924432</v>
      </c>
      <c r="G26" s="1"/>
      <c r="H26" s="1"/>
      <c r="I26" s="1"/>
    </row>
    <row r="27" spans="1:9" x14ac:dyDescent="0.25">
      <c r="A27" s="8" t="s">
        <v>64</v>
      </c>
      <c r="B27" s="35">
        <v>0</v>
      </c>
      <c r="C27" s="35">
        <v>0</v>
      </c>
      <c r="D27" s="35">
        <v>0</v>
      </c>
      <c r="E27" s="35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6">
        <v>26908</v>
      </c>
      <c r="C28" s="36">
        <v>29229</v>
      </c>
      <c r="D28" s="36">
        <v>266914</v>
      </c>
      <c r="E28" s="36">
        <v>253832</v>
      </c>
      <c r="F28" s="13">
        <f t="shared" si="0"/>
        <v>-4.9012041331664875</v>
      </c>
      <c r="G28" s="1"/>
      <c r="H28" s="1"/>
      <c r="I28" s="1"/>
    </row>
    <row r="29" spans="1:9" x14ac:dyDescent="0.25">
      <c r="A29" s="8" t="s">
        <v>66</v>
      </c>
      <c r="B29" s="35">
        <v>121</v>
      </c>
      <c r="C29" s="35">
        <v>83</v>
      </c>
      <c r="D29" s="35">
        <v>987</v>
      </c>
      <c r="E29" s="35">
        <v>961</v>
      </c>
      <c r="F29" s="10">
        <f t="shared" si="0"/>
        <v>-2.6342451874366759</v>
      </c>
      <c r="G29" s="1"/>
      <c r="H29" s="1"/>
      <c r="I29" s="1"/>
    </row>
    <row r="30" spans="1:9" x14ac:dyDescent="0.25">
      <c r="A30" s="11" t="s">
        <v>67</v>
      </c>
      <c r="B30" s="36">
        <v>12596</v>
      </c>
      <c r="C30" s="36">
        <v>11912</v>
      </c>
      <c r="D30" s="36">
        <v>129165</v>
      </c>
      <c r="E30" s="36">
        <v>114839</v>
      </c>
      <c r="F30" s="13">
        <f t="shared" si="0"/>
        <v>-11.091239886966278</v>
      </c>
      <c r="G30" s="1"/>
      <c r="H30" s="1"/>
      <c r="I30" s="1"/>
    </row>
    <row r="31" spans="1:9" x14ac:dyDescent="0.25">
      <c r="A31" s="8" t="s">
        <v>68</v>
      </c>
      <c r="B31" s="35">
        <v>18184</v>
      </c>
      <c r="C31" s="35">
        <v>15220</v>
      </c>
      <c r="D31" s="35">
        <v>162956</v>
      </c>
      <c r="E31" s="35">
        <v>125696</v>
      </c>
      <c r="F31" s="10">
        <f t="shared" si="0"/>
        <v>-22.865067871081763</v>
      </c>
      <c r="G31" s="1"/>
      <c r="H31" s="1"/>
      <c r="I31" s="1"/>
    </row>
    <row r="32" spans="1:9" x14ac:dyDescent="0.25">
      <c r="A32" s="11" t="s">
        <v>69</v>
      </c>
      <c r="B32" s="36">
        <v>420396</v>
      </c>
      <c r="C32" s="36">
        <v>349434</v>
      </c>
      <c r="D32" s="36">
        <v>3744892</v>
      </c>
      <c r="E32" s="36">
        <v>3620783</v>
      </c>
      <c r="F32" s="13">
        <f t="shared" si="0"/>
        <v>-3.3140875624717552</v>
      </c>
      <c r="G32" s="1"/>
      <c r="H32" s="1"/>
      <c r="I32" s="1"/>
    </row>
    <row r="33" spans="1:9" x14ac:dyDescent="0.25">
      <c r="A33" s="8" t="s">
        <v>70</v>
      </c>
      <c r="B33" s="35">
        <v>17202.5</v>
      </c>
      <c r="C33" s="35">
        <v>17695.5</v>
      </c>
      <c r="D33" s="35">
        <v>169214</v>
      </c>
      <c r="E33" s="35">
        <v>176008</v>
      </c>
      <c r="F33" s="10">
        <f t="shared" si="0"/>
        <v>4.0150342170269653</v>
      </c>
      <c r="G33" s="1"/>
      <c r="H33" s="1"/>
      <c r="I33" s="1"/>
    </row>
    <row r="34" spans="1:9" x14ac:dyDescent="0.25">
      <c r="A34" s="11" t="s">
        <v>71</v>
      </c>
      <c r="B34" s="36">
        <v>2706</v>
      </c>
      <c r="C34" s="36">
        <v>2517</v>
      </c>
      <c r="D34" s="36">
        <v>21244</v>
      </c>
      <c r="E34" s="36">
        <v>27158</v>
      </c>
      <c r="F34" s="13">
        <f t="shared" si="0"/>
        <v>27.838448503106761</v>
      </c>
      <c r="G34" s="1"/>
      <c r="H34" s="1"/>
      <c r="I34" s="1"/>
    </row>
    <row r="35" spans="1:9" x14ac:dyDescent="0.25">
      <c r="A35" s="14" t="s">
        <v>72</v>
      </c>
      <c r="B35" s="15">
        <f>SUM(B7:B34)</f>
        <v>1271778</v>
      </c>
      <c r="C35" s="15">
        <f t="shared" ref="C35:E35" si="1">SUM(C7:C34)</f>
        <v>1170433.75</v>
      </c>
      <c r="D35" s="15">
        <f t="shared" si="1"/>
        <v>11776668.5</v>
      </c>
      <c r="E35" s="15">
        <f t="shared" si="1"/>
        <v>11537650.5</v>
      </c>
      <c r="F35" s="16">
        <f t="shared" si="0"/>
        <v>-2.0295892679665712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4610</v>
      </c>
      <c r="C38" s="41">
        <f>D7</f>
        <v>4218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VALENCIA</v>
      </c>
      <c r="F38" s="42">
        <f>LOOKUP(E38,$A$38:$A$65,$B$38:$B$65)</f>
        <v>3620783</v>
      </c>
      <c r="G38" s="42">
        <f>LOOKUP(E38,$A$38:$A$65,$C$38:$C$65)</f>
        <v>3744892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124104</v>
      </c>
      <c r="C39" s="41">
        <f t="shared" ref="C39:C65" si="5">D8</f>
        <v>135306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3578715</v>
      </c>
      <c r="G39" s="42">
        <f t="shared" ref="G39:G65" si="8">LOOKUP(E39,$A$38:$A$65,$C$38:$C$65)</f>
        <v>3362067</v>
      </c>
    </row>
    <row r="40" spans="1:9" x14ac:dyDescent="0.25">
      <c r="A40" s="42" t="str">
        <f t="shared" si="3"/>
        <v>ALMERIA</v>
      </c>
      <c r="B40" s="41">
        <f t="shared" si="4"/>
        <v>6055</v>
      </c>
      <c r="C40" s="41">
        <f t="shared" si="5"/>
        <v>5078.25</v>
      </c>
      <c r="D40" s="41">
        <f t="shared" si="6"/>
        <v>21</v>
      </c>
      <c r="E40" s="42" t="str">
        <f t="shared" si="2"/>
        <v>BARCELONA</v>
      </c>
      <c r="F40" s="42">
        <f t="shared" si="7"/>
        <v>1429279.5</v>
      </c>
      <c r="G40" s="42">
        <f t="shared" si="8"/>
        <v>1480013</v>
      </c>
    </row>
    <row r="41" spans="1:9" x14ac:dyDescent="0.25">
      <c r="A41" s="42" t="str">
        <f t="shared" si="3"/>
        <v>AVILES</v>
      </c>
      <c r="B41" s="41">
        <f t="shared" si="4"/>
        <v>2</v>
      </c>
      <c r="C41" s="41">
        <f t="shared" si="5"/>
        <v>8</v>
      </c>
      <c r="D41" s="41">
        <f t="shared" si="6"/>
        <v>27</v>
      </c>
      <c r="E41" s="42" t="str">
        <f t="shared" si="2"/>
        <v>LAS PALMAS</v>
      </c>
      <c r="F41" s="42">
        <f t="shared" si="7"/>
        <v>851503</v>
      </c>
      <c r="G41" s="42">
        <f t="shared" si="8"/>
        <v>1022470</v>
      </c>
    </row>
    <row r="42" spans="1:9" x14ac:dyDescent="0.25">
      <c r="A42" s="42" t="str">
        <f t="shared" si="3"/>
        <v>BAHIA DE ALGECIRAS</v>
      </c>
      <c r="B42" s="41">
        <f t="shared" si="4"/>
        <v>3578715</v>
      </c>
      <c r="C42" s="41">
        <f t="shared" si="5"/>
        <v>3362067</v>
      </c>
      <c r="D42" s="41">
        <f t="shared" si="6"/>
        <v>2</v>
      </c>
      <c r="E42" s="42" t="str">
        <f t="shared" si="2"/>
        <v>BILBAO</v>
      </c>
      <c r="F42" s="42">
        <f t="shared" si="7"/>
        <v>502050</v>
      </c>
      <c r="G42" s="42">
        <f t="shared" si="8"/>
        <v>507372.75</v>
      </c>
    </row>
    <row r="43" spans="1:9" x14ac:dyDescent="0.25">
      <c r="A43" s="42" t="str">
        <f t="shared" si="3"/>
        <v>BAHIA DE CADIZ</v>
      </c>
      <c r="B43" s="41">
        <f t="shared" si="4"/>
        <v>75239</v>
      </c>
      <c r="C43" s="41">
        <f t="shared" si="5"/>
        <v>81346.5</v>
      </c>
      <c r="D43" s="41">
        <f t="shared" si="6"/>
        <v>13</v>
      </c>
      <c r="E43" s="42" t="str">
        <f t="shared" si="2"/>
        <v>SANTA CRUZ DE TENERIFE</v>
      </c>
      <c r="F43" s="42">
        <f t="shared" si="7"/>
        <v>253832</v>
      </c>
      <c r="G43" s="42">
        <f t="shared" si="8"/>
        <v>266914</v>
      </c>
    </row>
    <row r="44" spans="1:9" x14ac:dyDescent="0.25">
      <c r="A44" s="42" t="str">
        <f t="shared" si="3"/>
        <v>BALEARES</v>
      </c>
      <c r="B44" s="41">
        <f t="shared" si="4"/>
        <v>52889</v>
      </c>
      <c r="C44" s="41">
        <f t="shared" si="5"/>
        <v>49814</v>
      </c>
      <c r="D44" s="41">
        <f t="shared" si="6"/>
        <v>15</v>
      </c>
      <c r="E44" s="42" t="str">
        <f t="shared" si="2"/>
        <v>MALAGA</v>
      </c>
      <c r="F44" s="42">
        <f t="shared" si="7"/>
        <v>239107</v>
      </c>
      <c r="G44" s="42">
        <f t="shared" si="8"/>
        <v>321543</v>
      </c>
    </row>
    <row r="45" spans="1:9" x14ac:dyDescent="0.25">
      <c r="A45" s="42" t="str">
        <f t="shared" si="3"/>
        <v>BARCELONA</v>
      </c>
      <c r="B45" s="41">
        <f t="shared" si="4"/>
        <v>1429279.5</v>
      </c>
      <c r="C45" s="41">
        <f t="shared" si="5"/>
        <v>1480013</v>
      </c>
      <c r="D45" s="41">
        <f t="shared" si="6"/>
        <v>3</v>
      </c>
      <c r="E45" s="42" t="str">
        <f t="shared" si="2"/>
        <v>VIGO</v>
      </c>
      <c r="F45" s="42">
        <f t="shared" si="7"/>
        <v>176008</v>
      </c>
      <c r="G45" s="42">
        <f t="shared" si="8"/>
        <v>169214</v>
      </c>
    </row>
    <row r="46" spans="1:9" x14ac:dyDescent="0.25">
      <c r="A46" s="42" t="str">
        <f t="shared" si="3"/>
        <v>BILBAO</v>
      </c>
      <c r="B46" s="41">
        <f t="shared" si="4"/>
        <v>502050</v>
      </c>
      <c r="C46" s="41">
        <f t="shared" si="5"/>
        <v>507372.75</v>
      </c>
      <c r="D46" s="41">
        <f t="shared" si="6"/>
        <v>5</v>
      </c>
      <c r="E46" s="42" t="str">
        <f t="shared" si="2"/>
        <v>CASTELLON</v>
      </c>
      <c r="F46" s="42">
        <f t="shared" si="7"/>
        <v>159335</v>
      </c>
      <c r="G46" s="42">
        <f t="shared" si="8"/>
        <v>134751</v>
      </c>
    </row>
    <row r="47" spans="1:9" x14ac:dyDescent="0.25">
      <c r="A47" s="42" t="str">
        <f t="shared" si="3"/>
        <v>CARTAGENA</v>
      </c>
      <c r="B47" s="41">
        <f t="shared" si="4"/>
        <v>66427</v>
      </c>
      <c r="C47" s="41">
        <f t="shared" si="5"/>
        <v>57095</v>
      </c>
      <c r="D47" s="41">
        <f t="shared" si="6"/>
        <v>14</v>
      </c>
      <c r="E47" s="42" t="str">
        <f t="shared" si="2"/>
        <v>TARRAGONA</v>
      </c>
      <c r="F47" s="42">
        <f t="shared" si="7"/>
        <v>125696</v>
      </c>
      <c r="G47" s="42">
        <f t="shared" si="8"/>
        <v>162956</v>
      </c>
    </row>
    <row r="48" spans="1:9" x14ac:dyDescent="0.25">
      <c r="A48" s="42" t="str">
        <f t="shared" si="3"/>
        <v>CASTELLON</v>
      </c>
      <c r="B48" s="41">
        <f t="shared" si="4"/>
        <v>159335</v>
      </c>
      <c r="C48" s="41">
        <f t="shared" si="5"/>
        <v>134751</v>
      </c>
      <c r="D48" s="41">
        <f t="shared" si="6"/>
        <v>9</v>
      </c>
      <c r="E48" s="42" t="str">
        <f t="shared" si="2"/>
        <v>ALICANTE</v>
      </c>
      <c r="F48" s="42">
        <f t="shared" si="7"/>
        <v>124104</v>
      </c>
      <c r="G48" s="42">
        <f t="shared" si="8"/>
        <v>135306</v>
      </c>
    </row>
    <row r="49" spans="1:7" x14ac:dyDescent="0.25">
      <c r="A49" s="42" t="str">
        <f t="shared" si="3"/>
        <v>CEUTA</v>
      </c>
      <c r="B49" s="41">
        <f t="shared" si="4"/>
        <v>15602</v>
      </c>
      <c r="C49" s="41">
        <f t="shared" si="5"/>
        <v>13111</v>
      </c>
      <c r="D49" s="41">
        <f t="shared" si="6"/>
        <v>20</v>
      </c>
      <c r="E49" s="42" t="str">
        <f t="shared" si="2"/>
        <v>SEVILLA</v>
      </c>
      <c r="F49" s="42">
        <f t="shared" si="7"/>
        <v>114839</v>
      </c>
      <c r="G49" s="42">
        <f t="shared" si="8"/>
        <v>129165</v>
      </c>
    </row>
    <row r="50" spans="1:7" x14ac:dyDescent="0.25">
      <c r="A50" s="42" t="str">
        <f t="shared" si="3"/>
        <v>FERROL-SAN CIBRAO</v>
      </c>
      <c r="B50" s="41">
        <f t="shared" si="4"/>
        <v>819</v>
      </c>
      <c r="C50" s="41">
        <f t="shared" si="5"/>
        <v>740</v>
      </c>
      <c r="D50" s="41">
        <f t="shared" si="6"/>
        <v>26</v>
      </c>
      <c r="E50" s="42" t="str">
        <f t="shared" si="2"/>
        <v>BAHIA DE CADIZ</v>
      </c>
      <c r="F50" s="42">
        <f t="shared" si="7"/>
        <v>75239</v>
      </c>
      <c r="G50" s="42">
        <f t="shared" si="8"/>
        <v>81346.5</v>
      </c>
    </row>
    <row r="51" spans="1:7" x14ac:dyDescent="0.25">
      <c r="A51" s="42" t="str">
        <f t="shared" si="3"/>
        <v>GIJON</v>
      </c>
      <c r="B51" s="41">
        <f t="shared" si="4"/>
        <v>51592</v>
      </c>
      <c r="C51" s="41">
        <f t="shared" si="5"/>
        <v>39076</v>
      </c>
      <c r="D51" s="41">
        <f t="shared" si="6"/>
        <v>16</v>
      </c>
      <c r="E51" s="42" t="str">
        <f t="shared" si="2"/>
        <v>CARTAGENA</v>
      </c>
      <c r="F51" s="42">
        <f t="shared" si="7"/>
        <v>66427</v>
      </c>
      <c r="G51" s="42">
        <f t="shared" si="8"/>
        <v>57095</v>
      </c>
    </row>
    <row r="52" spans="1:7" x14ac:dyDescent="0.25">
      <c r="A52" s="42" t="str">
        <f t="shared" si="3"/>
        <v>HUELVA</v>
      </c>
      <c r="B52" s="41">
        <f t="shared" si="4"/>
        <v>1792</v>
      </c>
      <c r="C52" s="41">
        <f t="shared" si="5"/>
        <v>1567</v>
      </c>
      <c r="D52" s="41">
        <f t="shared" si="6"/>
        <v>24</v>
      </c>
      <c r="E52" s="42" t="str">
        <f t="shared" si="2"/>
        <v>BALEARES</v>
      </c>
      <c r="F52" s="42">
        <f t="shared" si="7"/>
        <v>52889</v>
      </c>
      <c r="G52" s="42">
        <f t="shared" si="8"/>
        <v>49814</v>
      </c>
    </row>
    <row r="53" spans="1:7" x14ac:dyDescent="0.25">
      <c r="A53" s="42" t="str">
        <f t="shared" si="3"/>
        <v>LAS PALMAS</v>
      </c>
      <c r="B53" s="41">
        <f t="shared" si="4"/>
        <v>851503</v>
      </c>
      <c r="C53" s="41">
        <f t="shared" si="5"/>
        <v>1022470</v>
      </c>
      <c r="D53" s="41">
        <f t="shared" si="6"/>
        <v>4</v>
      </c>
      <c r="E53" s="42" t="str">
        <f t="shared" si="2"/>
        <v>GIJON</v>
      </c>
      <c r="F53" s="42">
        <f t="shared" si="7"/>
        <v>51592</v>
      </c>
      <c r="G53" s="42">
        <f t="shared" si="8"/>
        <v>39076</v>
      </c>
    </row>
    <row r="54" spans="1:7" x14ac:dyDescent="0.25">
      <c r="A54" s="42" t="str">
        <f t="shared" si="3"/>
        <v>MALAGA</v>
      </c>
      <c r="B54" s="41">
        <f t="shared" si="4"/>
        <v>239107</v>
      </c>
      <c r="C54" s="41">
        <f t="shared" si="5"/>
        <v>321543</v>
      </c>
      <c r="D54" s="41">
        <f t="shared" si="6"/>
        <v>7</v>
      </c>
      <c r="E54" s="42" t="str">
        <f t="shared" si="2"/>
        <v>MELILLA</v>
      </c>
      <c r="F54" s="42">
        <f t="shared" si="7"/>
        <v>29102</v>
      </c>
      <c r="G54" s="42">
        <f t="shared" si="8"/>
        <v>26895</v>
      </c>
    </row>
    <row r="55" spans="1:7" x14ac:dyDescent="0.25">
      <c r="A55" s="42" t="str">
        <f t="shared" si="3"/>
        <v>MARIN Y RIA DE PONTEVEDRA</v>
      </c>
      <c r="B55" s="41">
        <f t="shared" si="4"/>
        <v>25184</v>
      </c>
      <c r="C55" s="41">
        <f t="shared" si="5"/>
        <v>33451</v>
      </c>
      <c r="D55" s="41">
        <f t="shared" si="6"/>
        <v>19</v>
      </c>
      <c r="E55" s="42" t="str">
        <f t="shared" si="2"/>
        <v>VILAGARCIA</v>
      </c>
      <c r="F55" s="42">
        <f t="shared" ref="F55:F65" si="9">LOOKUP(E55,$A$38:$A$65,$B$38:$B$65)</f>
        <v>27158</v>
      </c>
      <c r="G55" s="42">
        <f t="shared" si="8"/>
        <v>21244</v>
      </c>
    </row>
    <row r="56" spans="1:7" x14ac:dyDescent="0.25">
      <c r="A56" s="42" t="str">
        <f t="shared" si="3"/>
        <v>MELILLA</v>
      </c>
      <c r="B56" s="41">
        <f t="shared" si="4"/>
        <v>29102</v>
      </c>
      <c r="C56" s="41">
        <f t="shared" si="5"/>
        <v>26895</v>
      </c>
      <c r="D56" s="41">
        <f t="shared" si="6"/>
        <v>17</v>
      </c>
      <c r="E56" s="42" t="str">
        <f t="shared" si="2"/>
        <v>MARIN Y RIA DE PONTEVEDRA</v>
      </c>
      <c r="F56" s="42">
        <f t="shared" si="9"/>
        <v>25184</v>
      </c>
      <c r="G56" s="42">
        <f t="shared" si="8"/>
        <v>33451</v>
      </c>
    </row>
    <row r="57" spans="1:7" x14ac:dyDescent="0.25">
      <c r="A57" s="42" t="str">
        <f t="shared" si="3"/>
        <v>MOTRIL</v>
      </c>
      <c r="B57" s="41">
        <f t="shared" si="4"/>
        <v>4967</v>
      </c>
      <c r="C57" s="41">
        <f t="shared" si="5"/>
        <v>5374</v>
      </c>
      <c r="D57" s="41">
        <f t="shared" si="6"/>
        <v>22</v>
      </c>
      <c r="E57" s="42" t="str">
        <f t="shared" si="2"/>
        <v>CEUTA</v>
      </c>
      <c r="F57" s="42">
        <f t="shared" si="9"/>
        <v>15602</v>
      </c>
      <c r="G57" s="42">
        <f t="shared" si="8"/>
        <v>13111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9"/>
        <v>6055</v>
      </c>
      <c r="G58" s="42">
        <f t="shared" si="8"/>
        <v>5078.25</v>
      </c>
    </row>
    <row r="59" spans="1:7" x14ac:dyDescent="0.25">
      <c r="A59" s="42" t="str">
        <f t="shared" si="3"/>
        <v>SANTA CRUZ DE TENERIFE</v>
      </c>
      <c r="B59" s="41">
        <f t="shared" si="4"/>
        <v>253832</v>
      </c>
      <c r="C59" s="41">
        <f t="shared" si="5"/>
        <v>266914</v>
      </c>
      <c r="D59" s="41">
        <f t="shared" si="6"/>
        <v>6</v>
      </c>
      <c r="E59" s="42" t="str">
        <f t="shared" si="2"/>
        <v>MOTRIL</v>
      </c>
      <c r="F59" s="42">
        <f t="shared" si="9"/>
        <v>4967</v>
      </c>
      <c r="G59" s="42">
        <f t="shared" si="8"/>
        <v>5374</v>
      </c>
    </row>
    <row r="60" spans="1:7" x14ac:dyDescent="0.25">
      <c r="A60" s="42" t="str">
        <f t="shared" si="3"/>
        <v>SANTANDER</v>
      </c>
      <c r="B60" s="41">
        <f t="shared" si="4"/>
        <v>961</v>
      </c>
      <c r="C60" s="41">
        <f t="shared" si="5"/>
        <v>987</v>
      </c>
      <c r="D60" s="41">
        <f t="shared" si="6"/>
        <v>25</v>
      </c>
      <c r="E60" s="42" t="str">
        <f t="shared" si="2"/>
        <v>A CORUÑA</v>
      </c>
      <c r="F60" s="42">
        <f t="shared" si="9"/>
        <v>4610</v>
      </c>
      <c r="G60" s="42">
        <f t="shared" si="8"/>
        <v>4218</v>
      </c>
    </row>
    <row r="61" spans="1:7" x14ac:dyDescent="0.25">
      <c r="A61" s="42" t="str">
        <f t="shared" si="3"/>
        <v>SEVILLA</v>
      </c>
      <c r="B61" s="41">
        <f t="shared" si="4"/>
        <v>114839</v>
      </c>
      <c r="C61" s="41">
        <f t="shared" si="5"/>
        <v>129165</v>
      </c>
      <c r="D61" s="41">
        <f t="shared" si="6"/>
        <v>12</v>
      </c>
      <c r="E61" s="42" t="str">
        <f t="shared" si="2"/>
        <v>HUELVA</v>
      </c>
      <c r="F61" s="42">
        <f t="shared" si="9"/>
        <v>1792</v>
      </c>
      <c r="G61" s="42">
        <f t="shared" si="8"/>
        <v>1567</v>
      </c>
    </row>
    <row r="62" spans="1:7" x14ac:dyDescent="0.25">
      <c r="A62" s="42" t="str">
        <f t="shared" si="3"/>
        <v>TARRAGONA</v>
      </c>
      <c r="B62" s="41">
        <f t="shared" si="4"/>
        <v>125696</v>
      </c>
      <c r="C62" s="41">
        <f t="shared" si="5"/>
        <v>162956</v>
      </c>
      <c r="D62" s="41">
        <f t="shared" si="6"/>
        <v>10</v>
      </c>
      <c r="E62" s="42" t="str">
        <f t="shared" si="2"/>
        <v>SANTANDER</v>
      </c>
      <c r="F62" s="42">
        <f t="shared" si="9"/>
        <v>961</v>
      </c>
      <c r="G62" s="42">
        <f t="shared" si="8"/>
        <v>987</v>
      </c>
    </row>
    <row r="63" spans="1:7" x14ac:dyDescent="0.25">
      <c r="A63" s="42" t="str">
        <f t="shared" si="3"/>
        <v>VALENCIA</v>
      </c>
      <c r="B63" s="41">
        <f t="shared" si="4"/>
        <v>3620783</v>
      </c>
      <c r="C63" s="41">
        <f t="shared" si="5"/>
        <v>3744892</v>
      </c>
      <c r="D63" s="41">
        <f t="shared" si="6"/>
        <v>1</v>
      </c>
      <c r="E63" s="42" t="str">
        <f t="shared" si="2"/>
        <v>FERROL-SAN CIBRAO</v>
      </c>
      <c r="F63" s="42">
        <f t="shared" si="9"/>
        <v>819</v>
      </c>
      <c r="G63" s="42">
        <f t="shared" si="8"/>
        <v>740</v>
      </c>
    </row>
    <row r="64" spans="1:7" x14ac:dyDescent="0.25">
      <c r="A64" s="42" t="str">
        <f t="shared" si="3"/>
        <v>VIGO</v>
      </c>
      <c r="B64" s="41">
        <f t="shared" si="4"/>
        <v>176008</v>
      </c>
      <c r="C64" s="41">
        <f t="shared" si="5"/>
        <v>169214</v>
      </c>
      <c r="D64" s="41">
        <f t="shared" si="6"/>
        <v>8</v>
      </c>
      <c r="E64" s="42" t="str">
        <f t="shared" si="2"/>
        <v>AVILES</v>
      </c>
      <c r="F64" s="42">
        <f t="shared" si="9"/>
        <v>2</v>
      </c>
      <c r="G64" s="42">
        <f t="shared" si="8"/>
        <v>8</v>
      </c>
    </row>
    <row r="65" spans="1:7" x14ac:dyDescent="0.25">
      <c r="A65" s="42" t="str">
        <f t="shared" si="3"/>
        <v>VILAGARCIA</v>
      </c>
      <c r="B65" s="41">
        <f t="shared" si="4"/>
        <v>27158</v>
      </c>
      <c r="C65" s="41">
        <f t="shared" si="5"/>
        <v>21244</v>
      </c>
      <c r="D65" s="41">
        <f t="shared" si="6"/>
        <v>18</v>
      </c>
      <c r="E65" s="42" t="str">
        <f t="shared" si="2"/>
        <v>PASAIA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Octubre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41612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8">
        <v>303</v>
      </c>
      <c r="C8" s="38">
        <v>33</v>
      </c>
      <c r="D8" s="38">
        <v>2758</v>
      </c>
      <c r="E8" s="38">
        <v>1391</v>
      </c>
      <c r="F8" s="13">
        <f t="shared" ref="F8:F35" si="0">((E8*100)/D8)-100</f>
        <v>-49.564902102973171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7">
        <v>347136</v>
      </c>
      <c r="C11" s="37">
        <v>349221</v>
      </c>
      <c r="D11" s="37">
        <v>3073452</v>
      </c>
      <c r="E11" s="37">
        <v>3270894</v>
      </c>
      <c r="F11" s="10">
        <f t="shared" si="0"/>
        <v>6.4241120407932186</v>
      </c>
      <c r="G11" s="1"/>
      <c r="H11" s="1"/>
      <c r="I11" s="1"/>
    </row>
    <row r="12" spans="1:12" x14ac:dyDescent="0.25">
      <c r="A12" s="11" t="s">
        <v>49</v>
      </c>
      <c r="B12" s="38">
        <v>220</v>
      </c>
      <c r="C12" s="38">
        <v>5</v>
      </c>
      <c r="D12" s="38">
        <v>914</v>
      </c>
      <c r="E12" s="38">
        <v>5</v>
      </c>
      <c r="F12" s="13">
        <f t="shared" si="0"/>
        <v>-99.452954048140043</v>
      </c>
      <c r="G12" s="1"/>
      <c r="H12" s="1"/>
      <c r="I12" s="1"/>
    </row>
    <row r="13" spans="1:12" x14ac:dyDescent="0.25">
      <c r="A13" s="8" t="s">
        <v>50</v>
      </c>
      <c r="B13" s="37">
        <v>6</v>
      </c>
      <c r="C13" s="37">
        <v>0</v>
      </c>
      <c r="D13" s="37">
        <v>28</v>
      </c>
      <c r="E13" s="37">
        <v>11</v>
      </c>
      <c r="F13" s="10">
        <f t="shared" si="0"/>
        <v>-60.714285714285715</v>
      </c>
      <c r="G13" s="1"/>
      <c r="H13" s="1"/>
      <c r="I13" s="1"/>
    </row>
    <row r="14" spans="1:12" x14ac:dyDescent="0.25">
      <c r="A14" s="11" t="s">
        <v>51</v>
      </c>
      <c r="B14" s="38">
        <v>31026</v>
      </c>
      <c r="C14" s="38">
        <v>19403.5</v>
      </c>
      <c r="D14" s="38">
        <v>382952</v>
      </c>
      <c r="E14" s="38">
        <v>223581</v>
      </c>
      <c r="F14" s="13">
        <f t="shared" si="0"/>
        <v>-41.616442791785914</v>
      </c>
      <c r="G14" s="1"/>
      <c r="H14" s="1"/>
      <c r="I14" s="1"/>
    </row>
    <row r="15" spans="1:12" x14ac:dyDescent="0.25">
      <c r="A15" s="8" t="s">
        <v>52</v>
      </c>
      <c r="B15" s="37">
        <v>189</v>
      </c>
      <c r="C15" s="37">
        <v>28</v>
      </c>
      <c r="D15" s="37">
        <v>1045.5</v>
      </c>
      <c r="E15" s="37">
        <v>847.25</v>
      </c>
      <c r="F15" s="10">
        <f t="shared" si="0"/>
        <v>-18.962219033955051</v>
      </c>
      <c r="G15" s="1"/>
      <c r="H15" s="1"/>
      <c r="I15" s="1"/>
    </row>
    <row r="16" spans="1:12" x14ac:dyDescent="0.25">
      <c r="A16" s="11" t="s">
        <v>53</v>
      </c>
      <c r="B16" s="38">
        <v>0</v>
      </c>
      <c r="C16" s="38">
        <v>0</v>
      </c>
      <c r="D16" s="38">
        <v>0</v>
      </c>
      <c r="E16" s="38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37">
        <v>327</v>
      </c>
      <c r="C17" s="37">
        <v>156</v>
      </c>
      <c r="D17" s="37">
        <v>691</v>
      </c>
      <c r="E17" s="37">
        <v>1666</v>
      </c>
      <c r="F17" s="10">
        <f t="shared" si="0"/>
        <v>141.09985528219971</v>
      </c>
      <c r="G17" s="1"/>
      <c r="H17" s="1"/>
      <c r="I17" s="1"/>
    </row>
    <row r="18" spans="1:9" x14ac:dyDescent="0.25">
      <c r="A18" s="11" t="s">
        <v>55</v>
      </c>
      <c r="B18" s="38">
        <v>0</v>
      </c>
      <c r="C18" s="38">
        <v>0</v>
      </c>
      <c r="D18" s="38">
        <v>0</v>
      </c>
      <c r="E18" s="38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56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8">
        <v>0</v>
      </c>
      <c r="C20" s="38">
        <v>0</v>
      </c>
      <c r="D20" s="38">
        <v>0</v>
      </c>
      <c r="E20" s="38">
        <v>40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8">
        <v>58998</v>
      </c>
      <c r="C22" s="38">
        <v>40302</v>
      </c>
      <c r="D22" s="38">
        <v>672938</v>
      </c>
      <c r="E22" s="38">
        <v>509201</v>
      </c>
      <c r="F22" s="13">
        <f t="shared" si="0"/>
        <v>-24.331662055048156</v>
      </c>
      <c r="G22" s="1"/>
      <c r="H22" s="1"/>
      <c r="I22" s="1"/>
    </row>
    <row r="23" spans="1:9" x14ac:dyDescent="0.25">
      <c r="A23" s="8" t="s">
        <v>60</v>
      </c>
      <c r="B23" s="37">
        <v>10322</v>
      </c>
      <c r="C23" s="37">
        <v>19566</v>
      </c>
      <c r="D23" s="37">
        <v>290699</v>
      </c>
      <c r="E23" s="37">
        <v>210366</v>
      </c>
      <c r="F23" s="10">
        <f t="shared" si="0"/>
        <v>-27.634425987017494</v>
      </c>
      <c r="G23" s="1"/>
      <c r="H23" s="1"/>
      <c r="I23" s="1"/>
    </row>
    <row r="24" spans="1:9" x14ac:dyDescent="0.25">
      <c r="A24" s="11" t="s">
        <v>61</v>
      </c>
      <c r="B24" s="38">
        <v>52</v>
      </c>
      <c r="C24" s="38">
        <v>311</v>
      </c>
      <c r="D24" s="38">
        <v>2591</v>
      </c>
      <c r="E24" s="38">
        <v>2782</v>
      </c>
      <c r="F24" s="13">
        <f t="shared" si="0"/>
        <v>7.3716711694326449</v>
      </c>
      <c r="G24" s="1"/>
      <c r="H24" s="1"/>
      <c r="I24" s="1"/>
    </row>
    <row r="25" spans="1:9" x14ac:dyDescent="0.25">
      <c r="A25" s="8" t="s">
        <v>62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8">
        <v>0</v>
      </c>
      <c r="C26" s="38">
        <v>0</v>
      </c>
      <c r="D26" s="38">
        <v>0</v>
      </c>
      <c r="E26" s="3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357</v>
      </c>
      <c r="C28" s="38">
        <v>347</v>
      </c>
      <c r="D28" s="38">
        <v>4169</v>
      </c>
      <c r="E28" s="38">
        <v>2477</v>
      </c>
      <c r="F28" s="13">
        <f t="shared" si="0"/>
        <v>-40.585272247541376</v>
      </c>
      <c r="G28" s="1"/>
      <c r="H28" s="1"/>
      <c r="I28" s="1"/>
    </row>
    <row r="29" spans="1:9" x14ac:dyDescent="0.25">
      <c r="A29" s="8" t="s">
        <v>66</v>
      </c>
      <c r="B29" s="37">
        <v>0</v>
      </c>
      <c r="C29" s="37">
        <v>0</v>
      </c>
      <c r="D29" s="37">
        <v>24</v>
      </c>
      <c r="E29" s="37">
        <v>0</v>
      </c>
      <c r="F29" s="18">
        <f t="shared" si="0"/>
        <v>-100</v>
      </c>
      <c r="G29" s="1"/>
      <c r="H29" s="1"/>
      <c r="I29" s="1"/>
    </row>
    <row r="30" spans="1:9" x14ac:dyDescent="0.25">
      <c r="A30" s="11" t="s">
        <v>67</v>
      </c>
      <c r="B30" s="38">
        <v>0</v>
      </c>
      <c r="C30" s="38">
        <v>0</v>
      </c>
      <c r="D30" s="38">
        <v>0</v>
      </c>
      <c r="E30" s="3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37">
        <v>8098</v>
      </c>
      <c r="C31" s="37">
        <v>7524</v>
      </c>
      <c r="D31" s="37">
        <v>90295</v>
      </c>
      <c r="E31" s="37">
        <v>63656</v>
      </c>
      <c r="F31" s="10">
        <f t="shared" si="0"/>
        <v>-29.502187275042914</v>
      </c>
      <c r="G31" s="1"/>
      <c r="H31" s="1"/>
      <c r="I31" s="1"/>
    </row>
    <row r="32" spans="1:9" x14ac:dyDescent="0.25">
      <c r="A32" s="11" t="s">
        <v>69</v>
      </c>
      <c r="B32" s="38">
        <v>221980</v>
      </c>
      <c r="C32" s="38">
        <v>167397</v>
      </c>
      <c r="D32" s="38">
        <v>1907905</v>
      </c>
      <c r="E32" s="38">
        <v>1780621</v>
      </c>
      <c r="F32" s="13">
        <f t="shared" si="0"/>
        <v>-6.6714013538409915</v>
      </c>
      <c r="G32" s="1"/>
      <c r="H32" s="1"/>
      <c r="I32" s="1"/>
    </row>
    <row r="33" spans="1:9" x14ac:dyDescent="0.25">
      <c r="A33" s="8" t="s">
        <v>70</v>
      </c>
      <c r="B33" s="37">
        <v>783</v>
      </c>
      <c r="C33" s="37">
        <v>284</v>
      </c>
      <c r="D33" s="37">
        <v>7628</v>
      </c>
      <c r="E33" s="37">
        <v>6634</v>
      </c>
      <c r="F33" s="10">
        <f t="shared" si="0"/>
        <v>-13.03093864708967</v>
      </c>
      <c r="G33" s="1"/>
      <c r="H33" s="1"/>
      <c r="I33" s="1"/>
    </row>
    <row r="34" spans="1:9" x14ac:dyDescent="0.25">
      <c r="A34" s="11" t="s">
        <v>71</v>
      </c>
      <c r="B34" s="38">
        <v>0</v>
      </c>
      <c r="C34" s="38">
        <v>0</v>
      </c>
      <c r="D34" s="38">
        <v>28</v>
      </c>
      <c r="E34" s="38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679797</v>
      </c>
      <c r="C35" s="15">
        <f t="shared" ref="C35:E35" si="1">SUM(C7:C34)</f>
        <v>604577.5</v>
      </c>
      <c r="D35" s="15">
        <f t="shared" si="1"/>
        <v>6438117.5</v>
      </c>
      <c r="E35" s="15">
        <f t="shared" si="1"/>
        <v>6074172.25</v>
      </c>
      <c r="F35" s="16">
        <f t="shared" si="0"/>
        <v>-5.6529761999528603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3270894</v>
      </c>
      <c r="G38" s="42">
        <f>LOOKUP(E38,$A$38:$A$65,$C$38:$C$65)</f>
        <v>3073452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1391</v>
      </c>
      <c r="C39" s="41">
        <f t="shared" ref="C39:C65" si="5">D8</f>
        <v>2758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1780621</v>
      </c>
      <c r="G39" s="42">
        <f t="shared" ref="G39:G65" si="8">LOOKUP(E39,$A$38:$A$65,$C$38:$C$65)</f>
        <v>1907905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509201</v>
      </c>
      <c r="G40" s="42">
        <f t="shared" si="8"/>
        <v>672938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223581</v>
      </c>
      <c r="G41" s="42">
        <f t="shared" si="8"/>
        <v>382952</v>
      </c>
    </row>
    <row r="42" spans="1:9" x14ac:dyDescent="0.25">
      <c r="A42" s="42" t="str">
        <f t="shared" si="3"/>
        <v>BAHIA DE ALGECIRAS</v>
      </c>
      <c r="B42" s="41">
        <f t="shared" si="4"/>
        <v>3270894</v>
      </c>
      <c r="C42" s="41">
        <f t="shared" si="5"/>
        <v>3073452</v>
      </c>
      <c r="D42" s="41">
        <f t="shared" si="6"/>
        <v>1</v>
      </c>
      <c r="E42" s="42" t="str">
        <f t="shared" si="2"/>
        <v>MALAGA</v>
      </c>
      <c r="F42" s="42">
        <f t="shared" si="7"/>
        <v>210366</v>
      </c>
      <c r="G42" s="42">
        <f t="shared" si="8"/>
        <v>290699</v>
      </c>
    </row>
    <row r="43" spans="1:9" x14ac:dyDescent="0.25">
      <c r="A43" s="42" t="str">
        <f t="shared" si="3"/>
        <v>BAHIA DE CADIZ</v>
      </c>
      <c r="B43" s="41">
        <f t="shared" si="4"/>
        <v>5</v>
      </c>
      <c r="C43" s="41">
        <f t="shared" si="5"/>
        <v>914</v>
      </c>
      <c r="D43" s="41">
        <f t="shared" si="6"/>
        <v>15</v>
      </c>
      <c r="E43" s="42" t="str">
        <f t="shared" si="2"/>
        <v>TARRAGONA</v>
      </c>
      <c r="F43" s="42">
        <f t="shared" si="7"/>
        <v>63656</v>
      </c>
      <c r="G43" s="42">
        <f t="shared" si="8"/>
        <v>90295</v>
      </c>
    </row>
    <row r="44" spans="1:9" x14ac:dyDescent="0.25">
      <c r="A44" s="42" t="str">
        <f t="shared" si="3"/>
        <v>BALEARES</v>
      </c>
      <c r="B44" s="41">
        <f t="shared" si="4"/>
        <v>11</v>
      </c>
      <c r="C44" s="41">
        <f t="shared" si="5"/>
        <v>28</v>
      </c>
      <c r="D44" s="41">
        <f t="shared" si="6"/>
        <v>14</v>
      </c>
      <c r="E44" s="42" t="str">
        <f t="shared" si="2"/>
        <v>VIGO</v>
      </c>
      <c r="F44" s="42">
        <f t="shared" si="7"/>
        <v>6634</v>
      </c>
      <c r="G44" s="42">
        <f t="shared" si="8"/>
        <v>7628</v>
      </c>
    </row>
    <row r="45" spans="1:9" x14ac:dyDescent="0.25">
      <c r="A45" s="42" t="str">
        <f t="shared" si="3"/>
        <v>BARCELONA</v>
      </c>
      <c r="B45" s="41">
        <f t="shared" si="4"/>
        <v>223581</v>
      </c>
      <c r="C45" s="41">
        <f t="shared" si="5"/>
        <v>382952</v>
      </c>
      <c r="D45" s="41">
        <f t="shared" si="6"/>
        <v>4</v>
      </c>
      <c r="E45" s="42" t="str">
        <f t="shared" si="2"/>
        <v>MARIN Y RIA DE PONTEVEDRA</v>
      </c>
      <c r="F45" s="42">
        <f t="shared" si="7"/>
        <v>2782</v>
      </c>
      <c r="G45" s="42">
        <f t="shared" si="8"/>
        <v>2591</v>
      </c>
    </row>
    <row r="46" spans="1:9" x14ac:dyDescent="0.25">
      <c r="A46" s="42" t="str">
        <f t="shared" si="3"/>
        <v>BILBAO</v>
      </c>
      <c r="B46" s="41">
        <f t="shared" si="4"/>
        <v>847.25</v>
      </c>
      <c r="C46" s="41">
        <f t="shared" si="5"/>
        <v>1045.5</v>
      </c>
      <c r="D46" s="41">
        <f t="shared" si="6"/>
        <v>12</v>
      </c>
      <c r="E46" s="42" t="str">
        <f t="shared" si="2"/>
        <v>SANTA CRUZ DE TENERIFE</v>
      </c>
      <c r="F46" s="42">
        <f t="shared" si="7"/>
        <v>2477</v>
      </c>
      <c r="G46" s="42">
        <f t="shared" si="8"/>
        <v>4169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CASTELLON</v>
      </c>
      <c r="F47" s="42">
        <f t="shared" si="7"/>
        <v>1666</v>
      </c>
      <c r="G47" s="42">
        <f t="shared" si="8"/>
        <v>691</v>
      </c>
    </row>
    <row r="48" spans="1:9" x14ac:dyDescent="0.25">
      <c r="A48" s="42" t="str">
        <f t="shared" si="3"/>
        <v>CASTELLON</v>
      </c>
      <c r="B48" s="41">
        <f t="shared" si="4"/>
        <v>1666</v>
      </c>
      <c r="C48" s="41">
        <f t="shared" si="5"/>
        <v>691</v>
      </c>
      <c r="D48" s="41">
        <f t="shared" si="6"/>
        <v>10</v>
      </c>
      <c r="E48" s="42" t="str">
        <f t="shared" si="2"/>
        <v>ALICANTE</v>
      </c>
      <c r="F48" s="42">
        <f t="shared" si="7"/>
        <v>1391</v>
      </c>
      <c r="G48" s="42">
        <f t="shared" si="8"/>
        <v>2758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BILBAO</v>
      </c>
      <c r="F49" s="42">
        <f t="shared" si="7"/>
        <v>847.25</v>
      </c>
      <c r="G49" s="42">
        <f t="shared" si="8"/>
        <v>1045.5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GIJON</v>
      </c>
      <c r="F50" s="42">
        <f t="shared" si="7"/>
        <v>40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40</v>
      </c>
      <c r="C51" s="41">
        <f t="shared" si="5"/>
        <v>0</v>
      </c>
      <c r="D51" s="41">
        <f t="shared" si="6"/>
        <v>13</v>
      </c>
      <c r="E51" s="42" t="str">
        <f t="shared" si="2"/>
        <v>BALEARES</v>
      </c>
      <c r="F51" s="42">
        <f t="shared" si="7"/>
        <v>11</v>
      </c>
      <c r="G51" s="42">
        <f t="shared" si="8"/>
        <v>28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BAHIA DE CADIZ</v>
      </c>
      <c r="F52" s="42">
        <f t="shared" si="7"/>
        <v>5</v>
      </c>
      <c r="G52" s="42">
        <f t="shared" si="8"/>
        <v>914</v>
      </c>
    </row>
    <row r="53" spans="1:7" x14ac:dyDescent="0.25">
      <c r="A53" s="42" t="str">
        <f t="shared" si="3"/>
        <v>LAS PALMAS</v>
      </c>
      <c r="B53" s="41">
        <f t="shared" si="4"/>
        <v>509201</v>
      </c>
      <c r="C53" s="41">
        <f t="shared" si="5"/>
        <v>672938</v>
      </c>
      <c r="D53" s="41">
        <f t="shared" si="6"/>
        <v>3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210366</v>
      </c>
      <c r="C54" s="41">
        <f t="shared" si="5"/>
        <v>290699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2782</v>
      </c>
      <c r="C55" s="41">
        <f t="shared" si="5"/>
        <v>2591</v>
      </c>
      <c r="D55" s="41">
        <f t="shared" si="6"/>
        <v>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2477</v>
      </c>
      <c r="C59" s="41">
        <f t="shared" si="5"/>
        <v>4169</v>
      </c>
      <c r="D59" s="41">
        <f t="shared" si="6"/>
        <v>9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24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63656</v>
      </c>
      <c r="C62" s="41">
        <f t="shared" si="5"/>
        <v>90295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1780621</v>
      </c>
      <c r="C63" s="41">
        <f t="shared" si="5"/>
        <v>1907905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6634</v>
      </c>
      <c r="C64" s="41">
        <f t="shared" si="5"/>
        <v>7628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28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94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Octubre</v>
      </c>
      <c r="C5" s="68"/>
      <c r="D5" s="67" t="s">
        <v>40</v>
      </c>
      <c r="E5" s="68"/>
      <c r="F5" s="68"/>
      <c r="L5" s="39">
        <f>'Resumen general'!I4</f>
        <v>41612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20</v>
      </c>
      <c r="C7" s="9">
        <v>128</v>
      </c>
      <c r="D7" s="9">
        <v>254</v>
      </c>
      <c r="E7" s="9">
        <v>945</v>
      </c>
      <c r="F7" s="10">
        <f>((E7*100)/D7)-100</f>
        <v>272.04724409448818</v>
      </c>
      <c r="G7" s="1"/>
      <c r="H7" s="1"/>
      <c r="I7" s="1"/>
    </row>
    <row r="8" spans="1:12" x14ac:dyDescent="0.25">
      <c r="A8" s="11" t="s">
        <v>45</v>
      </c>
      <c r="B8" s="12">
        <v>9481</v>
      </c>
      <c r="C8" s="12">
        <v>9765</v>
      </c>
      <c r="D8" s="12">
        <v>98647</v>
      </c>
      <c r="E8" s="12">
        <v>97029</v>
      </c>
      <c r="F8" s="13">
        <f t="shared" ref="F8:F35" si="0">((E8*100)/D8)-100</f>
        <v>-1.6401917949861655</v>
      </c>
      <c r="G8" s="1"/>
      <c r="H8" s="1"/>
      <c r="I8" s="1"/>
    </row>
    <row r="9" spans="1:12" x14ac:dyDescent="0.25">
      <c r="A9" s="8" t="s">
        <v>46</v>
      </c>
      <c r="B9" s="9">
        <v>617</v>
      </c>
      <c r="C9" s="9">
        <v>217</v>
      </c>
      <c r="D9" s="9">
        <v>3512.25</v>
      </c>
      <c r="E9" s="9">
        <v>3036</v>
      </c>
      <c r="F9" s="10">
        <f t="shared" si="0"/>
        <v>-13.559683963271411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2253</v>
      </c>
      <c r="C11" s="9">
        <v>0</v>
      </c>
      <c r="D11" s="9">
        <v>20508</v>
      </c>
      <c r="E11" s="9">
        <v>367</v>
      </c>
      <c r="F11" s="10">
        <f t="shared" si="0"/>
        <v>-98.210454456797351</v>
      </c>
      <c r="G11" s="1"/>
      <c r="H11" s="1"/>
      <c r="I11" s="1"/>
    </row>
    <row r="12" spans="1:12" x14ac:dyDescent="0.25">
      <c r="A12" s="11" t="s">
        <v>49</v>
      </c>
      <c r="B12" s="12">
        <v>2642</v>
      </c>
      <c r="C12" s="12">
        <v>2571</v>
      </c>
      <c r="D12" s="12">
        <v>31017.5</v>
      </c>
      <c r="E12" s="12">
        <v>26463.5</v>
      </c>
      <c r="F12" s="13">
        <f t="shared" si="0"/>
        <v>-14.682034335455796</v>
      </c>
      <c r="G12" s="1"/>
      <c r="H12" s="1"/>
      <c r="I12" s="1"/>
    </row>
    <row r="13" spans="1:12" x14ac:dyDescent="0.25">
      <c r="A13" s="8" t="s">
        <v>50</v>
      </c>
      <c r="B13" s="9">
        <v>4707</v>
      </c>
      <c r="C13" s="9">
        <v>4885</v>
      </c>
      <c r="D13" s="9">
        <v>49784</v>
      </c>
      <c r="E13" s="9">
        <v>52853</v>
      </c>
      <c r="F13" s="10">
        <f t="shared" si="0"/>
        <v>6.1646312068134392</v>
      </c>
      <c r="G13" s="1"/>
      <c r="H13" s="1"/>
      <c r="I13" s="1"/>
    </row>
    <row r="14" spans="1:12" x14ac:dyDescent="0.25">
      <c r="A14" s="11" t="s">
        <v>51</v>
      </c>
      <c r="B14" s="12">
        <v>12002</v>
      </c>
      <c r="C14" s="12">
        <v>16136.5</v>
      </c>
      <c r="D14" s="12">
        <v>134989</v>
      </c>
      <c r="E14" s="12">
        <v>146794</v>
      </c>
      <c r="F14" s="13">
        <f t="shared" si="0"/>
        <v>8.7451570127936407</v>
      </c>
      <c r="G14" s="1"/>
      <c r="H14" s="1"/>
      <c r="I14" s="1"/>
    </row>
    <row r="15" spans="1:12" x14ac:dyDescent="0.25">
      <c r="A15" s="8" t="s">
        <v>52</v>
      </c>
      <c r="B15" s="9">
        <v>5219.75</v>
      </c>
      <c r="C15" s="9">
        <v>5562.5</v>
      </c>
      <c r="D15" s="9">
        <v>52160.5</v>
      </c>
      <c r="E15" s="9">
        <v>54363.75</v>
      </c>
      <c r="F15" s="10">
        <f t="shared" si="0"/>
        <v>4.2239817486412079</v>
      </c>
      <c r="G15" s="1"/>
      <c r="H15" s="1"/>
      <c r="I15" s="1"/>
    </row>
    <row r="16" spans="1:12" x14ac:dyDescent="0.25">
      <c r="A16" s="11" t="s">
        <v>53</v>
      </c>
      <c r="B16" s="12">
        <v>1991</v>
      </c>
      <c r="C16" s="12">
        <v>1876</v>
      </c>
      <c r="D16" s="12">
        <v>14867</v>
      </c>
      <c r="E16" s="12">
        <v>17309</v>
      </c>
      <c r="F16" s="13">
        <f t="shared" si="0"/>
        <v>16.42564068070223</v>
      </c>
      <c r="G16" s="1"/>
      <c r="H16" s="1"/>
      <c r="I16" s="1"/>
    </row>
    <row r="17" spans="1:9" x14ac:dyDescent="0.25">
      <c r="A17" s="8" t="s">
        <v>54</v>
      </c>
      <c r="B17" s="9">
        <v>416</v>
      </c>
      <c r="C17" s="9">
        <v>1592</v>
      </c>
      <c r="D17" s="9">
        <v>5119</v>
      </c>
      <c r="E17" s="9">
        <v>3953</v>
      </c>
      <c r="F17" s="10">
        <f t="shared" si="0"/>
        <v>-22.777886305919125</v>
      </c>
      <c r="G17" s="1"/>
      <c r="H17" s="1"/>
      <c r="I17" s="1"/>
    </row>
    <row r="18" spans="1:9" x14ac:dyDescent="0.25">
      <c r="A18" s="11" t="s">
        <v>55</v>
      </c>
      <c r="B18" s="12">
        <v>1484</v>
      </c>
      <c r="C18" s="12">
        <v>1874</v>
      </c>
      <c r="D18" s="12">
        <v>12980</v>
      </c>
      <c r="E18" s="12">
        <v>15581</v>
      </c>
      <c r="F18" s="13">
        <f t="shared" si="0"/>
        <v>20.038520801232664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40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504</v>
      </c>
      <c r="C20" s="12">
        <v>1023</v>
      </c>
      <c r="D20" s="12">
        <v>6591</v>
      </c>
      <c r="E20" s="12">
        <v>8196</v>
      </c>
      <c r="F20" s="13">
        <f t="shared" si="0"/>
        <v>24.351388256713705</v>
      </c>
      <c r="G20" s="1"/>
      <c r="H20" s="1"/>
      <c r="I20" s="1"/>
    </row>
    <row r="21" spans="1:9" x14ac:dyDescent="0.25">
      <c r="A21" s="8" t="s">
        <v>58</v>
      </c>
      <c r="B21" s="9">
        <v>77</v>
      </c>
      <c r="C21" s="9">
        <v>254</v>
      </c>
      <c r="D21" s="9">
        <v>1322</v>
      </c>
      <c r="E21" s="9">
        <v>1315</v>
      </c>
      <c r="F21" s="10">
        <f t="shared" si="0"/>
        <v>-0.52950075642965544</v>
      </c>
      <c r="G21" s="1"/>
      <c r="H21" s="1"/>
      <c r="I21" s="1"/>
    </row>
    <row r="22" spans="1:9" x14ac:dyDescent="0.25">
      <c r="A22" s="11" t="s">
        <v>59</v>
      </c>
      <c r="B22" s="12">
        <v>30275</v>
      </c>
      <c r="C22" s="12">
        <v>30659</v>
      </c>
      <c r="D22" s="12">
        <v>283141</v>
      </c>
      <c r="E22" s="12">
        <v>281194</v>
      </c>
      <c r="F22" s="13">
        <f t="shared" si="0"/>
        <v>-0.68764325901229029</v>
      </c>
      <c r="G22" s="1"/>
      <c r="H22" s="1"/>
      <c r="I22" s="1"/>
    </row>
    <row r="23" spans="1:9" x14ac:dyDescent="0.25">
      <c r="A23" s="8" t="s">
        <v>60</v>
      </c>
      <c r="B23" s="9">
        <v>1257</v>
      </c>
      <c r="C23" s="9">
        <v>1094</v>
      </c>
      <c r="D23" s="9">
        <v>11740</v>
      </c>
      <c r="E23" s="9">
        <v>11282</v>
      </c>
      <c r="F23" s="10">
        <f t="shared" si="0"/>
        <v>-3.9011925042589439</v>
      </c>
      <c r="G23" s="1"/>
      <c r="H23" s="1"/>
      <c r="I23" s="1"/>
    </row>
    <row r="24" spans="1:9" x14ac:dyDescent="0.25">
      <c r="A24" s="11" t="s">
        <v>61</v>
      </c>
      <c r="B24" s="12">
        <v>491</v>
      </c>
      <c r="C24" s="12">
        <v>873</v>
      </c>
      <c r="D24" s="12">
        <v>4909</v>
      </c>
      <c r="E24" s="12">
        <v>5958</v>
      </c>
      <c r="F24" s="13">
        <f t="shared" si="0"/>
        <v>21.368914239152573</v>
      </c>
      <c r="G24" s="1"/>
      <c r="H24" s="1"/>
      <c r="I24" s="1"/>
    </row>
    <row r="25" spans="1:9" x14ac:dyDescent="0.25">
      <c r="A25" s="8" t="s">
        <v>62</v>
      </c>
      <c r="B25" s="9">
        <v>1791</v>
      </c>
      <c r="C25" s="9">
        <v>1990</v>
      </c>
      <c r="D25" s="9">
        <v>16521</v>
      </c>
      <c r="E25" s="9">
        <v>17393</v>
      </c>
      <c r="F25" s="10">
        <f t="shared" si="0"/>
        <v>5.2781308637491691</v>
      </c>
      <c r="G25" s="1"/>
      <c r="H25" s="1"/>
      <c r="I25" s="1"/>
    </row>
    <row r="26" spans="1:9" x14ac:dyDescent="0.25">
      <c r="A26" s="11" t="s">
        <v>63</v>
      </c>
      <c r="B26" s="12">
        <v>146</v>
      </c>
      <c r="C26" s="12">
        <v>219</v>
      </c>
      <c r="D26" s="12">
        <v>1768</v>
      </c>
      <c r="E26" s="12">
        <v>859</v>
      </c>
      <c r="F26" s="13">
        <f t="shared" si="0"/>
        <v>-51.414027149321264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23074</v>
      </c>
      <c r="C28" s="12">
        <v>25972</v>
      </c>
      <c r="D28" s="12">
        <v>230590</v>
      </c>
      <c r="E28" s="12">
        <v>225069</v>
      </c>
      <c r="F28" s="13">
        <f t="shared" si="0"/>
        <v>-2.3942929008196359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12">
        <v>11100</v>
      </c>
      <c r="C30" s="12">
        <v>11084</v>
      </c>
      <c r="D30" s="12">
        <v>111691</v>
      </c>
      <c r="E30" s="12">
        <v>103783</v>
      </c>
      <c r="F30" s="13">
        <f t="shared" si="0"/>
        <v>-7.0802481847239278</v>
      </c>
      <c r="G30" s="1"/>
      <c r="H30" s="1"/>
      <c r="I30" s="1"/>
    </row>
    <row r="31" spans="1:9" x14ac:dyDescent="0.25">
      <c r="A31" s="8" t="s">
        <v>68</v>
      </c>
      <c r="B31" s="9">
        <v>2467</v>
      </c>
      <c r="C31" s="9">
        <v>1090</v>
      </c>
      <c r="D31" s="9">
        <v>18895</v>
      </c>
      <c r="E31" s="9">
        <v>12294</v>
      </c>
      <c r="F31" s="10">
        <f t="shared" si="0"/>
        <v>-34.935168033871392</v>
      </c>
      <c r="G31" s="1"/>
      <c r="H31" s="1"/>
      <c r="I31" s="1"/>
    </row>
    <row r="32" spans="1:9" x14ac:dyDescent="0.25">
      <c r="A32" s="11" t="s">
        <v>69</v>
      </c>
      <c r="B32" s="12">
        <v>9467</v>
      </c>
      <c r="C32" s="12">
        <v>11288</v>
      </c>
      <c r="D32" s="12">
        <v>120373</v>
      </c>
      <c r="E32" s="12">
        <v>119960</v>
      </c>
      <c r="F32" s="13">
        <f t="shared" si="0"/>
        <v>-0.34310019688800253</v>
      </c>
      <c r="G32" s="1"/>
      <c r="H32" s="1"/>
      <c r="I32" s="1"/>
    </row>
    <row r="33" spans="1:9" x14ac:dyDescent="0.25">
      <c r="A33" s="8" t="s">
        <v>70</v>
      </c>
      <c r="B33" s="9">
        <v>1994</v>
      </c>
      <c r="C33" s="9">
        <v>2874</v>
      </c>
      <c r="D33" s="9">
        <v>20267</v>
      </c>
      <c r="E33" s="9">
        <v>22291</v>
      </c>
      <c r="F33" s="10">
        <f t="shared" si="0"/>
        <v>9.9866778506932405</v>
      </c>
      <c r="G33" s="1"/>
      <c r="H33" s="1"/>
      <c r="I33" s="1"/>
    </row>
    <row r="34" spans="1:9" x14ac:dyDescent="0.25">
      <c r="A34" s="11" t="s">
        <v>71</v>
      </c>
      <c r="B34" s="12">
        <v>2634</v>
      </c>
      <c r="C34" s="12">
        <v>2448</v>
      </c>
      <c r="D34" s="12">
        <v>20488</v>
      </c>
      <c r="E34" s="12">
        <v>26243</v>
      </c>
      <c r="F34" s="13">
        <f t="shared" si="0"/>
        <v>28.089613432253032</v>
      </c>
      <c r="G34" s="1"/>
      <c r="H34" s="1"/>
      <c r="I34" s="1"/>
    </row>
    <row r="35" spans="1:9" x14ac:dyDescent="0.25">
      <c r="A35" s="14" t="s">
        <v>72</v>
      </c>
      <c r="B35" s="15">
        <f>SUM(B7:B34)</f>
        <v>126109.75</v>
      </c>
      <c r="C35" s="15">
        <f t="shared" ref="C35:E35" si="1">SUM(C7:C34)</f>
        <v>135475</v>
      </c>
      <c r="D35" s="15">
        <f t="shared" si="1"/>
        <v>1272134.25</v>
      </c>
      <c r="E35" s="15">
        <f t="shared" si="1"/>
        <v>1254571.25</v>
      </c>
      <c r="F35" s="16">
        <f t="shared" si="0"/>
        <v>-1.3805932825092952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945</v>
      </c>
      <c r="C38" s="41">
        <f>D7</f>
        <v>254</v>
      </c>
      <c r="D38" s="41">
        <f>_xlfn.RANK.EQ(B38,$B$38:$B$65)+COUNTIF($B$38:$B$65,B38)-1</f>
        <v>22</v>
      </c>
      <c r="E38" s="42" t="str">
        <f t="shared" ref="E38:E65" si="2">INDEX($A$38:$B$65,MATCH(ROW()-37,$D$38:$D$65,0),1)</f>
        <v>LAS PALMAS</v>
      </c>
      <c r="F38" s="42">
        <f>LOOKUP(E38,$A$38:$A$65,$B$38:$B$65)</f>
        <v>281194</v>
      </c>
      <c r="G38" s="42">
        <f>LOOKUP(E38,$A$38:$A$65,$C$38:$C$65)</f>
        <v>283141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97029</v>
      </c>
      <c r="C39" s="41">
        <f t="shared" ref="C39:C65" si="5">D8</f>
        <v>98647</v>
      </c>
      <c r="D39" s="41">
        <f t="shared" ref="D39:D65" si="6">_xlfn.RANK.EQ(B39,$B$38:$B$65)+COUNTIF($B$38:$B$65,B39)-1</f>
        <v>6</v>
      </c>
      <c r="E39" s="42" t="str">
        <f t="shared" si="2"/>
        <v>SANTA CRUZ DE TENERIFE</v>
      </c>
      <c r="F39" s="42">
        <f t="shared" ref="F39:F65" si="7">LOOKUP(E39,$A$38:$A$65,$B$38:$B$65)</f>
        <v>225069</v>
      </c>
      <c r="G39" s="42">
        <f t="shared" ref="G39:G65" si="8">LOOKUP(E39,$A$38:$A$65,$C$38:$C$65)</f>
        <v>230590</v>
      </c>
    </row>
    <row r="40" spans="1:9" x14ac:dyDescent="0.25">
      <c r="A40" s="42" t="str">
        <f t="shared" si="3"/>
        <v>ALMERIA</v>
      </c>
      <c r="B40" s="41">
        <f t="shared" si="4"/>
        <v>3036</v>
      </c>
      <c r="C40" s="41">
        <f t="shared" si="5"/>
        <v>3512.25</v>
      </c>
      <c r="D40" s="41">
        <f t="shared" si="6"/>
        <v>20</v>
      </c>
      <c r="E40" s="42" t="str">
        <f t="shared" si="2"/>
        <v>BARCELONA</v>
      </c>
      <c r="F40" s="42">
        <f t="shared" si="7"/>
        <v>146794</v>
      </c>
      <c r="G40" s="42">
        <f t="shared" si="8"/>
        <v>134989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119960</v>
      </c>
      <c r="G41" s="42">
        <f t="shared" si="8"/>
        <v>120373</v>
      </c>
    </row>
    <row r="42" spans="1:9" x14ac:dyDescent="0.25">
      <c r="A42" s="42" t="str">
        <f t="shared" si="3"/>
        <v>BAHIA DE ALGECIRAS</v>
      </c>
      <c r="B42" s="41">
        <f t="shared" si="4"/>
        <v>367</v>
      </c>
      <c r="C42" s="41">
        <f t="shared" si="5"/>
        <v>20508</v>
      </c>
      <c r="D42" s="41">
        <f t="shared" si="6"/>
        <v>24</v>
      </c>
      <c r="E42" s="42" t="str">
        <f t="shared" si="2"/>
        <v>SEVILLA</v>
      </c>
      <c r="F42" s="42">
        <f t="shared" si="7"/>
        <v>103783</v>
      </c>
      <c r="G42" s="42">
        <f t="shared" si="8"/>
        <v>111691</v>
      </c>
    </row>
    <row r="43" spans="1:9" x14ac:dyDescent="0.25">
      <c r="A43" s="42" t="str">
        <f t="shared" si="3"/>
        <v>BAHIA DE CADIZ</v>
      </c>
      <c r="B43" s="41">
        <f t="shared" si="4"/>
        <v>26463.5</v>
      </c>
      <c r="C43" s="41">
        <f t="shared" si="5"/>
        <v>31017.5</v>
      </c>
      <c r="D43" s="41">
        <f t="shared" si="6"/>
        <v>9</v>
      </c>
      <c r="E43" s="42" t="str">
        <f t="shared" si="2"/>
        <v>ALICANTE</v>
      </c>
      <c r="F43" s="42">
        <f t="shared" si="7"/>
        <v>97029</v>
      </c>
      <c r="G43" s="42">
        <f t="shared" si="8"/>
        <v>98647</v>
      </c>
    </row>
    <row r="44" spans="1:9" x14ac:dyDescent="0.25">
      <c r="A44" s="42" t="str">
        <f t="shared" si="3"/>
        <v>BALEARES</v>
      </c>
      <c r="B44" s="41">
        <f t="shared" si="4"/>
        <v>52853</v>
      </c>
      <c r="C44" s="41">
        <f t="shared" si="5"/>
        <v>49784</v>
      </c>
      <c r="D44" s="41">
        <f t="shared" si="6"/>
        <v>8</v>
      </c>
      <c r="E44" s="42" t="str">
        <f t="shared" si="2"/>
        <v>BILBAO</v>
      </c>
      <c r="F44" s="42">
        <f t="shared" si="7"/>
        <v>54363.75</v>
      </c>
      <c r="G44" s="42">
        <f t="shared" si="8"/>
        <v>52160.5</v>
      </c>
    </row>
    <row r="45" spans="1:9" x14ac:dyDescent="0.25">
      <c r="A45" s="42" t="str">
        <f t="shared" si="3"/>
        <v>BARCELONA</v>
      </c>
      <c r="B45" s="41">
        <f t="shared" si="4"/>
        <v>146794</v>
      </c>
      <c r="C45" s="41">
        <f t="shared" si="5"/>
        <v>134989</v>
      </c>
      <c r="D45" s="41">
        <f t="shared" si="6"/>
        <v>3</v>
      </c>
      <c r="E45" s="42" t="str">
        <f t="shared" si="2"/>
        <v>BALEARES</v>
      </c>
      <c r="F45" s="42">
        <f t="shared" si="7"/>
        <v>52853</v>
      </c>
      <c r="G45" s="42">
        <f t="shared" si="8"/>
        <v>49784</v>
      </c>
    </row>
    <row r="46" spans="1:9" x14ac:dyDescent="0.25">
      <c r="A46" s="42" t="str">
        <f t="shared" si="3"/>
        <v>BILBAO</v>
      </c>
      <c r="B46" s="41">
        <f t="shared" si="4"/>
        <v>54363.75</v>
      </c>
      <c r="C46" s="41">
        <f t="shared" si="5"/>
        <v>52160.5</v>
      </c>
      <c r="D46" s="41">
        <f t="shared" si="6"/>
        <v>7</v>
      </c>
      <c r="E46" s="42" t="str">
        <f t="shared" si="2"/>
        <v>BAHIA DE CADIZ</v>
      </c>
      <c r="F46" s="42">
        <f t="shared" si="7"/>
        <v>26463.5</v>
      </c>
      <c r="G46" s="42">
        <f t="shared" si="8"/>
        <v>31017.5</v>
      </c>
    </row>
    <row r="47" spans="1:9" x14ac:dyDescent="0.25">
      <c r="A47" s="42" t="str">
        <f t="shared" si="3"/>
        <v>CARTAGENA</v>
      </c>
      <c r="B47" s="41">
        <f t="shared" si="4"/>
        <v>17309</v>
      </c>
      <c r="C47" s="41">
        <f t="shared" si="5"/>
        <v>14867</v>
      </c>
      <c r="D47" s="41">
        <f t="shared" si="6"/>
        <v>13</v>
      </c>
      <c r="E47" s="42" t="str">
        <f t="shared" si="2"/>
        <v>VILAGARCIA</v>
      </c>
      <c r="F47" s="42">
        <f t="shared" si="7"/>
        <v>26243</v>
      </c>
      <c r="G47" s="42">
        <f t="shared" si="8"/>
        <v>20488</v>
      </c>
    </row>
    <row r="48" spans="1:9" x14ac:dyDescent="0.25">
      <c r="A48" s="42" t="str">
        <f t="shared" si="3"/>
        <v>CASTELLON</v>
      </c>
      <c r="B48" s="41">
        <f t="shared" si="4"/>
        <v>3953</v>
      </c>
      <c r="C48" s="41">
        <f t="shared" si="5"/>
        <v>5119</v>
      </c>
      <c r="D48" s="41">
        <f t="shared" si="6"/>
        <v>19</v>
      </c>
      <c r="E48" s="42" t="str">
        <f t="shared" si="2"/>
        <v>VIGO</v>
      </c>
      <c r="F48" s="42">
        <f t="shared" si="7"/>
        <v>22291</v>
      </c>
      <c r="G48" s="42">
        <f t="shared" si="8"/>
        <v>20267</v>
      </c>
    </row>
    <row r="49" spans="1:7" x14ac:dyDescent="0.25">
      <c r="A49" s="42" t="str">
        <f t="shared" si="3"/>
        <v>CEUTA</v>
      </c>
      <c r="B49" s="41">
        <f t="shared" si="4"/>
        <v>15581</v>
      </c>
      <c r="C49" s="41">
        <f t="shared" si="5"/>
        <v>12980</v>
      </c>
      <c r="D49" s="41">
        <f t="shared" si="6"/>
        <v>14</v>
      </c>
      <c r="E49" s="42" t="str">
        <f t="shared" si="2"/>
        <v>MELILLA</v>
      </c>
      <c r="F49" s="42">
        <f t="shared" si="7"/>
        <v>17393</v>
      </c>
      <c r="G49" s="42">
        <f t="shared" si="8"/>
        <v>16521</v>
      </c>
    </row>
    <row r="50" spans="1:7" x14ac:dyDescent="0.25">
      <c r="A50" s="42" t="str">
        <f t="shared" si="3"/>
        <v>FERROL-SAN CIBRAO</v>
      </c>
      <c r="B50" s="41">
        <f t="shared" si="4"/>
        <v>40</v>
      </c>
      <c r="C50" s="41">
        <f t="shared" si="5"/>
        <v>0</v>
      </c>
      <c r="D50" s="41">
        <f t="shared" si="6"/>
        <v>25</v>
      </c>
      <c r="E50" s="42" t="str">
        <f t="shared" si="2"/>
        <v>CARTAGENA</v>
      </c>
      <c r="F50" s="42">
        <f t="shared" si="7"/>
        <v>17309</v>
      </c>
      <c r="G50" s="42">
        <f t="shared" si="8"/>
        <v>14867</v>
      </c>
    </row>
    <row r="51" spans="1:7" x14ac:dyDescent="0.25">
      <c r="A51" s="42" t="str">
        <f t="shared" si="3"/>
        <v>GIJON</v>
      </c>
      <c r="B51" s="41">
        <f t="shared" si="4"/>
        <v>8196</v>
      </c>
      <c r="C51" s="41">
        <f t="shared" si="5"/>
        <v>6591</v>
      </c>
      <c r="D51" s="41">
        <f t="shared" si="6"/>
        <v>17</v>
      </c>
      <c r="E51" s="42" t="str">
        <f t="shared" si="2"/>
        <v>CEUTA</v>
      </c>
      <c r="F51" s="42">
        <f t="shared" si="7"/>
        <v>15581</v>
      </c>
      <c r="G51" s="42">
        <f t="shared" si="8"/>
        <v>12980</v>
      </c>
    </row>
    <row r="52" spans="1:7" x14ac:dyDescent="0.25">
      <c r="A52" s="42" t="str">
        <f t="shared" si="3"/>
        <v>HUELVA</v>
      </c>
      <c r="B52" s="41">
        <f t="shared" si="4"/>
        <v>1315</v>
      </c>
      <c r="C52" s="41">
        <f t="shared" si="5"/>
        <v>1322</v>
      </c>
      <c r="D52" s="41">
        <f t="shared" si="6"/>
        <v>21</v>
      </c>
      <c r="E52" s="42" t="str">
        <f t="shared" si="2"/>
        <v>TARRAGONA</v>
      </c>
      <c r="F52" s="42">
        <f t="shared" si="7"/>
        <v>12294</v>
      </c>
      <c r="G52" s="42">
        <f t="shared" si="8"/>
        <v>18895</v>
      </c>
    </row>
    <row r="53" spans="1:7" x14ac:dyDescent="0.25">
      <c r="A53" s="42" t="str">
        <f t="shared" si="3"/>
        <v>LAS PALMAS</v>
      </c>
      <c r="B53" s="41">
        <f t="shared" si="4"/>
        <v>281194</v>
      </c>
      <c r="C53" s="41">
        <f t="shared" si="5"/>
        <v>283141</v>
      </c>
      <c r="D53" s="41">
        <f t="shared" si="6"/>
        <v>1</v>
      </c>
      <c r="E53" s="42" t="str">
        <f t="shared" si="2"/>
        <v>MALAGA</v>
      </c>
      <c r="F53" s="42">
        <f t="shared" si="7"/>
        <v>11282</v>
      </c>
      <c r="G53" s="42">
        <f t="shared" si="8"/>
        <v>11740</v>
      </c>
    </row>
    <row r="54" spans="1:7" x14ac:dyDescent="0.25">
      <c r="A54" s="42" t="str">
        <f t="shared" si="3"/>
        <v>MALAGA</v>
      </c>
      <c r="B54" s="41">
        <f t="shared" si="4"/>
        <v>11282</v>
      </c>
      <c r="C54" s="41">
        <f t="shared" si="5"/>
        <v>11740</v>
      </c>
      <c r="D54" s="41">
        <f t="shared" si="6"/>
        <v>16</v>
      </c>
      <c r="E54" s="42" t="str">
        <f t="shared" si="2"/>
        <v>GIJON</v>
      </c>
      <c r="F54" s="42">
        <f t="shared" si="7"/>
        <v>8196</v>
      </c>
      <c r="G54" s="42">
        <f t="shared" si="8"/>
        <v>6591</v>
      </c>
    </row>
    <row r="55" spans="1:7" x14ac:dyDescent="0.25">
      <c r="A55" s="42" t="str">
        <f t="shared" si="3"/>
        <v>MARIN Y RIA DE PONTEVEDRA</v>
      </c>
      <c r="B55" s="41">
        <f t="shared" si="4"/>
        <v>5958</v>
      </c>
      <c r="C55" s="41">
        <f t="shared" si="5"/>
        <v>4909</v>
      </c>
      <c r="D55" s="41">
        <f t="shared" si="6"/>
        <v>18</v>
      </c>
      <c r="E55" s="42" t="str">
        <f t="shared" si="2"/>
        <v>MARIN Y RIA DE PONTEVEDRA</v>
      </c>
      <c r="F55" s="42">
        <f t="shared" si="7"/>
        <v>5958</v>
      </c>
      <c r="G55" s="42">
        <f t="shared" si="8"/>
        <v>4909</v>
      </c>
    </row>
    <row r="56" spans="1:7" x14ac:dyDescent="0.25">
      <c r="A56" s="42" t="str">
        <f t="shared" si="3"/>
        <v>MELILLA</v>
      </c>
      <c r="B56" s="41">
        <f t="shared" si="4"/>
        <v>17393</v>
      </c>
      <c r="C56" s="41">
        <f t="shared" si="5"/>
        <v>16521</v>
      </c>
      <c r="D56" s="41">
        <f t="shared" si="6"/>
        <v>12</v>
      </c>
      <c r="E56" s="42" t="str">
        <f t="shared" si="2"/>
        <v>CASTELLON</v>
      </c>
      <c r="F56" s="42">
        <f t="shared" si="7"/>
        <v>3953</v>
      </c>
      <c r="G56" s="42">
        <f t="shared" si="8"/>
        <v>5119</v>
      </c>
    </row>
    <row r="57" spans="1:7" x14ac:dyDescent="0.25">
      <c r="A57" s="42" t="str">
        <f t="shared" si="3"/>
        <v>MOTRIL</v>
      </c>
      <c r="B57" s="41">
        <f t="shared" si="4"/>
        <v>859</v>
      </c>
      <c r="C57" s="41">
        <f t="shared" si="5"/>
        <v>1768</v>
      </c>
      <c r="D57" s="41">
        <f t="shared" si="6"/>
        <v>23</v>
      </c>
      <c r="E57" s="42" t="str">
        <f t="shared" si="2"/>
        <v>ALMERIA</v>
      </c>
      <c r="F57" s="42">
        <f t="shared" si="7"/>
        <v>3036</v>
      </c>
      <c r="G57" s="42">
        <f t="shared" si="8"/>
        <v>3512.25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HUELVA</v>
      </c>
      <c r="F58" s="42">
        <f t="shared" si="7"/>
        <v>1315</v>
      </c>
      <c r="G58" s="42">
        <f t="shared" si="8"/>
        <v>1322</v>
      </c>
    </row>
    <row r="59" spans="1:7" x14ac:dyDescent="0.25">
      <c r="A59" s="42" t="str">
        <f t="shared" si="3"/>
        <v>SANTA CRUZ DE TENERIFE</v>
      </c>
      <c r="B59" s="41">
        <f t="shared" si="4"/>
        <v>225069</v>
      </c>
      <c r="C59" s="41">
        <f t="shared" si="5"/>
        <v>230590</v>
      </c>
      <c r="D59" s="41">
        <f t="shared" si="6"/>
        <v>2</v>
      </c>
      <c r="E59" s="42" t="str">
        <f t="shared" si="2"/>
        <v>A CORUÑA</v>
      </c>
      <c r="F59" s="42">
        <f t="shared" si="7"/>
        <v>945</v>
      </c>
      <c r="G59" s="42">
        <f t="shared" si="8"/>
        <v>254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str">
        <f t="shared" si="2"/>
        <v>MOTRIL</v>
      </c>
      <c r="F60" s="42">
        <f t="shared" si="7"/>
        <v>859</v>
      </c>
      <c r="G60" s="42">
        <f t="shared" si="8"/>
        <v>1768</v>
      </c>
    </row>
    <row r="61" spans="1:7" x14ac:dyDescent="0.25">
      <c r="A61" s="42" t="str">
        <f t="shared" si="3"/>
        <v>SEVILLA</v>
      </c>
      <c r="B61" s="41">
        <f t="shared" si="4"/>
        <v>103783</v>
      </c>
      <c r="C61" s="41">
        <f t="shared" si="5"/>
        <v>111691</v>
      </c>
      <c r="D61" s="41">
        <f t="shared" si="6"/>
        <v>5</v>
      </c>
      <c r="E61" s="42" t="str">
        <f t="shared" si="2"/>
        <v>BAHIA DE ALGECIRAS</v>
      </c>
      <c r="F61" s="42">
        <f t="shared" si="7"/>
        <v>367</v>
      </c>
      <c r="G61" s="42">
        <f t="shared" si="8"/>
        <v>20508</v>
      </c>
    </row>
    <row r="62" spans="1:7" x14ac:dyDescent="0.25">
      <c r="A62" s="42" t="str">
        <f t="shared" si="3"/>
        <v>TARRAGONA</v>
      </c>
      <c r="B62" s="41">
        <f t="shared" si="4"/>
        <v>12294</v>
      </c>
      <c r="C62" s="41">
        <f t="shared" si="5"/>
        <v>18895</v>
      </c>
      <c r="D62" s="41">
        <f t="shared" si="6"/>
        <v>15</v>
      </c>
      <c r="E62" s="42" t="str">
        <f t="shared" si="2"/>
        <v>FERROL-SAN CIBRAO</v>
      </c>
      <c r="F62" s="42">
        <f t="shared" si="7"/>
        <v>40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119960</v>
      </c>
      <c r="C63" s="41">
        <f t="shared" si="5"/>
        <v>120373</v>
      </c>
      <c r="D63" s="41">
        <f t="shared" si="6"/>
        <v>4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22291</v>
      </c>
      <c r="C64" s="41">
        <f t="shared" si="5"/>
        <v>20267</v>
      </c>
      <c r="D64" s="41">
        <f t="shared" si="6"/>
        <v>11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26243</v>
      </c>
      <c r="C65" s="41">
        <f t="shared" si="5"/>
        <v>20488</v>
      </c>
      <c r="D65" s="41">
        <f t="shared" si="6"/>
        <v>10</v>
      </c>
      <c r="E65" s="42" t="str">
        <f t="shared" si="2"/>
        <v>AVILES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tabSelected="1" workbookViewId="0">
      <selection activeCell="A9" sqref="A9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95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Octubre</v>
      </c>
      <c r="C5" s="68"/>
      <c r="D5" s="67" t="s">
        <v>40</v>
      </c>
      <c r="E5" s="68"/>
      <c r="F5" s="68"/>
      <c r="L5" s="39">
        <f>'Resumen general'!I4</f>
        <v>41612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244</v>
      </c>
      <c r="C7" s="9">
        <v>235</v>
      </c>
      <c r="D7" s="9">
        <v>3964</v>
      </c>
      <c r="E7" s="9">
        <v>3665</v>
      </c>
      <c r="F7" s="10">
        <f>((E7*100)/D7)-100</f>
        <v>-7.5428859737638732</v>
      </c>
      <c r="G7" s="1"/>
      <c r="H7" s="1"/>
      <c r="I7" s="1"/>
    </row>
    <row r="8" spans="1:12" x14ac:dyDescent="0.25">
      <c r="A8" s="11" t="s">
        <v>45</v>
      </c>
      <c r="B8" s="12">
        <v>2063</v>
      </c>
      <c r="C8" s="12">
        <v>2253</v>
      </c>
      <c r="D8" s="12">
        <v>33901</v>
      </c>
      <c r="E8" s="12">
        <v>25684</v>
      </c>
      <c r="F8" s="13">
        <f t="shared" ref="F8:F35" si="0">((E8*100)/D8)-100</f>
        <v>-24.238223061266623</v>
      </c>
      <c r="G8" s="1"/>
      <c r="H8" s="1"/>
      <c r="I8" s="1"/>
    </row>
    <row r="9" spans="1:12" x14ac:dyDescent="0.25">
      <c r="A9" s="8" t="s">
        <v>46</v>
      </c>
      <c r="B9" s="9">
        <v>252</v>
      </c>
      <c r="C9" s="9">
        <v>342</v>
      </c>
      <c r="D9" s="9">
        <v>1566</v>
      </c>
      <c r="E9" s="9">
        <v>3019</v>
      </c>
      <c r="F9" s="10">
        <f t="shared" si="0"/>
        <v>92.784163473818637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8</v>
      </c>
      <c r="E10" s="12">
        <v>2</v>
      </c>
      <c r="F10" s="17">
        <f t="shared" si="0"/>
        <v>-75</v>
      </c>
      <c r="G10" s="1"/>
      <c r="H10" s="1"/>
      <c r="I10" s="1"/>
    </row>
    <row r="11" spans="1:12" x14ac:dyDescent="0.25">
      <c r="A11" s="8" t="s">
        <v>48</v>
      </c>
      <c r="B11" s="9">
        <v>41121</v>
      </c>
      <c r="C11" s="9">
        <v>33568</v>
      </c>
      <c r="D11" s="9">
        <v>268107</v>
      </c>
      <c r="E11" s="9">
        <v>307454</v>
      </c>
      <c r="F11" s="10">
        <f t="shared" si="0"/>
        <v>14.675857027231672</v>
      </c>
      <c r="G11" s="1"/>
      <c r="H11" s="1"/>
      <c r="I11" s="1"/>
    </row>
    <row r="12" spans="1:12" x14ac:dyDescent="0.25">
      <c r="A12" s="11" t="s">
        <v>49</v>
      </c>
      <c r="B12" s="12">
        <v>5827.5</v>
      </c>
      <c r="C12" s="12">
        <v>4276</v>
      </c>
      <c r="D12" s="12">
        <v>49415</v>
      </c>
      <c r="E12" s="12">
        <v>48770.5</v>
      </c>
      <c r="F12" s="13">
        <f t="shared" si="0"/>
        <v>-1.304259840129518</v>
      </c>
      <c r="G12" s="1"/>
      <c r="H12" s="1"/>
      <c r="I12" s="1"/>
    </row>
    <row r="13" spans="1:12" x14ac:dyDescent="0.25">
      <c r="A13" s="8" t="s">
        <v>50</v>
      </c>
      <c r="B13" s="9">
        <v>0</v>
      </c>
      <c r="C13" s="9">
        <v>0</v>
      </c>
      <c r="D13" s="9">
        <v>2</v>
      </c>
      <c r="E13" s="9">
        <v>25</v>
      </c>
      <c r="F13" s="10">
        <f t="shared" si="0"/>
        <v>1150</v>
      </c>
      <c r="G13" s="1"/>
      <c r="H13" s="1"/>
      <c r="I13" s="1"/>
    </row>
    <row r="14" spans="1:12" x14ac:dyDescent="0.25">
      <c r="A14" s="11" t="s">
        <v>51</v>
      </c>
      <c r="B14" s="12">
        <v>115048.5</v>
      </c>
      <c r="C14" s="12">
        <v>110502</v>
      </c>
      <c r="D14" s="12">
        <v>961999</v>
      </c>
      <c r="E14" s="12">
        <v>1058894.5</v>
      </c>
      <c r="F14" s="13">
        <f t="shared" si="0"/>
        <v>10.072307767471685</v>
      </c>
      <c r="G14" s="1"/>
      <c r="H14" s="1"/>
      <c r="I14" s="1"/>
    </row>
    <row r="15" spans="1:12" x14ac:dyDescent="0.25">
      <c r="A15" s="8" t="s">
        <v>52</v>
      </c>
      <c r="B15" s="9">
        <v>49087.75</v>
      </c>
      <c r="C15" s="9">
        <v>49703.75</v>
      </c>
      <c r="D15" s="9">
        <v>454166.75</v>
      </c>
      <c r="E15" s="9">
        <v>446839</v>
      </c>
      <c r="F15" s="10">
        <f t="shared" si="0"/>
        <v>-1.6134492452386695</v>
      </c>
      <c r="G15" s="1"/>
      <c r="H15" s="1"/>
      <c r="I15" s="1"/>
    </row>
    <row r="16" spans="1:12" x14ac:dyDescent="0.25">
      <c r="A16" s="11" t="s">
        <v>53</v>
      </c>
      <c r="B16" s="12">
        <v>3856</v>
      </c>
      <c r="C16" s="12">
        <v>4912</v>
      </c>
      <c r="D16" s="12">
        <v>42228</v>
      </c>
      <c r="E16" s="12">
        <v>49118</v>
      </c>
      <c r="F16" s="13">
        <f t="shared" si="0"/>
        <v>16.316188311073219</v>
      </c>
      <c r="G16" s="1"/>
      <c r="H16" s="1"/>
      <c r="I16" s="1"/>
    </row>
    <row r="17" spans="1:9" x14ac:dyDescent="0.25">
      <c r="A17" s="8" t="s">
        <v>54</v>
      </c>
      <c r="B17" s="9">
        <v>14462</v>
      </c>
      <c r="C17" s="9">
        <v>13042</v>
      </c>
      <c r="D17" s="9">
        <v>128941</v>
      </c>
      <c r="E17" s="9">
        <v>153716</v>
      </c>
      <c r="F17" s="10">
        <f t="shared" si="0"/>
        <v>19.214214253030462</v>
      </c>
      <c r="G17" s="1"/>
      <c r="H17" s="1"/>
      <c r="I17" s="1"/>
    </row>
    <row r="18" spans="1:9" x14ac:dyDescent="0.25">
      <c r="A18" s="11" t="s">
        <v>55</v>
      </c>
      <c r="B18" s="12">
        <v>0</v>
      </c>
      <c r="C18" s="12">
        <v>2</v>
      </c>
      <c r="D18" s="12">
        <v>131</v>
      </c>
      <c r="E18" s="12">
        <v>21</v>
      </c>
      <c r="F18" s="13">
        <f t="shared" si="0"/>
        <v>-83.969465648854964</v>
      </c>
      <c r="G18" s="1"/>
      <c r="H18" s="1"/>
      <c r="I18" s="1"/>
    </row>
    <row r="19" spans="1:9" x14ac:dyDescent="0.25">
      <c r="A19" s="8" t="s">
        <v>56</v>
      </c>
      <c r="B19" s="9">
        <v>93</v>
      </c>
      <c r="C19" s="9">
        <v>83</v>
      </c>
      <c r="D19" s="9">
        <v>740</v>
      </c>
      <c r="E19" s="9">
        <v>779</v>
      </c>
      <c r="F19" s="10">
        <f t="shared" si="0"/>
        <v>5.2702702702702737</v>
      </c>
      <c r="G19" s="1"/>
      <c r="H19" s="1"/>
      <c r="I19" s="1"/>
    </row>
    <row r="20" spans="1:9" x14ac:dyDescent="0.25">
      <c r="A20" s="11" t="s">
        <v>57</v>
      </c>
      <c r="B20" s="12">
        <v>4366</v>
      </c>
      <c r="C20" s="12">
        <v>3906</v>
      </c>
      <c r="D20" s="12">
        <v>32485</v>
      </c>
      <c r="E20" s="12">
        <v>43356</v>
      </c>
      <c r="F20" s="13">
        <f t="shared" si="0"/>
        <v>33.464676004309695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477</v>
      </c>
      <c r="D21" s="9">
        <v>243</v>
      </c>
      <c r="E21" s="9">
        <v>477</v>
      </c>
      <c r="F21" s="10">
        <f t="shared" si="0"/>
        <v>96.296296296296305</v>
      </c>
      <c r="G21" s="1"/>
      <c r="H21" s="1"/>
      <c r="I21" s="1"/>
    </row>
    <row r="22" spans="1:9" x14ac:dyDescent="0.25">
      <c r="A22" s="11" t="s">
        <v>59</v>
      </c>
      <c r="B22" s="12">
        <v>7240</v>
      </c>
      <c r="C22" s="12">
        <v>5764</v>
      </c>
      <c r="D22" s="12">
        <v>66124</v>
      </c>
      <c r="E22" s="12">
        <v>61107</v>
      </c>
      <c r="F22" s="13">
        <f t="shared" si="0"/>
        <v>-7.58726029883249</v>
      </c>
      <c r="G22" s="1"/>
      <c r="H22" s="1"/>
      <c r="I22" s="1"/>
    </row>
    <row r="23" spans="1:9" x14ac:dyDescent="0.25">
      <c r="A23" s="8" t="s">
        <v>60</v>
      </c>
      <c r="B23" s="9">
        <v>1446</v>
      </c>
      <c r="C23" s="9">
        <v>2320</v>
      </c>
      <c r="D23" s="9">
        <v>19104</v>
      </c>
      <c r="E23" s="9">
        <v>17459</v>
      </c>
      <c r="F23" s="10">
        <f t="shared" si="0"/>
        <v>-8.6107621440535951</v>
      </c>
      <c r="G23" s="1"/>
      <c r="H23" s="1"/>
      <c r="I23" s="1"/>
    </row>
    <row r="24" spans="1:9" x14ac:dyDescent="0.25">
      <c r="A24" s="11" t="s">
        <v>61</v>
      </c>
      <c r="B24" s="12">
        <v>3000</v>
      </c>
      <c r="C24" s="12">
        <v>1702</v>
      </c>
      <c r="D24" s="12">
        <v>25951</v>
      </c>
      <c r="E24" s="12">
        <v>16444</v>
      </c>
      <c r="F24" s="13">
        <f t="shared" si="0"/>
        <v>-36.634426419020464</v>
      </c>
      <c r="G24" s="1"/>
      <c r="H24" s="1"/>
      <c r="I24" s="1"/>
    </row>
    <row r="25" spans="1:9" x14ac:dyDescent="0.25">
      <c r="A25" s="8" t="s">
        <v>62</v>
      </c>
      <c r="B25" s="9">
        <v>1257</v>
      </c>
      <c r="C25" s="9">
        <v>1044</v>
      </c>
      <c r="D25" s="9">
        <v>10374</v>
      </c>
      <c r="E25" s="9">
        <v>11709</v>
      </c>
      <c r="F25" s="10">
        <f t="shared" si="0"/>
        <v>12.868710237131296</v>
      </c>
      <c r="G25" s="1"/>
      <c r="H25" s="1"/>
      <c r="I25" s="1"/>
    </row>
    <row r="26" spans="1:9" x14ac:dyDescent="0.25">
      <c r="A26" s="11" t="s">
        <v>63</v>
      </c>
      <c r="B26" s="12">
        <v>348</v>
      </c>
      <c r="C26" s="12">
        <v>467</v>
      </c>
      <c r="D26" s="12">
        <v>3606</v>
      </c>
      <c r="E26" s="12">
        <v>4108</v>
      </c>
      <c r="F26" s="13">
        <f t="shared" si="0"/>
        <v>13.921242373821414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3477</v>
      </c>
      <c r="C28" s="12">
        <v>2910</v>
      </c>
      <c r="D28" s="12">
        <v>32155</v>
      </c>
      <c r="E28" s="12">
        <v>26286</v>
      </c>
      <c r="F28" s="13">
        <f t="shared" si="0"/>
        <v>-18.252215829575491</v>
      </c>
      <c r="G28" s="1"/>
      <c r="H28" s="1"/>
      <c r="I28" s="1"/>
    </row>
    <row r="29" spans="1:9" x14ac:dyDescent="0.25">
      <c r="A29" s="8" t="s">
        <v>66</v>
      </c>
      <c r="B29" s="9">
        <v>121</v>
      </c>
      <c r="C29" s="9">
        <v>83</v>
      </c>
      <c r="D29" s="9">
        <v>963</v>
      </c>
      <c r="E29" s="9">
        <v>961</v>
      </c>
      <c r="F29" s="10">
        <f t="shared" si="0"/>
        <v>-0.20768431983385938</v>
      </c>
      <c r="G29" s="1"/>
      <c r="H29" s="1"/>
      <c r="I29" s="1"/>
    </row>
    <row r="30" spans="1:9" x14ac:dyDescent="0.25">
      <c r="A30" s="11" t="s">
        <v>67</v>
      </c>
      <c r="B30" s="12">
        <v>1496</v>
      </c>
      <c r="C30" s="12">
        <v>828</v>
      </c>
      <c r="D30" s="12">
        <v>17474</v>
      </c>
      <c r="E30" s="12">
        <v>11056</v>
      </c>
      <c r="F30" s="13">
        <f t="shared" si="0"/>
        <v>-36.728854297813896</v>
      </c>
      <c r="G30" s="1"/>
      <c r="H30" s="1"/>
      <c r="I30" s="1"/>
    </row>
    <row r="31" spans="1:9" x14ac:dyDescent="0.25">
      <c r="A31" s="8" t="s">
        <v>68</v>
      </c>
      <c r="B31" s="9">
        <v>7619</v>
      </c>
      <c r="C31" s="9">
        <v>6606</v>
      </c>
      <c r="D31" s="9">
        <v>53766</v>
      </c>
      <c r="E31" s="9">
        <v>49746</v>
      </c>
      <c r="F31" s="10">
        <f t="shared" si="0"/>
        <v>-7.4768441022207384</v>
      </c>
      <c r="G31" s="1"/>
      <c r="H31" s="1"/>
      <c r="I31" s="1"/>
    </row>
    <row r="32" spans="1:9" x14ac:dyDescent="0.25">
      <c r="A32" s="11" t="s">
        <v>69</v>
      </c>
      <c r="B32" s="12">
        <v>188949</v>
      </c>
      <c r="C32" s="12">
        <v>170749</v>
      </c>
      <c r="D32" s="12">
        <v>1716614</v>
      </c>
      <c r="E32" s="12">
        <v>1720202</v>
      </c>
      <c r="F32" s="13">
        <f t="shared" si="0"/>
        <v>0.20901612127128999</v>
      </c>
      <c r="G32" s="1"/>
      <c r="H32" s="1"/>
      <c r="I32" s="1"/>
    </row>
    <row r="33" spans="1:9" x14ac:dyDescent="0.25">
      <c r="A33" s="8" t="s">
        <v>70</v>
      </c>
      <c r="B33" s="9">
        <v>14425.5</v>
      </c>
      <c r="C33" s="9">
        <v>14537.5</v>
      </c>
      <c r="D33" s="9">
        <v>141319</v>
      </c>
      <c r="E33" s="9">
        <v>147083</v>
      </c>
      <c r="F33" s="10">
        <f t="shared" si="0"/>
        <v>4.0787155301127171</v>
      </c>
      <c r="G33" s="1"/>
      <c r="H33" s="1"/>
      <c r="I33" s="1"/>
    </row>
    <row r="34" spans="1:9" x14ac:dyDescent="0.25">
      <c r="A34" s="11" t="s">
        <v>71</v>
      </c>
      <c r="B34" s="12">
        <v>72</v>
      </c>
      <c r="C34" s="12">
        <v>69</v>
      </c>
      <c r="D34" s="12">
        <v>728</v>
      </c>
      <c r="E34" s="12">
        <v>915</v>
      </c>
      <c r="F34" s="13">
        <f t="shared" si="0"/>
        <v>25.686813186813183</v>
      </c>
      <c r="G34" s="1"/>
      <c r="H34" s="1"/>
      <c r="I34" s="1"/>
    </row>
    <row r="35" spans="1:9" x14ac:dyDescent="0.25">
      <c r="A35" s="14" t="s">
        <v>72</v>
      </c>
      <c r="B35" s="15">
        <f>SUM(B7:B34)</f>
        <v>465871.25</v>
      </c>
      <c r="C35" s="15">
        <f t="shared" ref="C35:E35" si="1">SUM(C7:C34)</f>
        <v>430381.25</v>
      </c>
      <c r="D35" s="15">
        <f t="shared" si="1"/>
        <v>4066074.75</v>
      </c>
      <c r="E35" s="15">
        <f t="shared" si="1"/>
        <v>4208896</v>
      </c>
      <c r="F35" s="16">
        <f t="shared" si="0"/>
        <v>3.5125092080513269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3665</v>
      </c>
      <c r="C38" s="41">
        <f>D7</f>
        <v>3964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VALENCIA</v>
      </c>
      <c r="F38" s="42">
        <f>LOOKUP(E38,$A$38:$A$65,$B$38:$B$65)</f>
        <v>1720202</v>
      </c>
      <c r="G38" s="42">
        <f>LOOKUP(E38,$A$38:$A$65,$C$38:$C$65)</f>
        <v>1716614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25684</v>
      </c>
      <c r="C39" s="41">
        <f t="shared" ref="C39:C65" si="5">D8</f>
        <v>33901</v>
      </c>
      <c r="D39" s="41">
        <f t="shared" ref="D39:D65" si="6">_xlfn.RANK.EQ(B39,$B$38:$B$65)+COUNTIF($B$38:$B$65,B39)-1</f>
        <v>13</v>
      </c>
      <c r="E39" s="42" t="str">
        <f t="shared" si="2"/>
        <v>BARCELONA</v>
      </c>
      <c r="F39" s="42">
        <f t="shared" ref="F39:F65" si="7">LOOKUP(E39,$A$38:$A$65,$B$38:$B$65)</f>
        <v>1058894.5</v>
      </c>
      <c r="G39" s="42">
        <f t="shared" ref="G39:G65" si="8">LOOKUP(E39,$A$38:$A$65,$C$38:$C$65)</f>
        <v>961999</v>
      </c>
    </row>
    <row r="40" spans="1:9" x14ac:dyDescent="0.25">
      <c r="A40" s="42" t="str">
        <f t="shared" si="3"/>
        <v>ALMERIA</v>
      </c>
      <c r="B40" s="41">
        <f t="shared" si="4"/>
        <v>3019</v>
      </c>
      <c r="C40" s="41">
        <f t="shared" si="5"/>
        <v>1566</v>
      </c>
      <c r="D40" s="41">
        <f t="shared" si="6"/>
        <v>20</v>
      </c>
      <c r="E40" s="42" t="str">
        <f t="shared" si="2"/>
        <v>BILBAO</v>
      </c>
      <c r="F40" s="42">
        <f t="shared" si="7"/>
        <v>446839</v>
      </c>
      <c r="G40" s="42">
        <f t="shared" si="8"/>
        <v>454166.75</v>
      </c>
    </row>
    <row r="41" spans="1:9" x14ac:dyDescent="0.25">
      <c r="A41" s="42" t="str">
        <f t="shared" si="3"/>
        <v>AVILES</v>
      </c>
      <c r="B41" s="41">
        <f t="shared" si="4"/>
        <v>2</v>
      </c>
      <c r="C41" s="41">
        <f t="shared" si="5"/>
        <v>8</v>
      </c>
      <c r="D41" s="41">
        <f t="shared" si="6"/>
        <v>27</v>
      </c>
      <c r="E41" s="42" t="str">
        <f t="shared" si="2"/>
        <v>BAHIA DE ALGECIRAS</v>
      </c>
      <c r="F41" s="42">
        <f t="shared" si="7"/>
        <v>307454</v>
      </c>
      <c r="G41" s="42">
        <f t="shared" si="8"/>
        <v>268107</v>
      </c>
    </row>
    <row r="42" spans="1:9" x14ac:dyDescent="0.25">
      <c r="A42" s="42" t="str">
        <f t="shared" si="3"/>
        <v>BAHIA DE ALGECIRAS</v>
      </c>
      <c r="B42" s="41">
        <f t="shared" si="4"/>
        <v>307454</v>
      </c>
      <c r="C42" s="41">
        <f t="shared" si="5"/>
        <v>268107</v>
      </c>
      <c r="D42" s="41">
        <f t="shared" si="6"/>
        <v>4</v>
      </c>
      <c r="E42" s="42" t="str">
        <f t="shared" si="2"/>
        <v>CASTELLON</v>
      </c>
      <c r="F42" s="42">
        <f t="shared" si="7"/>
        <v>153716</v>
      </c>
      <c r="G42" s="42">
        <f t="shared" si="8"/>
        <v>128941</v>
      </c>
    </row>
    <row r="43" spans="1:9" x14ac:dyDescent="0.25">
      <c r="A43" s="42" t="str">
        <f t="shared" si="3"/>
        <v>BAHIA DE CADIZ</v>
      </c>
      <c r="B43" s="41">
        <f t="shared" si="4"/>
        <v>48770.5</v>
      </c>
      <c r="C43" s="41">
        <f t="shared" si="5"/>
        <v>49415</v>
      </c>
      <c r="D43" s="41">
        <f t="shared" si="6"/>
        <v>10</v>
      </c>
      <c r="E43" s="42" t="str">
        <f t="shared" si="2"/>
        <v>VIGO</v>
      </c>
      <c r="F43" s="42">
        <f t="shared" si="7"/>
        <v>147083</v>
      </c>
      <c r="G43" s="42">
        <f t="shared" si="8"/>
        <v>141319</v>
      </c>
    </row>
    <row r="44" spans="1:9" x14ac:dyDescent="0.25">
      <c r="A44" s="42" t="str">
        <f t="shared" si="3"/>
        <v>BALEARES</v>
      </c>
      <c r="B44" s="41">
        <f t="shared" si="4"/>
        <v>25</v>
      </c>
      <c r="C44" s="41">
        <f t="shared" si="5"/>
        <v>2</v>
      </c>
      <c r="D44" s="41">
        <f t="shared" si="6"/>
        <v>25</v>
      </c>
      <c r="E44" s="42" t="str">
        <f t="shared" si="2"/>
        <v>LAS PALMAS</v>
      </c>
      <c r="F44" s="42">
        <f t="shared" si="7"/>
        <v>61107</v>
      </c>
      <c r="G44" s="42">
        <f t="shared" si="8"/>
        <v>66124</v>
      </c>
    </row>
    <row r="45" spans="1:9" x14ac:dyDescent="0.25">
      <c r="A45" s="42" t="str">
        <f t="shared" si="3"/>
        <v>BARCELONA</v>
      </c>
      <c r="B45" s="41">
        <f t="shared" si="4"/>
        <v>1058894.5</v>
      </c>
      <c r="C45" s="41">
        <f t="shared" si="5"/>
        <v>961999</v>
      </c>
      <c r="D45" s="41">
        <f t="shared" si="6"/>
        <v>2</v>
      </c>
      <c r="E45" s="42" t="str">
        <f t="shared" si="2"/>
        <v>TARRAGONA</v>
      </c>
      <c r="F45" s="42">
        <f t="shared" si="7"/>
        <v>49746</v>
      </c>
      <c r="G45" s="42">
        <f t="shared" si="8"/>
        <v>53766</v>
      </c>
    </row>
    <row r="46" spans="1:9" x14ac:dyDescent="0.25">
      <c r="A46" s="42" t="str">
        <f t="shared" si="3"/>
        <v>BILBAO</v>
      </c>
      <c r="B46" s="41">
        <f t="shared" si="4"/>
        <v>446839</v>
      </c>
      <c r="C46" s="41">
        <f t="shared" si="5"/>
        <v>454166.75</v>
      </c>
      <c r="D46" s="41">
        <f t="shared" si="6"/>
        <v>3</v>
      </c>
      <c r="E46" s="42" t="str">
        <f t="shared" si="2"/>
        <v>CARTAGENA</v>
      </c>
      <c r="F46" s="42">
        <f t="shared" si="7"/>
        <v>49118</v>
      </c>
      <c r="G46" s="42">
        <f t="shared" si="8"/>
        <v>42228</v>
      </c>
    </row>
    <row r="47" spans="1:9" x14ac:dyDescent="0.25">
      <c r="A47" s="42" t="str">
        <f t="shared" si="3"/>
        <v>CARTAGENA</v>
      </c>
      <c r="B47" s="41">
        <f t="shared" si="4"/>
        <v>49118</v>
      </c>
      <c r="C47" s="41">
        <f t="shared" si="5"/>
        <v>42228</v>
      </c>
      <c r="D47" s="41">
        <f t="shared" si="6"/>
        <v>9</v>
      </c>
      <c r="E47" s="42" t="str">
        <f t="shared" si="2"/>
        <v>BAHIA DE CADIZ</v>
      </c>
      <c r="F47" s="42">
        <f t="shared" si="7"/>
        <v>48770.5</v>
      </c>
      <c r="G47" s="42">
        <f t="shared" si="8"/>
        <v>49415</v>
      </c>
    </row>
    <row r="48" spans="1:9" x14ac:dyDescent="0.25">
      <c r="A48" s="42" t="str">
        <f t="shared" si="3"/>
        <v>CASTELLON</v>
      </c>
      <c r="B48" s="41">
        <f t="shared" si="4"/>
        <v>153716</v>
      </c>
      <c r="C48" s="41">
        <f t="shared" si="5"/>
        <v>128941</v>
      </c>
      <c r="D48" s="41">
        <f t="shared" si="6"/>
        <v>5</v>
      </c>
      <c r="E48" s="42" t="str">
        <f t="shared" si="2"/>
        <v>GIJON</v>
      </c>
      <c r="F48" s="42">
        <f t="shared" si="7"/>
        <v>43356</v>
      </c>
      <c r="G48" s="42">
        <f t="shared" si="8"/>
        <v>32485</v>
      </c>
    </row>
    <row r="49" spans="1:7" x14ac:dyDescent="0.25">
      <c r="A49" s="42" t="str">
        <f t="shared" si="3"/>
        <v>CEUTA</v>
      </c>
      <c r="B49" s="41">
        <f t="shared" si="4"/>
        <v>21</v>
      </c>
      <c r="C49" s="41">
        <f t="shared" si="5"/>
        <v>131</v>
      </c>
      <c r="D49" s="41">
        <f t="shared" si="6"/>
        <v>26</v>
      </c>
      <c r="E49" s="42" t="str">
        <f t="shared" si="2"/>
        <v>SANTA CRUZ DE TENERIFE</v>
      </c>
      <c r="F49" s="42">
        <f t="shared" si="7"/>
        <v>26286</v>
      </c>
      <c r="G49" s="42">
        <f t="shared" si="8"/>
        <v>32155</v>
      </c>
    </row>
    <row r="50" spans="1:7" x14ac:dyDescent="0.25">
      <c r="A50" s="42" t="str">
        <f t="shared" si="3"/>
        <v>FERROL-SAN CIBRAO</v>
      </c>
      <c r="B50" s="41">
        <f t="shared" si="4"/>
        <v>779</v>
      </c>
      <c r="C50" s="41">
        <f t="shared" si="5"/>
        <v>740</v>
      </c>
      <c r="D50" s="41">
        <f t="shared" si="6"/>
        <v>23</v>
      </c>
      <c r="E50" s="42" t="str">
        <f t="shared" si="2"/>
        <v>ALICANTE</v>
      </c>
      <c r="F50" s="42">
        <f t="shared" si="7"/>
        <v>25684</v>
      </c>
      <c r="G50" s="42">
        <f t="shared" si="8"/>
        <v>33901</v>
      </c>
    </row>
    <row r="51" spans="1:7" x14ac:dyDescent="0.25">
      <c r="A51" s="42" t="str">
        <f t="shared" si="3"/>
        <v>GIJON</v>
      </c>
      <c r="B51" s="41">
        <f t="shared" si="4"/>
        <v>43356</v>
      </c>
      <c r="C51" s="41">
        <f t="shared" si="5"/>
        <v>32485</v>
      </c>
      <c r="D51" s="41">
        <f t="shared" si="6"/>
        <v>11</v>
      </c>
      <c r="E51" s="42" t="str">
        <f t="shared" si="2"/>
        <v>MALAGA</v>
      </c>
      <c r="F51" s="42">
        <f t="shared" si="7"/>
        <v>17459</v>
      </c>
      <c r="G51" s="42">
        <f t="shared" si="8"/>
        <v>19104</v>
      </c>
    </row>
    <row r="52" spans="1:7" x14ac:dyDescent="0.25">
      <c r="A52" s="42" t="str">
        <f t="shared" si="3"/>
        <v>HUELVA</v>
      </c>
      <c r="B52" s="41">
        <f t="shared" si="4"/>
        <v>477</v>
      </c>
      <c r="C52" s="41">
        <f t="shared" si="5"/>
        <v>243</v>
      </c>
      <c r="D52" s="41">
        <f t="shared" si="6"/>
        <v>24</v>
      </c>
      <c r="E52" s="42" t="str">
        <f t="shared" si="2"/>
        <v>MARIN Y RIA DE PONTEVEDRA</v>
      </c>
      <c r="F52" s="42">
        <f t="shared" si="7"/>
        <v>16444</v>
      </c>
      <c r="G52" s="42">
        <f t="shared" si="8"/>
        <v>25951</v>
      </c>
    </row>
    <row r="53" spans="1:7" x14ac:dyDescent="0.25">
      <c r="A53" s="42" t="str">
        <f t="shared" si="3"/>
        <v>LAS PALMAS</v>
      </c>
      <c r="B53" s="41">
        <f t="shared" si="4"/>
        <v>61107</v>
      </c>
      <c r="C53" s="41">
        <f t="shared" si="5"/>
        <v>66124</v>
      </c>
      <c r="D53" s="41">
        <f t="shared" si="6"/>
        <v>7</v>
      </c>
      <c r="E53" s="42" t="str">
        <f t="shared" si="2"/>
        <v>MELILLA</v>
      </c>
      <c r="F53" s="42">
        <f t="shared" si="7"/>
        <v>11709</v>
      </c>
      <c r="G53" s="42">
        <f t="shared" si="8"/>
        <v>10374</v>
      </c>
    </row>
    <row r="54" spans="1:7" x14ac:dyDescent="0.25">
      <c r="A54" s="42" t="str">
        <f t="shared" si="3"/>
        <v>MALAGA</v>
      </c>
      <c r="B54" s="41">
        <f t="shared" si="4"/>
        <v>17459</v>
      </c>
      <c r="C54" s="41">
        <f t="shared" si="5"/>
        <v>19104</v>
      </c>
      <c r="D54" s="41">
        <f t="shared" si="6"/>
        <v>14</v>
      </c>
      <c r="E54" s="42" t="str">
        <f t="shared" si="2"/>
        <v>SEVILLA</v>
      </c>
      <c r="F54" s="42">
        <f t="shared" si="7"/>
        <v>11056</v>
      </c>
      <c r="G54" s="42">
        <f t="shared" si="8"/>
        <v>17474</v>
      </c>
    </row>
    <row r="55" spans="1:7" x14ac:dyDescent="0.25">
      <c r="A55" s="42" t="str">
        <f t="shared" si="3"/>
        <v>MARIN Y RIA DE PONTEVEDRA</v>
      </c>
      <c r="B55" s="41">
        <f t="shared" si="4"/>
        <v>16444</v>
      </c>
      <c r="C55" s="41">
        <f t="shared" si="5"/>
        <v>25951</v>
      </c>
      <c r="D55" s="41">
        <f t="shared" si="6"/>
        <v>15</v>
      </c>
      <c r="E55" s="42" t="str">
        <f t="shared" si="2"/>
        <v>MOTRIL</v>
      </c>
      <c r="F55" s="42">
        <f t="shared" si="7"/>
        <v>4108</v>
      </c>
      <c r="G55" s="42">
        <f t="shared" si="8"/>
        <v>3606</v>
      </c>
    </row>
    <row r="56" spans="1:7" x14ac:dyDescent="0.25">
      <c r="A56" s="42" t="str">
        <f t="shared" si="3"/>
        <v>MELILLA</v>
      </c>
      <c r="B56" s="41">
        <f t="shared" si="4"/>
        <v>11709</v>
      </c>
      <c r="C56" s="41">
        <f t="shared" si="5"/>
        <v>10374</v>
      </c>
      <c r="D56" s="41">
        <f t="shared" si="6"/>
        <v>16</v>
      </c>
      <c r="E56" s="42" t="str">
        <f t="shared" si="2"/>
        <v>A CORUÑA</v>
      </c>
      <c r="F56" s="42">
        <f t="shared" si="7"/>
        <v>3665</v>
      </c>
      <c r="G56" s="42">
        <f t="shared" si="8"/>
        <v>3964</v>
      </c>
    </row>
    <row r="57" spans="1:7" x14ac:dyDescent="0.25">
      <c r="A57" s="42" t="str">
        <f t="shared" si="3"/>
        <v>MOTRIL</v>
      </c>
      <c r="B57" s="41">
        <f t="shared" si="4"/>
        <v>4108</v>
      </c>
      <c r="C57" s="41">
        <f t="shared" si="5"/>
        <v>3606</v>
      </c>
      <c r="D57" s="41">
        <f t="shared" si="6"/>
        <v>18</v>
      </c>
      <c r="E57" s="42" t="str">
        <f t="shared" si="2"/>
        <v>ALMERIA</v>
      </c>
      <c r="F57" s="42">
        <f t="shared" si="7"/>
        <v>3019</v>
      </c>
      <c r="G57" s="42">
        <f t="shared" si="8"/>
        <v>1566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SANTANDER</v>
      </c>
      <c r="F58" s="42">
        <f t="shared" si="7"/>
        <v>961</v>
      </c>
      <c r="G58" s="42">
        <f t="shared" si="8"/>
        <v>963</v>
      </c>
    </row>
    <row r="59" spans="1:7" x14ac:dyDescent="0.25">
      <c r="A59" s="42" t="str">
        <f t="shared" si="3"/>
        <v>SANTA CRUZ DE TENERIFE</v>
      </c>
      <c r="B59" s="41">
        <f t="shared" si="4"/>
        <v>26286</v>
      </c>
      <c r="C59" s="41">
        <f t="shared" si="5"/>
        <v>32155</v>
      </c>
      <c r="D59" s="41">
        <f t="shared" si="6"/>
        <v>12</v>
      </c>
      <c r="E59" s="42" t="str">
        <f t="shared" si="2"/>
        <v>VILAGARCIA</v>
      </c>
      <c r="F59" s="42">
        <f t="shared" si="7"/>
        <v>915</v>
      </c>
      <c r="G59" s="42">
        <f t="shared" si="8"/>
        <v>728</v>
      </c>
    </row>
    <row r="60" spans="1:7" x14ac:dyDescent="0.25">
      <c r="A60" s="42" t="str">
        <f t="shared" si="3"/>
        <v>SANTANDER</v>
      </c>
      <c r="B60" s="41">
        <f t="shared" si="4"/>
        <v>961</v>
      </c>
      <c r="C60" s="41">
        <f t="shared" si="5"/>
        <v>963</v>
      </c>
      <c r="D60" s="41">
        <f t="shared" si="6"/>
        <v>21</v>
      </c>
      <c r="E60" s="42" t="str">
        <f t="shared" si="2"/>
        <v>FERROL-SAN CIBRAO</v>
      </c>
      <c r="F60" s="42">
        <f t="shared" si="7"/>
        <v>779</v>
      </c>
      <c r="G60" s="42">
        <f t="shared" si="8"/>
        <v>740</v>
      </c>
    </row>
    <row r="61" spans="1:7" x14ac:dyDescent="0.25">
      <c r="A61" s="42" t="str">
        <f t="shared" si="3"/>
        <v>SEVILLA</v>
      </c>
      <c r="B61" s="41">
        <f t="shared" si="4"/>
        <v>11056</v>
      </c>
      <c r="C61" s="41">
        <f t="shared" si="5"/>
        <v>17474</v>
      </c>
      <c r="D61" s="41">
        <f t="shared" si="6"/>
        <v>17</v>
      </c>
      <c r="E61" s="42" t="str">
        <f t="shared" si="2"/>
        <v>HUELVA</v>
      </c>
      <c r="F61" s="42">
        <f t="shared" si="7"/>
        <v>477</v>
      </c>
      <c r="G61" s="42">
        <f t="shared" si="8"/>
        <v>243</v>
      </c>
    </row>
    <row r="62" spans="1:7" x14ac:dyDescent="0.25">
      <c r="A62" s="42" t="str">
        <f t="shared" si="3"/>
        <v>TARRAGONA</v>
      </c>
      <c r="B62" s="41">
        <f t="shared" si="4"/>
        <v>49746</v>
      </c>
      <c r="C62" s="41">
        <f t="shared" si="5"/>
        <v>53766</v>
      </c>
      <c r="D62" s="41">
        <f t="shared" si="6"/>
        <v>8</v>
      </c>
      <c r="E62" s="42" t="str">
        <f t="shared" si="2"/>
        <v>BALEARES</v>
      </c>
      <c r="F62" s="42">
        <f t="shared" si="7"/>
        <v>25</v>
      </c>
      <c r="G62" s="42">
        <f t="shared" si="8"/>
        <v>2</v>
      </c>
    </row>
    <row r="63" spans="1:7" x14ac:dyDescent="0.25">
      <c r="A63" s="42" t="str">
        <f t="shared" si="3"/>
        <v>VALENCIA</v>
      </c>
      <c r="B63" s="41">
        <f t="shared" si="4"/>
        <v>1720202</v>
      </c>
      <c r="C63" s="41">
        <f t="shared" si="5"/>
        <v>1716614</v>
      </c>
      <c r="D63" s="41">
        <f t="shared" si="6"/>
        <v>1</v>
      </c>
      <c r="E63" s="42" t="str">
        <f t="shared" si="2"/>
        <v>CEUTA</v>
      </c>
      <c r="F63" s="42">
        <f t="shared" si="7"/>
        <v>21</v>
      </c>
      <c r="G63" s="42">
        <f t="shared" si="8"/>
        <v>131</v>
      </c>
    </row>
    <row r="64" spans="1:7" x14ac:dyDescent="0.25">
      <c r="A64" s="42" t="str">
        <f t="shared" si="3"/>
        <v>VIGO</v>
      </c>
      <c r="B64" s="41">
        <f t="shared" si="4"/>
        <v>147083</v>
      </c>
      <c r="C64" s="41">
        <f t="shared" si="5"/>
        <v>141319</v>
      </c>
      <c r="D64" s="41">
        <f t="shared" si="6"/>
        <v>6</v>
      </c>
      <c r="E64" s="42" t="str">
        <f t="shared" si="2"/>
        <v>AVILES</v>
      </c>
      <c r="F64" s="42">
        <f t="shared" si="7"/>
        <v>2</v>
      </c>
      <c r="G64" s="42">
        <f t="shared" si="8"/>
        <v>8</v>
      </c>
    </row>
    <row r="65" spans="1:7" x14ac:dyDescent="0.25">
      <c r="A65" s="42" t="str">
        <f t="shared" si="3"/>
        <v>VILAGARCIA</v>
      </c>
      <c r="B65" s="41">
        <f t="shared" si="4"/>
        <v>915</v>
      </c>
      <c r="C65" s="41">
        <f t="shared" si="5"/>
        <v>728</v>
      </c>
      <c r="D65" s="41">
        <f t="shared" si="6"/>
        <v>22</v>
      </c>
      <c r="E65" s="42" t="str">
        <f t="shared" si="2"/>
        <v>PASAIA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96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Octubre</v>
      </c>
      <c r="C5" s="68"/>
      <c r="D5" s="67" t="s">
        <v>40</v>
      </c>
      <c r="E5" s="68"/>
      <c r="F5" s="68"/>
      <c r="L5" s="39">
        <f>'Resumen general'!I4</f>
        <v>41612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264</v>
      </c>
      <c r="C7" s="9">
        <v>363</v>
      </c>
      <c r="D7" s="9">
        <v>4218</v>
      </c>
      <c r="E7" s="9">
        <v>4610</v>
      </c>
      <c r="F7" s="10">
        <f>((E7*100)/D7)-100</f>
        <v>9.293504030346142</v>
      </c>
      <c r="G7" s="1"/>
      <c r="H7" s="1"/>
      <c r="I7" s="1"/>
    </row>
    <row r="8" spans="1:12" x14ac:dyDescent="0.25">
      <c r="A8" s="11" t="s">
        <v>45</v>
      </c>
      <c r="B8" s="12">
        <v>11544</v>
      </c>
      <c r="C8" s="12">
        <v>12018</v>
      </c>
      <c r="D8" s="12">
        <v>132548</v>
      </c>
      <c r="E8" s="12">
        <v>122713</v>
      </c>
      <c r="F8" s="13">
        <f t="shared" ref="F8:F35" si="0">((E8*100)/D8)-100</f>
        <v>-7.4199535262697225</v>
      </c>
      <c r="G8" s="1"/>
      <c r="H8" s="1"/>
      <c r="I8" s="1"/>
    </row>
    <row r="9" spans="1:12" x14ac:dyDescent="0.25">
      <c r="A9" s="8" t="s">
        <v>46</v>
      </c>
      <c r="B9" s="9">
        <v>869</v>
      </c>
      <c r="C9" s="9">
        <v>559</v>
      </c>
      <c r="D9" s="9">
        <v>5078.25</v>
      </c>
      <c r="E9" s="9">
        <v>6055</v>
      </c>
      <c r="F9" s="10">
        <f t="shared" si="0"/>
        <v>19.233988086447098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8</v>
      </c>
      <c r="E10" s="12">
        <v>2</v>
      </c>
      <c r="F10" s="17">
        <f t="shared" si="0"/>
        <v>-75</v>
      </c>
      <c r="G10" s="1"/>
      <c r="H10" s="1"/>
      <c r="I10" s="1"/>
    </row>
    <row r="11" spans="1:12" x14ac:dyDescent="0.25">
      <c r="A11" s="8" t="s">
        <v>48</v>
      </c>
      <c r="B11" s="9">
        <v>43374</v>
      </c>
      <c r="C11" s="9">
        <v>33568</v>
      </c>
      <c r="D11" s="9">
        <v>288615</v>
      </c>
      <c r="E11" s="9">
        <v>307821</v>
      </c>
      <c r="F11" s="10">
        <f t="shared" si="0"/>
        <v>6.6545397848344692</v>
      </c>
      <c r="G11" s="1"/>
      <c r="H11" s="1"/>
      <c r="I11" s="1"/>
    </row>
    <row r="12" spans="1:12" x14ac:dyDescent="0.25">
      <c r="A12" s="11" t="s">
        <v>49</v>
      </c>
      <c r="B12" s="12">
        <v>8469.5</v>
      </c>
      <c r="C12" s="12">
        <v>6847</v>
      </c>
      <c r="D12" s="12">
        <v>80432.5</v>
      </c>
      <c r="E12" s="12">
        <v>75234</v>
      </c>
      <c r="F12" s="13">
        <f t="shared" si="0"/>
        <v>-6.4631834146644707</v>
      </c>
      <c r="G12" s="1"/>
      <c r="H12" s="1"/>
      <c r="I12" s="1"/>
    </row>
    <row r="13" spans="1:12" x14ac:dyDescent="0.25">
      <c r="A13" s="8" t="s">
        <v>50</v>
      </c>
      <c r="B13" s="9">
        <v>4707</v>
      </c>
      <c r="C13" s="9">
        <v>4885</v>
      </c>
      <c r="D13" s="9">
        <v>49786</v>
      </c>
      <c r="E13" s="9">
        <v>52878</v>
      </c>
      <c r="F13" s="10">
        <f t="shared" si="0"/>
        <v>6.2105812879122624</v>
      </c>
      <c r="G13" s="1"/>
      <c r="H13" s="1"/>
      <c r="I13" s="1"/>
    </row>
    <row r="14" spans="1:12" x14ac:dyDescent="0.25">
      <c r="A14" s="11" t="s">
        <v>51</v>
      </c>
      <c r="B14" s="12">
        <v>127050.5</v>
      </c>
      <c r="C14" s="12">
        <v>126638.5</v>
      </c>
      <c r="D14" s="12">
        <v>1097061</v>
      </c>
      <c r="E14" s="12">
        <v>1205698.5</v>
      </c>
      <c r="F14" s="13">
        <f t="shared" si="0"/>
        <v>9.9025942951212329</v>
      </c>
      <c r="G14" s="1"/>
      <c r="H14" s="1"/>
      <c r="I14" s="1"/>
    </row>
    <row r="15" spans="1:12" x14ac:dyDescent="0.25">
      <c r="A15" s="8" t="s">
        <v>52</v>
      </c>
      <c r="B15" s="9">
        <v>54307.5</v>
      </c>
      <c r="C15" s="9">
        <v>55266.25</v>
      </c>
      <c r="D15" s="9">
        <v>506327.25</v>
      </c>
      <c r="E15" s="9">
        <v>501202.75</v>
      </c>
      <c r="F15" s="10">
        <f t="shared" si="0"/>
        <v>-1.0120924757654279</v>
      </c>
      <c r="G15" s="1"/>
      <c r="H15" s="1"/>
      <c r="I15" s="1"/>
    </row>
    <row r="16" spans="1:12" x14ac:dyDescent="0.25">
      <c r="A16" s="11" t="s">
        <v>53</v>
      </c>
      <c r="B16" s="12">
        <v>5847</v>
      </c>
      <c r="C16" s="12">
        <v>6788</v>
      </c>
      <c r="D16" s="12">
        <v>57095</v>
      </c>
      <c r="E16" s="12">
        <v>66427</v>
      </c>
      <c r="F16" s="13">
        <f t="shared" si="0"/>
        <v>16.344688676766793</v>
      </c>
      <c r="G16" s="1"/>
      <c r="H16" s="1"/>
      <c r="I16" s="1"/>
    </row>
    <row r="17" spans="1:9" x14ac:dyDescent="0.25">
      <c r="A17" s="8" t="s">
        <v>54</v>
      </c>
      <c r="B17" s="9">
        <v>14878</v>
      </c>
      <c r="C17" s="9">
        <v>14634</v>
      </c>
      <c r="D17" s="9">
        <v>134060</v>
      </c>
      <c r="E17" s="9">
        <v>157669</v>
      </c>
      <c r="F17" s="10">
        <f t="shared" si="0"/>
        <v>17.610771296434436</v>
      </c>
      <c r="G17" s="1"/>
      <c r="H17" s="1"/>
      <c r="I17" s="1"/>
    </row>
    <row r="18" spans="1:9" x14ac:dyDescent="0.25">
      <c r="A18" s="11" t="s">
        <v>55</v>
      </c>
      <c r="B18" s="12">
        <v>1484</v>
      </c>
      <c r="C18" s="12">
        <v>1876</v>
      </c>
      <c r="D18" s="12">
        <v>13111</v>
      </c>
      <c r="E18" s="12">
        <v>15602</v>
      </c>
      <c r="F18" s="13">
        <f t="shared" si="0"/>
        <v>18.999313553504692</v>
      </c>
      <c r="G18" s="1"/>
      <c r="H18" s="1"/>
      <c r="I18" s="1"/>
    </row>
    <row r="19" spans="1:9" x14ac:dyDescent="0.25">
      <c r="A19" s="8" t="s">
        <v>56</v>
      </c>
      <c r="B19" s="9">
        <v>93</v>
      </c>
      <c r="C19" s="9">
        <v>83</v>
      </c>
      <c r="D19" s="9">
        <v>740</v>
      </c>
      <c r="E19" s="9">
        <v>819</v>
      </c>
      <c r="F19" s="10">
        <f t="shared" si="0"/>
        <v>10.675675675675677</v>
      </c>
      <c r="G19" s="1"/>
      <c r="H19" s="1"/>
      <c r="I19" s="1"/>
    </row>
    <row r="20" spans="1:9" x14ac:dyDescent="0.25">
      <c r="A20" s="11" t="s">
        <v>57</v>
      </c>
      <c r="B20" s="12">
        <v>4870</v>
      </c>
      <c r="C20" s="12">
        <v>4929</v>
      </c>
      <c r="D20" s="12">
        <v>39076</v>
      </c>
      <c r="E20" s="12">
        <v>51552</v>
      </c>
      <c r="F20" s="13">
        <f t="shared" si="0"/>
        <v>31.927525847067244</v>
      </c>
      <c r="G20" s="1"/>
      <c r="H20" s="1"/>
      <c r="I20" s="1"/>
    </row>
    <row r="21" spans="1:9" x14ac:dyDescent="0.25">
      <c r="A21" s="8" t="s">
        <v>58</v>
      </c>
      <c r="B21" s="9">
        <v>77</v>
      </c>
      <c r="C21" s="9">
        <v>731</v>
      </c>
      <c r="D21" s="9">
        <v>1567</v>
      </c>
      <c r="E21" s="9">
        <v>1792</v>
      </c>
      <c r="F21" s="10">
        <f t="shared" si="0"/>
        <v>14.358647096362475</v>
      </c>
      <c r="G21" s="1"/>
      <c r="H21" s="1"/>
      <c r="I21" s="1"/>
    </row>
    <row r="22" spans="1:9" x14ac:dyDescent="0.25">
      <c r="A22" s="11" t="s">
        <v>59</v>
      </c>
      <c r="B22" s="12">
        <v>37515</v>
      </c>
      <c r="C22" s="12">
        <v>36423</v>
      </c>
      <c r="D22" s="12">
        <v>349532</v>
      </c>
      <c r="E22" s="12">
        <v>342302</v>
      </c>
      <c r="F22" s="13">
        <f t="shared" si="0"/>
        <v>-2.0684801391575007</v>
      </c>
      <c r="G22" s="1"/>
      <c r="H22" s="1"/>
      <c r="I22" s="1"/>
    </row>
    <row r="23" spans="1:9" x14ac:dyDescent="0.25">
      <c r="A23" s="8" t="s">
        <v>60</v>
      </c>
      <c r="B23" s="9">
        <v>2703</v>
      </c>
      <c r="C23" s="9">
        <v>3414</v>
      </c>
      <c r="D23" s="9">
        <v>30844</v>
      </c>
      <c r="E23" s="9">
        <v>28741</v>
      </c>
      <c r="F23" s="10">
        <f t="shared" si="0"/>
        <v>-6.818181818181813</v>
      </c>
      <c r="G23" s="1"/>
      <c r="H23" s="1"/>
      <c r="I23" s="1"/>
    </row>
    <row r="24" spans="1:9" x14ac:dyDescent="0.25">
      <c r="A24" s="11" t="s">
        <v>61</v>
      </c>
      <c r="B24" s="12">
        <v>3491</v>
      </c>
      <c r="C24" s="12">
        <v>2575</v>
      </c>
      <c r="D24" s="12">
        <v>30860</v>
      </c>
      <c r="E24" s="12">
        <v>22402</v>
      </c>
      <c r="F24" s="13">
        <f t="shared" si="0"/>
        <v>-27.407647440051846</v>
      </c>
      <c r="G24" s="1"/>
      <c r="H24" s="1"/>
      <c r="I24" s="1"/>
    </row>
    <row r="25" spans="1:9" x14ac:dyDescent="0.25">
      <c r="A25" s="8" t="s">
        <v>62</v>
      </c>
      <c r="B25" s="9">
        <v>3048</v>
      </c>
      <c r="C25" s="9">
        <v>3034</v>
      </c>
      <c r="D25" s="9">
        <v>26895</v>
      </c>
      <c r="E25" s="9">
        <v>29102</v>
      </c>
      <c r="F25" s="10">
        <f t="shared" si="0"/>
        <v>8.2059862427960581</v>
      </c>
      <c r="G25" s="1"/>
      <c r="H25" s="1"/>
      <c r="I25" s="1"/>
    </row>
    <row r="26" spans="1:9" x14ac:dyDescent="0.25">
      <c r="A26" s="11" t="s">
        <v>63</v>
      </c>
      <c r="B26" s="12">
        <v>494</v>
      </c>
      <c r="C26" s="12">
        <v>686</v>
      </c>
      <c r="D26" s="12">
        <v>5374</v>
      </c>
      <c r="E26" s="12">
        <v>4967</v>
      </c>
      <c r="F26" s="13">
        <f t="shared" si="0"/>
        <v>-7.5735020468924432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26551</v>
      </c>
      <c r="C28" s="12">
        <v>28882</v>
      </c>
      <c r="D28" s="12">
        <v>262745</v>
      </c>
      <c r="E28" s="12">
        <v>251355</v>
      </c>
      <c r="F28" s="13">
        <f t="shared" si="0"/>
        <v>-4.3350016175379125</v>
      </c>
      <c r="G28" s="1"/>
      <c r="H28" s="1"/>
      <c r="I28" s="1"/>
    </row>
    <row r="29" spans="1:9" x14ac:dyDescent="0.25">
      <c r="A29" s="8" t="s">
        <v>66</v>
      </c>
      <c r="B29" s="9">
        <v>121</v>
      </c>
      <c r="C29" s="9">
        <v>83</v>
      </c>
      <c r="D29" s="9">
        <v>963</v>
      </c>
      <c r="E29" s="9">
        <v>961</v>
      </c>
      <c r="F29" s="10">
        <f t="shared" si="0"/>
        <v>-0.20768431983385938</v>
      </c>
      <c r="G29" s="1"/>
      <c r="H29" s="1"/>
      <c r="I29" s="1"/>
    </row>
    <row r="30" spans="1:9" x14ac:dyDescent="0.25">
      <c r="A30" s="11" t="s">
        <v>67</v>
      </c>
      <c r="B30" s="12">
        <v>12596</v>
      </c>
      <c r="C30" s="12">
        <v>11912</v>
      </c>
      <c r="D30" s="12">
        <v>129165</v>
      </c>
      <c r="E30" s="12">
        <v>114839</v>
      </c>
      <c r="F30" s="13">
        <f t="shared" si="0"/>
        <v>-11.091239886966278</v>
      </c>
      <c r="G30" s="1"/>
      <c r="H30" s="1"/>
      <c r="I30" s="1"/>
    </row>
    <row r="31" spans="1:9" x14ac:dyDescent="0.25">
      <c r="A31" s="8" t="s">
        <v>68</v>
      </c>
      <c r="B31" s="9">
        <v>10086</v>
      </c>
      <c r="C31" s="9">
        <v>7696</v>
      </c>
      <c r="D31" s="9">
        <v>72661</v>
      </c>
      <c r="E31" s="9">
        <v>62040</v>
      </c>
      <c r="F31" s="10">
        <f t="shared" si="0"/>
        <v>-14.617194918869814</v>
      </c>
      <c r="G31" s="1"/>
      <c r="H31" s="1"/>
      <c r="I31" s="1"/>
    </row>
    <row r="32" spans="1:9" x14ac:dyDescent="0.25">
      <c r="A32" s="11" t="s">
        <v>69</v>
      </c>
      <c r="B32" s="12">
        <v>198416</v>
      </c>
      <c r="C32" s="12">
        <v>182037</v>
      </c>
      <c r="D32" s="12">
        <v>1836987</v>
      </c>
      <c r="E32" s="12">
        <v>1840162</v>
      </c>
      <c r="F32" s="13">
        <f t="shared" si="0"/>
        <v>0.17283736901785574</v>
      </c>
      <c r="G32" s="1"/>
      <c r="H32" s="1"/>
      <c r="I32" s="1"/>
    </row>
    <row r="33" spans="1:9" x14ac:dyDescent="0.25">
      <c r="A33" s="8" t="s">
        <v>70</v>
      </c>
      <c r="B33" s="9">
        <v>16419.5</v>
      </c>
      <c r="C33" s="9">
        <v>17411.5</v>
      </c>
      <c r="D33" s="9">
        <v>161586</v>
      </c>
      <c r="E33" s="9">
        <v>169374</v>
      </c>
      <c r="F33" s="10">
        <f t="shared" si="0"/>
        <v>4.8197244810812805</v>
      </c>
      <c r="G33" s="1"/>
      <c r="H33" s="1"/>
      <c r="I33" s="1"/>
    </row>
    <row r="34" spans="1:9" x14ac:dyDescent="0.25">
      <c r="A34" s="11" t="s">
        <v>71</v>
      </c>
      <c r="B34" s="12">
        <v>2706</v>
      </c>
      <c r="C34" s="12">
        <v>2517</v>
      </c>
      <c r="D34" s="12">
        <v>21216</v>
      </c>
      <c r="E34" s="12">
        <v>27158</v>
      </c>
      <c r="F34" s="13">
        <f t="shared" si="0"/>
        <v>28.007164404223232</v>
      </c>
      <c r="G34" s="1"/>
      <c r="H34" s="1"/>
      <c r="I34" s="1"/>
    </row>
    <row r="35" spans="1:9" x14ac:dyDescent="0.25">
      <c r="A35" s="14" t="s">
        <v>72</v>
      </c>
      <c r="B35" s="15">
        <f>SUM(B7:B34)</f>
        <v>591981</v>
      </c>
      <c r="C35" s="15">
        <f t="shared" ref="C35:E35" si="1">SUM(C7:C34)</f>
        <v>565856.25</v>
      </c>
      <c r="D35" s="15">
        <f t="shared" si="1"/>
        <v>5338551</v>
      </c>
      <c r="E35" s="15">
        <f t="shared" si="1"/>
        <v>5463478.25</v>
      </c>
      <c r="F35" s="16">
        <f t="shared" si="0"/>
        <v>2.3400965917530812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4610</v>
      </c>
      <c r="C38" s="41">
        <f>D7</f>
        <v>4218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VALENCIA</v>
      </c>
      <c r="F38" s="42">
        <f>LOOKUP(E38,$A$38:$A$65,$B$38:$B$65)</f>
        <v>1840162</v>
      </c>
      <c r="G38" s="42">
        <f>LOOKUP(E38,$A$38:$A$65,$C$38:$C$65)</f>
        <v>1836987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122713</v>
      </c>
      <c r="C39" s="41">
        <f t="shared" ref="C39:C65" si="5">D8</f>
        <v>132548</v>
      </c>
      <c r="D39" s="41">
        <f t="shared" ref="D39:D65" si="6">_xlfn.RANK.EQ(B39,$B$38:$B$65)+COUNTIF($B$38:$B$65,B39)-1</f>
        <v>9</v>
      </c>
      <c r="E39" s="42" t="str">
        <f t="shared" si="2"/>
        <v>BARCELONA</v>
      </c>
      <c r="F39" s="42">
        <f t="shared" ref="F39:F65" si="7">LOOKUP(E39,$A$38:$A$65,$B$38:$B$65)</f>
        <v>1205698.5</v>
      </c>
      <c r="G39" s="42">
        <f t="shared" ref="G39:G65" si="8">LOOKUP(E39,$A$38:$A$65,$C$38:$C$65)</f>
        <v>1097061</v>
      </c>
    </row>
    <row r="40" spans="1:9" x14ac:dyDescent="0.25">
      <c r="A40" s="42" t="str">
        <f t="shared" si="3"/>
        <v>ALMERIA</v>
      </c>
      <c r="B40" s="41">
        <f t="shared" si="4"/>
        <v>6055</v>
      </c>
      <c r="C40" s="41">
        <f t="shared" si="5"/>
        <v>5078.25</v>
      </c>
      <c r="D40" s="41">
        <f t="shared" si="6"/>
        <v>21</v>
      </c>
      <c r="E40" s="42" t="str">
        <f t="shared" si="2"/>
        <v>BILBAO</v>
      </c>
      <c r="F40" s="42">
        <f t="shared" si="7"/>
        <v>501202.75</v>
      </c>
      <c r="G40" s="42">
        <f t="shared" si="8"/>
        <v>506327.25</v>
      </c>
    </row>
    <row r="41" spans="1:9" x14ac:dyDescent="0.25">
      <c r="A41" s="42" t="str">
        <f t="shared" si="3"/>
        <v>AVILES</v>
      </c>
      <c r="B41" s="41">
        <f t="shared" si="4"/>
        <v>2</v>
      </c>
      <c r="C41" s="41">
        <f t="shared" si="5"/>
        <v>8</v>
      </c>
      <c r="D41" s="41">
        <f t="shared" si="6"/>
        <v>27</v>
      </c>
      <c r="E41" s="42" t="str">
        <f t="shared" si="2"/>
        <v>LAS PALMAS</v>
      </c>
      <c r="F41" s="42">
        <f t="shared" si="7"/>
        <v>342302</v>
      </c>
      <c r="G41" s="42">
        <f t="shared" si="8"/>
        <v>349532</v>
      </c>
    </row>
    <row r="42" spans="1:9" x14ac:dyDescent="0.25">
      <c r="A42" s="42" t="str">
        <f t="shared" si="3"/>
        <v>BAHIA DE ALGECIRAS</v>
      </c>
      <c r="B42" s="41">
        <f t="shared" si="4"/>
        <v>307821</v>
      </c>
      <c r="C42" s="41">
        <f t="shared" si="5"/>
        <v>288615</v>
      </c>
      <c r="D42" s="41">
        <f t="shared" si="6"/>
        <v>5</v>
      </c>
      <c r="E42" s="42" t="str">
        <f t="shared" si="2"/>
        <v>BAHIA DE ALGECIRAS</v>
      </c>
      <c r="F42" s="42">
        <f t="shared" si="7"/>
        <v>307821</v>
      </c>
      <c r="G42" s="42">
        <f t="shared" si="8"/>
        <v>288615</v>
      </c>
    </row>
    <row r="43" spans="1:9" x14ac:dyDescent="0.25">
      <c r="A43" s="42" t="str">
        <f t="shared" si="3"/>
        <v>BAHIA DE CADIZ</v>
      </c>
      <c r="B43" s="41">
        <f t="shared" si="4"/>
        <v>75234</v>
      </c>
      <c r="C43" s="41">
        <f t="shared" si="5"/>
        <v>80432.5</v>
      </c>
      <c r="D43" s="41">
        <f t="shared" si="6"/>
        <v>11</v>
      </c>
      <c r="E43" s="42" t="str">
        <f t="shared" si="2"/>
        <v>SANTA CRUZ DE TENERIFE</v>
      </c>
      <c r="F43" s="42">
        <f t="shared" si="7"/>
        <v>251355</v>
      </c>
      <c r="G43" s="42">
        <f t="shared" si="8"/>
        <v>262745</v>
      </c>
    </row>
    <row r="44" spans="1:9" x14ac:dyDescent="0.25">
      <c r="A44" s="42" t="str">
        <f t="shared" si="3"/>
        <v>BALEARES</v>
      </c>
      <c r="B44" s="41">
        <f t="shared" si="4"/>
        <v>52878</v>
      </c>
      <c r="C44" s="41">
        <f t="shared" si="5"/>
        <v>49786</v>
      </c>
      <c r="D44" s="41">
        <f t="shared" si="6"/>
        <v>14</v>
      </c>
      <c r="E44" s="42" t="str">
        <f t="shared" si="2"/>
        <v>VIGO</v>
      </c>
      <c r="F44" s="42">
        <f t="shared" si="7"/>
        <v>169374</v>
      </c>
      <c r="G44" s="42">
        <f t="shared" si="8"/>
        <v>161586</v>
      </c>
    </row>
    <row r="45" spans="1:9" x14ac:dyDescent="0.25">
      <c r="A45" s="42" t="str">
        <f t="shared" si="3"/>
        <v>BARCELONA</v>
      </c>
      <c r="B45" s="41">
        <f t="shared" si="4"/>
        <v>1205698.5</v>
      </c>
      <c r="C45" s="41">
        <f t="shared" si="5"/>
        <v>1097061</v>
      </c>
      <c r="D45" s="41">
        <f t="shared" si="6"/>
        <v>2</v>
      </c>
      <c r="E45" s="42" t="str">
        <f t="shared" si="2"/>
        <v>CASTELLON</v>
      </c>
      <c r="F45" s="42">
        <f t="shared" si="7"/>
        <v>157669</v>
      </c>
      <c r="G45" s="42">
        <f t="shared" si="8"/>
        <v>134060</v>
      </c>
    </row>
    <row r="46" spans="1:9" x14ac:dyDescent="0.25">
      <c r="A46" s="42" t="str">
        <f t="shared" si="3"/>
        <v>BILBAO</v>
      </c>
      <c r="B46" s="41">
        <f t="shared" si="4"/>
        <v>501202.75</v>
      </c>
      <c r="C46" s="41">
        <f t="shared" si="5"/>
        <v>506327.25</v>
      </c>
      <c r="D46" s="41">
        <f t="shared" si="6"/>
        <v>3</v>
      </c>
      <c r="E46" s="42" t="str">
        <f t="shared" si="2"/>
        <v>ALICANTE</v>
      </c>
      <c r="F46" s="42">
        <f t="shared" si="7"/>
        <v>122713</v>
      </c>
      <c r="G46" s="42">
        <f t="shared" si="8"/>
        <v>132548</v>
      </c>
    </row>
    <row r="47" spans="1:9" x14ac:dyDescent="0.25">
      <c r="A47" s="42" t="str">
        <f t="shared" si="3"/>
        <v>CARTAGENA</v>
      </c>
      <c r="B47" s="41">
        <f t="shared" si="4"/>
        <v>66427</v>
      </c>
      <c r="C47" s="41">
        <f t="shared" si="5"/>
        <v>57095</v>
      </c>
      <c r="D47" s="41">
        <f t="shared" si="6"/>
        <v>12</v>
      </c>
      <c r="E47" s="42" t="str">
        <f t="shared" si="2"/>
        <v>SEVILLA</v>
      </c>
      <c r="F47" s="42">
        <f t="shared" si="7"/>
        <v>114839</v>
      </c>
      <c r="G47" s="42">
        <f t="shared" si="8"/>
        <v>129165</v>
      </c>
    </row>
    <row r="48" spans="1:9" x14ac:dyDescent="0.25">
      <c r="A48" s="42" t="str">
        <f t="shared" si="3"/>
        <v>CASTELLON</v>
      </c>
      <c r="B48" s="41">
        <f t="shared" si="4"/>
        <v>157669</v>
      </c>
      <c r="C48" s="41">
        <f t="shared" si="5"/>
        <v>134060</v>
      </c>
      <c r="D48" s="41">
        <f t="shared" si="6"/>
        <v>8</v>
      </c>
      <c r="E48" s="42" t="str">
        <f t="shared" si="2"/>
        <v>BAHIA DE CADIZ</v>
      </c>
      <c r="F48" s="42">
        <f t="shared" si="7"/>
        <v>75234</v>
      </c>
      <c r="G48" s="42">
        <f t="shared" si="8"/>
        <v>80432.5</v>
      </c>
    </row>
    <row r="49" spans="1:7" x14ac:dyDescent="0.25">
      <c r="A49" s="42" t="str">
        <f t="shared" si="3"/>
        <v>CEUTA</v>
      </c>
      <c r="B49" s="41">
        <f t="shared" si="4"/>
        <v>15602</v>
      </c>
      <c r="C49" s="41">
        <f t="shared" si="5"/>
        <v>13111</v>
      </c>
      <c r="D49" s="41">
        <f t="shared" si="6"/>
        <v>20</v>
      </c>
      <c r="E49" s="42" t="str">
        <f t="shared" si="2"/>
        <v>CARTAGENA</v>
      </c>
      <c r="F49" s="42">
        <f t="shared" si="7"/>
        <v>66427</v>
      </c>
      <c r="G49" s="42">
        <f t="shared" si="8"/>
        <v>57095</v>
      </c>
    </row>
    <row r="50" spans="1:7" x14ac:dyDescent="0.25">
      <c r="A50" s="42" t="str">
        <f t="shared" si="3"/>
        <v>FERROL-SAN CIBRAO</v>
      </c>
      <c r="B50" s="41">
        <f t="shared" si="4"/>
        <v>819</v>
      </c>
      <c r="C50" s="41">
        <f t="shared" si="5"/>
        <v>740</v>
      </c>
      <c r="D50" s="41">
        <f t="shared" si="6"/>
        <v>26</v>
      </c>
      <c r="E50" s="42" t="str">
        <f t="shared" si="2"/>
        <v>TARRAGONA</v>
      </c>
      <c r="F50" s="42">
        <f t="shared" si="7"/>
        <v>62040</v>
      </c>
      <c r="G50" s="42">
        <f t="shared" si="8"/>
        <v>72661</v>
      </c>
    </row>
    <row r="51" spans="1:7" x14ac:dyDescent="0.25">
      <c r="A51" s="42" t="str">
        <f t="shared" si="3"/>
        <v>GIJON</v>
      </c>
      <c r="B51" s="41">
        <f t="shared" si="4"/>
        <v>51552</v>
      </c>
      <c r="C51" s="41">
        <f t="shared" si="5"/>
        <v>39076</v>
      </c>
      <c r="D51" s="41">
        <f t="shared" si="6"/>
        <v>15</v>
      </c>
      <c r="E51" s="42" t="str">
        <f t="shared" si="2"/>
        <v>BALEARES</v>
      </c>
      <c r="F51" s="42">
        <f t="shared" si="7"/>
        <v>52878</v>
      </c>
      <c r="G51" s="42">
        <f t="shared" si="8"/>
        <v>49786</v>
      </c>
    </row>
    <row r="52" spans="1:7" x14ac:dyDescent="0.25">
      <c r="A52" s="42" t="str">
        <f t="shared" si="3"/>
        <v>HUELVA</v>
      </c>
      <c r="B52" s="41">
        <f t="shared" si="4"/>
        <v>1792</v>
      </c>
      <c r="C52" s="41">
        <f t="shared" si="5"/>
        <v>1567</v>
      </c>
      <c r="D52" s="41">
        <f t="shared" si="6"/>
        <v>24</v>
      </c>
      <c r="E52" s="42" t="str">
        <f t="shared" si="2"/>
        <v>GIJON</v>
      </c>
      <c r="F52" s="42">
        <f t="shared" si="7"/>
        <v>51552</v>
      </c>
      <c r="G52" s="42">
        <f t="shared" si="8"/>
        <v>39076</v>
      </c>
    </row>
    <row r="53" spans="1:7" x14ac:dyDescent="0.25">
      <c r="A53" s="42" t="str">
        <f t="shared" si="3"/>
        <v>LAS PALMAS</v>
      </c>
      <c r="B53" s="41">
        <f t="shared" si="4"/>
        <v>342302</v>
      </c>
      <c r="C53" s="41">
        <f t="shared" si="5"/>
        <v>349532</v>
      </c>
      <c r="D53" s="41">
        <f t="shared" si="6"/>
        <v>4</v>
      </c>
      <c r="E53" s="42" t="str">
        <f t="shared" si="2"/>
        <v>MELILLA</v>
      </c>
      <c r="F53" s="42">
        <f t="shared" si="7"/>
        <v>29102</v>
      </c>
      <c r="G53" s="42">
        <f t="shared" si="8"/>
        <v>26895</v>
      </c>
    </row>
    <row r="54" spans="1:7" x14ac:dyDescent="0.25">
      <c r="A54" s="42" t="str">
        <f t="shared" si="3"/>
        <v>MALAGA</v>
      </c>
      <c r="B54" s="41">
        <f t="shared" si="4"/>
        <v>28741</v>
      </c>
      <c r="C54" s="41">
        <f t="shared" si="5"/>
        <v>30844</v>
      </c>
      <c r="D54" s="41">
        <f t="shared" si="6"/>
        <v>17</v>
      </c>
      <c r="E54" s="42" t="str">
        <f t="shared" si="2"/>
        <v>MALAGA</v>
      </c>
      <c r="F54" s="42">
        <f t="shared" si="7"/>
        <v>28741</v>
      </c>
      <c r="G54" s="42">
        <f t="shared" si="8"/>
        <v>30844</v>
      </c>
    </row>
    <row r="55" spans="1:7" x14ac:dyDescent="0.25">
      <c r="A55" s="42" t="str">
        <f t="shared" si="3"/>
        <v>MARIN Y RIA DE PONTEVEDRA</v>
      </c>
      <c r="B55" s="41">
        <f t="shared" si="4"/>
        <v>22402</v>
      </c>
      <c r="C55" s="41">
        <f t="shared" si="5"/>
        <v>30860</v>
      </c>
      <c r="D55" s="41">
        <f t="shared" si="6"/>
        <v>19</v>
      </c>
      <c r="E55" s="42" t="str">
        <f t="shared" si="2"/>
        <v>VILAGARCIA</v>
      </c>
      <c r="F55" s="42">
        <f t="shared" si="7"/>
        <v>27158</v>
      </c>
      <c r="G55" s="42">
        <f t="shared" si="8"/>
        <v>21216</v>
      </c>
    </row>
    <row r="56" spans="1:7" x14ac:dyDescent="0.25">
      <c r="A56" s="42" t="str">
        <f t="shared" si="3"/>
        <v>MELILLA</v>
      </c>
      <c r="B56" s="41">
        <f t="shared" si="4"/>
        <v>29102</v>
      </c>
      <c r="C56" s="41">
        <f t="shared" si="5"/>
        <v>26895</v>
      </c>
      <c r="D56" s="41">
        <f t="shared" si="6"/>
        <v>16</v>
      </c>
      <c r="E56" s="42" t="str">
        <f t="shared" si="2"/>
        <v>MARIN Y RIA DE PONTEVEDRA</v>
      </c>
      <c r="F56" s="42">
        <f t="shared" si="7"/>
        <v>22402</v>
      </c>
      <c r="G56" s="42">
        <f t="shared" si="8"/>
        <v>30860</v>
      </c>
    </row>
    <row r="57" spans="1:7" x14ac:dyDescent="0.25">
      <c r="A57" s="42" t="str">
        <f t="shared" si="3"/>
        <v>MOTRIL</v>
      </c>
      <c r="B57" s="41">
        <f t="shared" si="4"/>
        <v>4967</v>
      </c>
      <c r="C57" s="41">
        <f t="shared" si="5"/>
        <v>5374</v>
      </c>
      <c r="D57" s="41">
        <f t="shared" si="6"/>
        <v>22</v>
      </c>
      <c r="E57" s="42" t="str">
        <f t="shared" si="2"/>
        <v>CEUTA</v>
      </c>
      <c r="F57" s="42">
        <f t="shared" si="7"/>
        <v>15602</v>
      </c>
      <c r="G57" s="42">
        <f t="shared" si="8"/>
        <v>13111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7"/>
        <v>6055</v>
      </c>
      <c r="G58" s="42">
        <f t="shared" si="8"/>
        <v>5078.25</v>
      </c>
    </row>
    <row r="59" spans="1:7" x14ac:dyDescent="0.25">
      <c r="A59" s="42" t="str">
        <f t="shared" si="3"/>
        <v>SANTA CRUZ DE TENERIFE</v>
      </c>
      <c r="B59" s="41">
        <f t="shared" si="4"/>
        <v>251355</v>
      </c>
      <c r="C59" s="41">
        <f t="shared" si="5"/>
        <v>262745</v>
      </c>
      <c r="D59" s="41">
        <f t="shared" si="6"/>
        <v>6</v>
      </c>
      <c r="E59" s="42" t="str">
        <f t="shared" si="2"/>
        <v>MOTRIL</v>
      </c>
      <c r="F59" s="42">
        <f t="shared" si="7"/>
        <v>4967</v>
      </c>
      <c r="G59" s="42">
        <f t="shared" si="8"/>
        <v>5374</v>
      </c>
    </row>
    <row r="60" spans="1:7" x14ac:dyDescent="0.25">
      <c r="A60" s="42" t="str">
        <f t="shared" si="3"/>
        <v>SANTANDER</v>
      </c>
      <c r="B60" s="41">
        <f t="shared" si="4"/>
        <v>961</v>
      </c>
      <c r="C60" s="41">
        <f t="shared" si="5"/>
        <v>963</v>
      </c>
      <c r="D60" s="41">
        <f t="shared" si="6"/>
        <v>25</v>
      </c>
      <c r="E60" s="42" t="str">
        <f t="shared" si="2"/>
        <v>A CORUÑA</v>
      </c>
      <c r="F60" s="42">
        <f t="shared" si="7"/>
        <v>4610</v>
      </c>
      <c r="G60" s="42">
        <f t="shared" si="8"/>
        <v>4218</v>
      </c>
    </row>
    <row r="61" spans="1:7" x14ac:dyDescent="0.25">
      <c r="A61" s="42" t="str">
        <f t="shared" si="3"/>
        <v>SEVILLA</v>
      </c>
      <c r="B61" s="41">
        <f t="shared" si="4"/>
        <v>114839</v>
      </c>
      <c r="C61" s="41">
        <f t="shared" si="5"/>
        <v>129165</v>
      </c>
      <c r="D61" s="41">
        <f t="shared" si="6"/>
        <v>10</v>
      </c>
      <c r="E61" s="42" t="str">
        <f t="shared" si="2"/>
        <v>HUELVA</v>
      </c>
      <c r="F61" s="42">
        <f t="shared" si="7"/>
        <v>1792</v>
      </c>
      <c r="G61" s="42">
        <f t="shared" si="8"/>
        <v>1567</v>
      </c>
    </row>
    <row r="62" spans="1:7" x14ac:dyDescent="0.25">
      <c r="A62" s="42" t="str">
        <f t="shared" si="3"/>
        <v>TARRAGONA</v>
      </c>
      <c r="B62" s="41">
        <f t="shared" si="4"/>
        <v>62040</v>
      </c>
      <c r="C62" s="41">
        <f t="shared" si="5"/>
        <v>72661</v>
      </c>
      <c r="D62" s="41">
        <f t="shared" si="6"/>
        <v>13</v>
      </c>
      <c r="E62" s="42" t="str">
        <f t="shared" si="2"/>
        <v>SANTANDER</v>
      </c>
      <c r="F62" s="42">
        <f t="shared" si="7"/>
        <v>961</v>
      </c>
      <c r="G62" s="42">
        <f t="shared" si="8"/>
        <v>963</v>
      </c>
    </row>
    <row r="63" spans="1:7" x14ac:dyDescent="0.25">
      <c r="A63" s="42" t="str">
        <f t="shared" si="3"/>
        <v>VALENCIA</v>
      </c>
      <c r="B63" s="41">
        <f t="shared" si="4"/>
        <v>1840162</v>
      </c>
      <c r="C63" s="41">
        <f t="shared" si="5"/>
        <v>1836987</v>
      </c>
      <c r="D63" s="41">
        <f t="shared" si="6"/>
        <v>1</v>
      </c>
      <c r="E63" s="42" t="str">
        <f t="shared" si="2"/>
        <v>FERROL-SAN CIBRAO</v>
      </c>
      <c r="F63" s="42">
        <f t="shared" si="7"/>
        <v>819</v>
      </c>
      <c r="G63" s="42">
        <f t="shared" si="8"/>
        <v>740</v>
      </c>
    </row>
    <row r="64" spans="1:7" x14ac:dyDescent="0.25">
      <c r="A64" s="42" t="str">
        <f t="shared" si="3"/>
        <v>VIGO</v>
      </c>
      <c r="B64" s="41">
        <f t="shared" si="4"/>
        <v>169374</v>
      </c>
      <c r="C64" s="41">
        <f t="shared" si="5"/>
        <v>161586</v>
      </c>
      <c r="D64" s="41">
        <f t="shared" si="6"/>
        <v>7</v>
      </c>
      <c r="E64" s="42" t="str">
        <f t="shared" si="2"/>
        <v>AVILES</v>
      </c>
      <c r="F64" s="42">
        <f t="shared" si="7"/>
        <v>2</v>
      </c>
      <c r="G64" s="42">
        <f t="shared" si="8"/>
        <v>8</v>
      </c>
    </row>
    <row r="65" spans="1:7" x14ac:dyDescent="0.25">
      <c r="A65" s="42" t="str">
        <f t="shared" si="3"/>
        <v>VILAGARCIA</v>
      </c>
      <c r="B65" s="41">
        <f t="shared" si="4"/>
        <v>27158</v>
      </c>
      <c r="C65" s="41">
        <f t="shared" si="5"/>
        <v>21216</v>
      </c>
      <c r="D65" s="41">
        <f t="shared" si="6"/>
        <v>18</v>
      </c>
      <c r="E65" s="42" t="str">
        <f t="shared" si="2"/>
        <v>PASAIA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Octubre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41612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13875</v>
      </c>
      <c r="C7" s="9">
        <v>25425</v>
      </c>
      <c r="D7" s="9">
        <v>131797</v>
      </c>
      <c r="E7" s="9">
        <v>137686</v>
      </c>
      <c r="F7" s="10">
        <f>((E7*100)/D7)-100</f>
        <v>4.468235240559352</v>
      </c>
      <c r="G7" s="1"/>
      <c r="H7" s="1"/>
      <c r="I7" s="1"/>
    </row>
    <row r="8" spans="1:12" x14ac:dyDescent="0.25">
      <c r="A8" s="11" t="s">
        <v>45</v>
      </c>
      <c r="B8" s="12">
        <v>29483</v>
      </c>
      <c r="C8" s="12">
        <v>22445</v>
      </c>
      <c r="D8" s="12">
        <v>267553</v>
      </c>
      <c r="E8" s="12">
        <v>217253</v>
      </c>
      <c r="F8" s="13">
        <f t="shared" ref="F8:F35" si="0">((E8*100)/D8)-100</f>
        <v>-18.80001345527802</v>
      </c>
      <c r="G8" s="1"/>
      <c r="H8" s="1"/>
      <c r="I8" s="1"/>
    </row>
    <row r="9" spans="1:12" x14ac:dyDescent="0.25">
      <c r="A9" s="8" t="s">
        <v>46</v>
      </c>
      <c r="B9" s="9">
        <v>48437</v>
      </c>
      <c r="C9" s="9">
        <v>42265</v>
      </c>
      <c r="D9" s="9">
        <v>637651</v>
      </c>
      <c r="E9" s="9">
        <v>618788</v>
      </c>
      <c r="F9" s="10">
        <f t="shared" si="0"/>
        <v>-2.9582012731102054</v>
      </c>
      <c r="G9" s="1"/>
      <c r="H9" s="1"/>
      <c r="I9" s="1"/>
    </row>
    <row r="10" spans="1:12" x14ac:dyDescent="0.25">
      <c r="A10" s="11" t="s">
        <v>47</v>
      </c>
      <c r="B10" s="12">
        <v>1382</v>
      </c>
      <c r="C10" s="12">
        <v>0</v>
      </c>
      <c r="D10" s="12">
        <v>2284</v>
      </c>
      <c r="E10" s="12">
        <v>655</v>
      </c>
      <c r="F10" s="17">
        <f t="shared" si="0"/>
        <v>-71.322241681260948</v>
      </c>
      <c r="G10" s="1"/>
      <c r="H10" s="1"/>
      <c r="I10" s="1"/>
    </row>
    <row r="11" spans="1:12" x14ac:dyDescent="0.25">
      <c r="A11" s="8" t="s">
        <v>48</v>
      </c>
      <c r="B11" s="9">
        <v>368759</v>
      </c>
      <c r="C11" s="9">
        <v>375279</v>
      </c>
      <c r="D11" s="9">
        <v>4156076</v>
      </c>
      <c r="E11" s="9">
        <v>4500951</v>
      </c>
      <c r="F11" s="10">
        <f t="shared" si="0"/>
        <v>8.2980917577060609</v>
      </c>
      <c r="G11" s="1"/>
      <c r="H11" s="1"/>
      <c r="I11" s="1"/>
    </row>
    <row r="12" spans="1:12" x14ac:dyDescent="0.25">
      <c r="A12" s="11" t="s">
        <v>49</v>
      </c>
      <c r="B12" s="12">
        <v>56763</v>
      </c>
      <c r="C12" s="12">
        <v>47439</v>
      </c>
      <c r="D12" s="12">
        <v>302583</v>
      </c>
      <c r="E12" s="12">
        <v>321277</v>
      </c>
      <c r="F12" s="13">
        <f t="shared" si="0"/>
        <v>6.1781395517923983</v>
      </c>
      <c r="G12" s="1"/>
      <c r="H12" s="1"/>
      <c r="I12" s="1"/>
    </row>
    <row r="13" spans="1:12" x14ac:dyDescent="0.25">
      <c r="A13" s="8" t="s">
        <v>50</v>
      </c>
      <c r="B13" s="9">
        <v>426137</v>
      </c>
      <c r="C13" s="9">
        <v>480797</v>
      </c>
      <c r="D13" s="9">
        <v>4776041</v>
      </c>
      <c r="E13" s="9">
        <v>5363610</v>
      </c>
      <c r="F13" s="10">
        <f t="shared" si="0"/>
        <v>12.302427889542827</v>
      </c>
      <c r="G13" s="1"/>
      <c r="H13" s="1"/>
      <c r="I13" s="1"/>
    </row>
    <row r="14" spans="1:12" x14ac:dyDescent="0.25">
      <c r="A14" s="11" t="s">
        <v>51</v>
      </c>
      <c r="B14" s="12">
        <v>366315</v>
      </c>
      <c r="C14" s="12">
        <v>363444</v>
      </c>
      <c r="D14" s="12">
        <v>3095205</v>
      </c>
      <c r="E14" s="12">
        <v>3239623</v>
      </c>
      <c r="F14" s="13">
        <f t="shared" si="0"/>
        <v>4.665862196526561</v>
      </c>
      <c r="G14" s="1"/>
      <c r="H14" s="1"/>
      <c r="I14" s="1"/>
    </row>
    <row r="15" spans="1:12" x14ac:dyDescent="0.25">
      <c r="A15" s="8" t="s">
        <v>52</v>
      </c>
      <c r="B15" s="9">
        <v>14820</v>
      </c>
      <c r="C15" s="9">
        <v>13942</v>
      </c>
      <c r="D15" s="9">
        <v>127019</v>
      </c>
      <c r="E15" s="9">
        <v>128398</v>
      </c>
      <c r="F15" s="10">
        <f t="shared" si="0"/>
        <v>1.0856643494280434</v>
      </c>
      <c r="G15" s="1"/>
      <c r="H15" s="1"/>
      <c r="I15" s="1"/>
    </row>
    <row r="16" spans="1:12" x14ac:dyDescent="0.25">
      <c r="A16" s="11" t="s">
        <v>53</v>
      </c>
      <c r="B16" s="12">
        <v>12867</v>
      </c>
      <c r="C16" s="12">
        <v>18411</v>
      </c>
      <c r="D16" s="12">
        <v>69429</v>
      </c>
      <c r="E16" s="12">
        <v>115157</v>
      </c>
      <c r="F16" s="13">
        <f t="shared" si="0"/>
        <v>65.862967924066311</v>
      </c>
      <c r="G16" s="1"/>
      <c r="H16" s="1"/>
      <c r="I16" s="1"/>
    </row>
    <row r="17" spans="1:9" x14ac:dyDescent="0.25">
      <c r="A17" s="8" t="s">
        <v>54</v>
      </c>
      <c r="B17" s="9">
        <v>746</v>
      </c>
      <c r="C17" s="9">
        <v>0</v>
      </c>
      <c r="D17" s="9">
        <v>1255</v>
      </c>
      <c r="E17" s="9">
        <v>325</v>
      </c>
      <c r="F17" s="10">
        <f t="shared" si="0"/>
        <v>-74.103585657370516</v>
      </c>
      <c r="G17" s="1"/>
      <c r="H17" s="1"/>
      <c r="I17" s="1"/>
    </row>
    <row r="18" spans="1:9" x14ac:dyDescent="0.25">
      <c r="A18" s="11" t="s">
        <v>55</v>
      </c>
      <c r="B18" s="12">
        <v>144764</v>
      </c>
      <c r="C18" s="12">
        <v>138899</v>
      </c>
      <c r="D18" s="12">
        <v>1612433</v>
      </c>
      <c r="E18" s="12">
        <v>1610910</v>
      </c>
      <c r="F18" s="13">
        <f t="shared" si="0"/>
        <v>-9.4453536984175912E-2</v>
      </c>
      <c r="G18" s="1"/>
      <c r="H18" s="1"/>
      <c r="I18" s="1"/>
    </row>
    <row r="19" spans="1:9" x14ac:dyDescent="0.25">
      <c r="A19" s="8" t="s">
        <v>56</v>
      </c>
      <c r="B19" s="9">
        <v>601</v>
      </c>
      <c r="C19" s="9">
        <v>2040</v>
      </c>
      <c r="D19" s="9">
        <v>5358</v>
      </c>
      <c r="E19" s="9">
        <v>8443</v>
      </c>
      <c r="F19" s="10">
        <f t="shared" si="0"/>
        <v>57.577454273982823</v>
      </c>
      <c r="G19" s="1"/>
      <c r="H19" s="1"/>
      <c r="I19" s="1"/>
    </row>
    <row r="20" spans="1:9" x14ac:dyDescent="0.25">
      <c r="A20" s="11" t="s">
        <v>57</v>
      </c>
      <c r="B20" s="12">
        <v>6478</v>
      </c>
      <c r="C20" s="12">
        <v>8456</v>
      </c>
      <c r="D20" s="12">
        <v>55557</v>
      </c>
      <c r="E20" s="12">
        <v>58792</v>
      </c>
      <c r="F20" s="13">
        <f t="shared" si="0"/>
        <v>5.8228486059362439</v>
      </c>
      <c r="G20" s="1"/>
      <c r="H20" s="1"/>
      <c r="I20" s="1"/>
    </row>
    <row r="21" spans="1:9" x14ac:dyDescent="0.25">
      <c r="A21" s="8" t="s">
        <v>58</v>
      </c>
      <c r="B21" s="9">
        <v>15016</v>
      </c>
      <c r="C21" s="9">
        <v>2206</v>
      </c>
      <c r="D21" s="9">
        <v>28830</v>
      </c>
      <c r="E21" s="9">
        <v>27199</v>
      </c>
      <c r="F21" s="10">
        <f t="shared" si="0"/>
        <v>-5.65730142212972</v>
      </c>
      <c r="G21" s="1"/>
      <c r="H21" s="1"/>
      <c r="I21" s="1"/>
    </row>
    <row r="22" spans="1:9" x14ac:dyDescent="0.25">
      <c r="A22" s="11" t="s">
        <v>59</v>
      </c>
      <c r="B22" s="12">
        <v>213420</v>
      </c>
      <c r="C22" s="12">
        <v>186713</v>
      </c>
      <c r="D22" s="12">
        <v>1494801</v>
      </c>
      <c r="E22" s="12">
        <v>1680653</v>
      </c>
      <c r="F22" s="13">
        <f t="shared" si="0"/>
        <v>12.433226897760974</v>
      </c>
      <c r="G22" s="1"/>
      <c r="H22" s="1"/>
      <c r="I22" s="1"/>
    </row>
    <row r="23" spans="1:9" x14ac:dyDescent="0.25">
      <c r="A23" s="8" t="s">
        <v>60</v>
      </c>
      <c r="B23" s="9">
        <v>108785</v>
      </c>
      <c r="C23" s="9">
        <v>83920</v>
      </c>
      <c r="D23" s="9">
        <v>767486</v>
      </c>
      <c r="E23" s="9">
        <v>554689</v>
      </c>
      <c r="F23" s="10">
        <f t="shared" si="0"/>
        <v>-27.72649924558884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57569</v>
      </c>
      <c r="C25" s="9">
        <v>54800</v>
      </c>
      <c r="D25" s="9">
        <v>708075</v>
      </c>
      <c r="E25" s="9">
        <v>683780</v>
      </c>
      <c r="F25" s="10">
        <f t="shared" si="0"/>
        <v>-3.4311337075874775</v>
      </c>
      <c r="G25" s="1"/>
      <c r="H25" s="1"/>
      <c r="I25" s="1"/>
    </row>
    <row r="26" spans="1:9" x14ac:dyDescent="0.25">
      <c r="A26" s="11" t="s">
        <v>63</v>
      </c>
      <c r="B26" s="12">
        <v>21976</v>
      </c>
      <c r="C26" s="12">
        <v>19935</v>
      </c>
      <c r="D26" s="12">
        <v>256080</v>
      </c>
      <c r="E26" s="12">
        <v>315667</v>
      </c>
      <c r="F26" s="13">
        <f t="shared" si="0"/>
        <v>23.268900343642613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402597</v>
      </c>
      <c r="C28" s="12">
        <v>421678</v>
      </c>
      <c r="D28" s="12">
        <v>3731676</v>
      </c>
      <c r="E28" s="12">
        <v>4211939</v>
      </c>
      <c r="F28" s="13">
        <f t="shared" si="0"/>
        <v>12.86990081668398</v>
      </c>
      <c r="G28" s="1"/>
      <c r="H28" s="1"/>
      <c r="I28" s="1"/>
    </row>
    <row r="29" spans="1:9" x14ac:dyDescent="0.25">
      <c r="A29" s="8" t="s">
        <v>66</v>
      </c>
      <c r="B29" s="9">
        <v>22434</v>
      </c>
      <c r="C29" s="9">
        <v>17690</v>
      </c>
      <c r="D29" s="9">
        <v>183543</v>
      </c>
      <c r="E29" s="9">
        <v>192865</v>
      </c>
      <c r="F29" s="10">
        <f t="shared" si="0"/>
        <v>5.0789188364579445</v>
      </c>
      <c r="G29" s="1"/>
      <c r="H29" s="1"/>
      <c r="I29" s="1"/>
    </row>
    <row r="30" spans="1:9" x14ac:dyDescent="0.25">
      <c r="A30" s="11" t="s">
        <v>67</v>
      </c>
      <c r="B30" s="12">
        <v>1653</v>
      </c>
      <c r="C30" s="12">
        <v>0</v>
      </c>
      <c r="D30" s="12">
        <v>13110</v>
      </c>
      <c r="E30" s="12">
        <v>0</v>
      </c>
      <c r="F30" s="13">
        <f t="shared" si="0"/>
        <v>-100</v>
      </c>
      <c r="G30" s="1"/>
      <c r="H30" s="1"/>
      <c r="I30" s="1"/>
    </row>
    <row r="31" spans="1:9" x14ac:dyDescent="0.25">
      <c r="A31" s="8" t="s">
        <v>68</v>
      </c>
      <c r="B31" s="9">
        <v>153</v>
      </c>
      <c r="C31" s="9">
        <v>1222</v>
      </c>
      <c r="D31" s="9">
        <v>153</v>
      </c>
      <c r="E31" s="9">
        <v>1394</v>
      </c>
      <c r="F31" s="10">
        <f t="shared" si="0"/>
        <v>811.11111111111109</v>
      </c>
      <c r="G31" s="1"/>
      <c r="H31" s="1"/>
      <c r="I31" s="1"/>
    </row>
    <row r="32" spans="1:9" x14ac:dyDescent="0.25">
      <c r="A32" s="11" t="s">
        <v>69</v>
      </c>
      <c r="B32" s="12">
        <v>88024</v>
      </c>
      <c r="C32" s="12">
        <v>110435</v>
      </c>
      <c r="D32" s="12">
        <v>711814</v>
      </c>
      <c r="E32" s="12">
        <v>707605</v>
      </c>
      <c r="F32" s="13">
        <f t="shared" si="0"/>
        <v>-0.59130615582159862</v>
      </c>
      <c r="G32" s="1"/>
      <c r="H32" s="1"/>
      <c r="I32" s="1"/>
    </row>
    <row r="33" spans="1:9" x14ac:dyDescent="0.25">
      <c r="A33" s="8" t="s">
        <v>70</v>
      </c>
      <c r="B33" s="9">
        <v>30223</v>
      </c>
      <c r="C33" s="9">
        <v>38161</v>
      </c>
      <c r="D33" s="9">
        <v>201741</v>
      </c>
      <c r="E33" s="9">
        <v>170735</v>
      </c>
      <c r="F33" s="10">
        <f t="shared" si="0"/>
        <v>-15.369211018087555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2012</v>
      </c>
      <c r="E34" s="12">
        <v>2199</v>
      </c>
      <c r="F34" s="13">
        <f t="shared" si="0"/>
        <v>9.2942345924453349</v>
      </c>
      <c r="G34" s="1"/>
      <c r="H34" s="1"/>
      <c r="I34" s="1"/>
    </row>
    <row r="35" spans="1:9" x14ac:dyDescent="0.25">
      <c r="A35" s="14" t="s">
        <v>72</v>
      </c>
      <c r="B35" s="15">
        <f>SUM(B7:B34)</f>
        <v>2453277</v>
      </c>
      <c r="C35" s="15">
        <f t="shared" ref="C35:E35" si="1">SUM(C7:C34)</f>
        <v>2475602</v>
      </c>
      <c r="D35" s="15">
        <f t="shared" si="1"/>
        <v>23339562</v>
      </c>
      <c r="E35" s="15">
        <f t="shared" si="1"/>
        <v>24870593</v>
      </c>
      <c r="F35" s="16">
        <f t="shared" si="0"/>
        <v>6.5598103340585396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137686</v>
      </c>
      <c r="C38" s="41">
        <f>D7</f>
        <v>131797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BALEARES</v>
      </c>
      <c r="F38" s="42">
        <f>LOOKUP(E38,$A$38:$A$65,$B$38:$B$65)</f>
        <v>5363610</v>
      </c>
      <c r="G38" s="42">
        <f>LOOKUP(E38,$A$38:$A$65,$C$38:$C$65)</f>
        <v>4776041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217253</v>
      </c>
      <c r="C39" s="41">
        <f t="shared" ref="C39:C65" si="5">D8</f>
        <v>267553</v>
      </c>
      <c r="D39" s="41">
        <f t="shared" ref="D39:D65" si="6">_xlfn.RANK.EQ(B39,$B$38:$B$65)+COUNTIF($B$38:$B$65,B39)-1</f>
        <v>13</v>
      </c>
      <c r="E39" s="42" t="str">
        <f t="shared" si="2"/>
        <v>BAHIA DE ALGECIRAS</v>
      </c>
      <c r="F39" s="42">
        <f t="shared" ref="F39:F54" si="7">LOOKUP(E39,$A$38:$A$65,$B$38:$B$65)</f>
        <v>4500951</v>
      </c>
      <c r="G39" s="42">
        <f t="shared" ref="G39:G65" si="8">LOOKUP(E39,$A$38:$A$65,$C$38:$C$65)</f>
        <v>4156076</v>
      </c>
    </row>
    <row r="40" spans="1:9" x14ac:dyDescent="0.25">
      <c r="A40" s="42" t="str">
        <f t="shared" si="3"/>
        <v>ALMERIA</v>
      </c>
      <c r="B40" s="41">
        <f t="shared" si="4"/>
        <v>618788</v>
      </c>
      <c r="C40" s="41">
        <f t="shared" si="5"/>
        <v>637651</v>
      </c>
      <c r="D40" s="41">
        <f t="shared" si="6"/>
        <v>9</v>
      </c>
      <c r="E40" s="42" t="str">
        <f t="shared" si="2"/>
        <v>SANTA CRUZ DE TENERIFE</v>
      </c>
      <c r="F40" s="42">
        <f t="shared" si="7"/>
        <v>4211939</v>
      </c>
      <c r="G40" s="42">
        <f t="shared" si="8"/>
        <v>3731676</v>
      </c>
    </row>
    <row r="41" spans="1:9" x14ac:dyDescent="0.25">
      <c r="A41" s="42" t="str">
        <f t="shared" si="3"/>
        <v>AVILES</v>
      </c>
      <c r="B41" s="41">
        <f t="shared" si="4"/>
        <v>655</v>
      </c>
      <c r="C41" s="41">
        <f t="shared" si="5"/>
        <v>2284</v>
      </c>
      <c r="D41" s="41">
        <f t="shared" si="6"/>
        <v>24</v>
      </c>
      <c r="E41" s="42" t="str">
        <f t="shared" si="2"/>
        <v>BARCELONA</v>
      </c>
      <c r="F41" s="42">
        <f t="shared" si="7"/>
        <v>3239623</v>
      </c>
      <c r="G41" s="42">
        <f t="shared" si="8"/>
        <v>3095205</v>
      </c>
    </row>
    <row r="42" spans="1:9" x14ac:dyDescent="0.25">
      <c r="A42" s="42" t="str">
        <f t="shared" si="3"/>
        <v>BAHIA DE ALGECIRAS</v>
      </c>
      <c r="B42" s="41">
        <f t="shared" si="4"/>
        <v>4500951</v>
      </c>
      <c r="C42" s="41">
        <f t="shared" si="5"/>
        <v>4156076</v>
      </c>
      <c r="D42" s="41">
        <f t="shared" si="6"/>
        <v>2</v>
      </c>
      <c r="E42" s="42" t="str">
        <f t="shared" si="2"/>
        <v>LAS PALMAS</v>
      </c>
      <c r="F42" s="42">
        <f t="shared" si="7"/>
        <v>1680653</v>
      </c>
      <c r="G42" s="42">
        <f t="shared" si="8"/>
        <v>1494801</v>
      </c>
    </row>
    <row r="43" spans="1:9" x14ac:dyDescent="0.25">
      <c r="A43" s="42" t="str">
        <f t="shared" si="3"/>
        <v>BAHIA DE CADIZ</v>
      </c>
      <c r="B43" s="41">
        <f t="shared" si="4"/>
        <v>321277</v>
      </c>
      <c r="C43" s="41">
        <f t="shared" si="5"/>
        <v>302583</v>
      </c>
      <c r="D43" s="41">
        <f t="shared" si="6"/>
        <v>11</v>
      </c>
      <c r="E43" s="42" t="str">
        <f t="shared" si="2"/>
        <v>CEUTA</v>
      </c>
      <c r="F43" s="42">
        <f t="shared" si="7"/>
        <v>1610910</v>
      </c>
      <c r="G43" s="42">
        <f t="shared" si="8"/>
        <v>1612433</v>
      </c>
    </row>
    <row r="44" spans="1:9" x14ac:dyDescent="0.25">
      <c r="A44" s="42" t="str">
        <f t="shared" si="3"/>
        <v>BALEARES</v>
      </c>
      <c r="B44" s="41">
        <f t="shared" si="4"/>
        <v>5363610</v>
      </c>
      <c r="C44" s="41">
        <f t="shared" si="5"/>
        <v>4776041</v>
      </c>
      <c r="D44" s="41">
        <f t="shared" si="6"/>
        <v>1</v>
      </c>
      <c r="E44" s="42" t="str">
        <f t="shared" si="2"/>
        <v>VALENCIA</v>
      </c>
      <c r="F44" s="42">
        <f t="shared" si="7"/>
        <v>707605</v>
      </c>
      <c r="G44" s="42">
        <f t="shared" si="8"/>
        <v>711814</v>
      </c>
    </row>
    <row r="45" spans="1:9" x14ac:dyDescent="0.25">
      <c r="A45" s="42" t="str">
        <f t="shared" si="3"/>
        <v>BARCELONA</v>
      </c>
      <c r="B45" s="41">
        <f t="shared" si="4"/>
        <v>3239623</v>
      </c>
      <c r="C45" s="41">
        <f t="shared" si="5"/>
        <v>3095205</v>
      </c>
      <c r="D45" s="41">
        <f t="shared" si="6"/>
        <v>4</v>
      </c>
      <c r="E45" s="42" t="str">
        <f t="shared" si="2"/>
        <v>MELILLA</v>
      </c>
      <c r="F45" s="42">
        <f t="shared" si="7"/>
        <v>683780</v>
      </c>
      <c r="G45" s="42">
        <f t="shared" si="8"/>
        <v>708075</v>
      </c>
    </row>
    <row r="46" spans="1:9" x14ac:dyDescent="0.25">
      <c r="A46" s="42" t="str">
        <f t="shared" si="3"/>
        <v>BILBAO</v>
      </c>
      <c r="B46" s="41">
        <f t="shared" si="4"/>
        <v>128398</v>
      </c>
      <c r="C46" s="41">
        <f t="shared" si="5"/>
        <v>127019</v>
      </c>
      <c r="D46" s="41">
        <f t="shared" si="6"/>
        <v>17</v>
      </c>
      <c r="E46" s="42" t="str">
        <f t="shared" si="2"/>
        <v>ALMERIA</v>
      </c>
      <c r="F46" s="42">
        <f t="shared" si="7"/>
        <v>618788</v>
      </c>
      <c r="G46" s="42">
        <f t="shared" si="8"/>
        <v>637651</v>
      </c>
    </row>
    <row r="47" spans="1:9" x14ac:dyDescent="0.25">
      <c r="A47" s="42" t="str">
        <f t="shared" si="3"/>
        <v>CARTAGENA</v>
      </c>
      <c r="B47" s="41">
        <f t="shared" si="4"/>
        <v>115157</v>
      </c>
      <c r="C47" s="41">
        <f t="shared" si="5"/>
        <v>69429</v>
      </c>
      <c r="D47" s="41">
        <f t="shared" si="6"/>
        <v>18</v>
      </c>
      <c r="E47" s="42" t="str">
        <f t="shared" si="2"/>
        <v>MALAGA</v>
      </c>
      <c r="F47" s="42">
        <f t="shared" si="7"/>
        <v>554689</v>
      </c>
      <c r="G47" s="42">
        <f t="shared" si="8"/>
        <v>767486</v>
      </c>
    </row>
    <row r="48" spans="1:9" x14ac:dyDescent="0.25">
      <c r="A48" s="42" t="str">
        <f t="shared" si="3"/>
        <v>CASTELLON</v>
      </c>
      <c r="B48" s="41">
        <f t="shared" si="4"/>
        <v>325</v>
      </c>
      <c r="C48" s="41">
        <f t="shared" si="5"/>
        <v>1255</v>
      </c>
      <c r="D48" s="41">
        <f t="shared" si="6"/>
        <v>25</v>
      </c>
      <c r="E48" s="42" t="str">
        <f t="shared" si="2"/>
        <v>BAHIA DE CADIZ</v>
      </c>
      <c r="F48" s="42">
        <f t="shared" si="7"/>
        <v>321277</v>
      </c>
      <c r="G48" s="42">
        <f t="shared" si="8"/>
        <v>302583</v>
      </c>
    </row>
    <row r="49" spans="1:7" x14ac:dyDescent="0.25">
      <c r="A49" s="42" t="str">
        <f t="shared" si="3"/>
        <v>CEUTA</v>
      </c>
      <c r="B49" s="41">
        <f t="shared" si="4"/>
        <v>1610910</v>
      </c>
      <c r="C49" s="41">
        <f t="shared" si="5"/>
        <v>1612433</v>
      </c>
      <c r="D49" s="41">
        <f t="shared" si="6"/>
        <v>6</v>
      </c>
      <c r="E49" s="42" t="str">
        <f t="shared" si="2"/>
        <v>MOTRIL</v>
      </c>
      <c r="F49" s="42">
        <f t="shared" si="7"/>
        <v>315667</v>
      </c>
      <c r="G49" s="42">
        <f t="shared" si="8"/>
        <v>256080</v>
      </c>
    </row>
    <row r="50" spans="1:7" x14ac:dyDescent="0.25">
      <c r="A50" s="42" t="str">
        <f t="shared" si="3"/>
        <v>FERROL-SAN CIBRAO</v>
      </c>
      <c r="B50" s="41">
        <f t="shared" si="4"/>
        <v>8443</v>
      </c>
      <c r="C50" s="41">
        <f t="shared" si="5"/>
        <v>5358</v>
      </c>
      <c r="D50" s="41">
        <f t="shared" si="6"/>
        <v>21</v>
      </c>
      <c r="E50" s="42" t="str">
        <f t="shared" si="2"/>
        <v>ALICANTE</v>
      </c>
      <c r="F50" s="42">
        <f t="shared" si="7"/>
        <v>217253</v>
      </c>
      <c r="G50" s="42">
        <f t="shared" si="8"/>
        <v>267553</v>
      </c>
    </row>
    <row r="51" spans="1:7" x14ac:dyDescent="0.25">
      <c r="A51" s="42" t="str">
        <f t="shared" si="3"/>
        <v>GIJON</v>
      </c>
      <c r="B51" s="41">
        <f t="shared" si="4"/>
        <v>58792</v>
      </c>
      <c r="C51" s="41">
        <f t="shared" si="5"/>
        <v>55557</v>
      </c>
      <c r="D51" s="41">
        <f t="shared" si="6"/>
        <v>19</v>
      </c>
      <c r="E51" s="42" t="str">
        <f t="shared" si="2"/>
        <v>SANTANDER</v>
      </c>
      <c r="F51" s="42">
        <f t="shared" si="7"/>
        <v>192865</v>
      </c>
      <c r="G51" s="42">
        <f t="shared" si="8"/>
        <v>183543</v>
      </c>
    </row>
    <row r="52" spans="1:7" x14ac:dyDescent="0.25">
      <c r="A52" s="42" t="str">
        <f t="shared" si="3"/>
        <v>HUELVA</v>
      </c>
      <c r="B52" s="41">
        <f t="shared" si="4"/>
        <v>27199</v>
      </c>
      <c r="C52" s="41">
        <f t="shared" si="5"/>
        <v>28830</v>
      </c>
      <c r="D52" s="41">
        <f t="shared" si="6"/>
        <v>20</v>
      </c>
      <c r="E52" s="42" t="str">
        <f t="shared" si="2"/>
        <v>VIGO</v>
      </c>
      <c r="F52" s="42">
        <f t="shared" si="7"/>
        <v>170735</v>
      </c>
      <c r="G52" s="42">
        <f t="shared" si="8"/>
        <v>201741</v>
      </c>
    </row>
    <row r="53" spans="1:7" x14ac:dyDescent="0.25">
      <c r="A53" s="42" t="str">
        <f t="shared" si="3"/>
        <v>LAS PALMAS</v>
      </c>
      <c r="B53" s="41">
        <f t="shared" si="4"/>
        <v>1680653</v>
      </c>
      <c r="C53" s="41">
        <f t="shared" si="5"/>
        <v>1494801</v>
      </c>
      <c r="D53" s="41">
        <f t="shared" si="6"/>
        <v>5</v>
      </c>
      <c r="E53" s="42" t="str">
        <f t="shared" si="2"/>
        <v>A CORUÑA</v>
      </c>
      <c r="F53" s="42">
        <f t="shared" si="7"/>
        <v>137686</v>
      </c>
      <c r="G53" s="42">
        <f t="shared" si="8"/>
        <v>131797</v>
      </c>
    </row>
    <row r="54" spans="1:7" x14ac:dyDescent="0.25">
      <c r="A54" s="42" t="str">
        <f t="shared" si="3"/>
        <v>MALAGA</v>
      </c>
      <c r="B54" s="41">
        <f t="shared" si="4"/>
        <v>554689</v>
      </c>
      <c r="C54" s="41">
        <f t="shared" si="5"/>
        <v>767486</v>
      </c>
      <c r="D54" s="41">
        <f t="shared" si="6"/>
        <v>10</v>
      </c>
      <c r="E54" s="42" t="str">
        <f t="shared" si="2"/>
        <v>BILBAO</v>
      </c>
      <c r="F54" s="42">
        <f t="shared" si="7"/>
        <v>128398</v>
      </c>
      <c r="G54" s="42">
        <f t="shared" si="8"/>
        <v>127019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CARTAGENA</v>
      </c>
      <c r="F55" s="42">
        <f t="shared" ref="F55:F65" si="9">LOOKUP(E55,$A$38:$A$65,$B$38:$B$65)</f>
        <v>115157</v>
      </c>
      <c r="G55" s="42">
        <f t="shared" si="8"/>
        <v>69429</v>
      </c>
    </row>
    <row r="56" spans="1:7" x14ac:dyDescent="0.25">
      <c r="A56" s="42" t="str">
        <f t="shared" si="3"/>
        <v>MELILLA</v>
      </c>
      <c r="B56" s="41">
        <f t="shared" si="4"/>
        <v>683780</v>
      </c>
      <c r="C56" s="41">
        <f t="shared" si="5"/>
        <v>708075</v>
      </c>
      <c r="D56" s="41">
        <f t="shared" si="6"/>
        <v>8</v>
      </c>
      <c r="E56" s="42" t="str">
        <f t="shared" si="2"/>
        <v>GIJON</v>
      </c>
      <c r="F56" s="42">
        <f t="shared" si="9"/>
        <v>58792</v>
      </c>
      <c r="G56" s="42">
        <f t="shared" si="8"/>
        <v>55557</v>
      </c>
    </row>
    <row r="57" spans="1:7" x14ac:dyDescent="0.25">
      <c r="A57" s="42" t="str">
        <f t="shared" si="3"/>
        <v>MOTRIL</v>
      </c>
      <c r="B57" s="41">
        <f t="shared" si="4"/>
        <v>315667</v>
      </c>
      <c r="C57" s="41">
        <f t="shared" si="5"/>
        <v>256080</v>
      </c>
      <c r="D57" s="41">
        <f t="shared" si="6"/>
        <v>12</v>
      </c>
      <c r="E57" s="42" t="str">
        <f t="shared" si="2"/>
        <v>HUELVA</v>
      </c>
      <c r="F57" s="42">
        <f t="shared" si="9"/>
        <v>27199</v>
      </c>
      <c r="G57" s="42">
        <f t="shared" si="8"/>
        <v>28830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FERROL-SAN CIBRAO</v>
      </c>
      <c r="F58" s="42">
        <f t="shared" si="9"/>
        <v>8443</v>
      </c>
      <c r="G58" s="42">
        <f t="shared" si="8"/>
        <v>5358</v>
      </c>
    </row>
    <row r="59" spans="1:7" x14ac:dyDescent="0.25">
      <c r="A59" s="42" t="str">
        <f t="shared" si="3"/>
        <v>SANTA CRUZ DE TENERIFE</v>
      </c>
      <c r="B59" s="41">
        <f t="shared" si="4"/>
        <v>4211939</v>
      </c>
      <c r="C59" s="41">
        <f t="shared" si="5"/>
        <v>3731676</v>
      </c>
      <c r="D59" s="41">
        <f t="shared" si="6"/>
        <v>3</v>
      </c>
      <c r="E59" s="42" t="str">
        <f t="shared" si="2"/>
        <v>VILAGARCIA</v>
      </c>
      <c r="F59" s="42">
        <f t="shared" si="9"/>
        <v>2199</v>
      </c>
      <c r="G59" s="42">
        <f t="shared" si="8"/>
        <v>2012</v>
      </c>
    </row>
    <row r="60" spans="1:7" x14ac:dyDescent="0.25">
      <c r="A60" s="42" t="str">
        <f t="shared" si="3"/>
        <v>SANTANDER</v>
      </c>
      <c r="B60" s="41">
        <f t="shared" si="4"/>
        <v>192865</v>
      </c>
      <c r="C60" s="41">
        <f t="shared" si="5"/>
        <v>183543</v>
      </c>
      <c r="D60" s="41">
        <f t="shared" si="6"/>
        <v>14</v>
      </c>
      <c r="E60" s="42" t="str">
        <f t="shared" si="2"/>
        <v>TARRAGONA</v>
      </c>
      <c r="F60" s="42">
        <f t="shared" si="9"/>
        <v>1394</v>
      </c>
      <c r="G60" s="42">
        <f t="shared" si="8"/>
        <v>153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13110</v>
      </c>
      <c r="D61" s="41">
        <f t="shared" si="6"/>
        <v>28</v>
      </c>
      <c r="E61" s="42" t="str">
        <f t="shared" si="2"/>
        <v>AVILES</v>
      </c>
      <c r="F61" s="42">
        <f t="shared" si="9"/>
        <v>655</v>
      </c>
      <c r="G61" s="42">
        <f t="shared" si="8"/>
        <v>2284</v>
      </c>
    </row>
    <row r="62" spans="1:7" x14ac:dyDescent="0.25">
      <c r="A62" s="42" t="str">
        <f t="shared" si="3"/>
        <v>TARRAGONA</v>
      </c>
      <c r="B62" s="41">
        <f t="shared" si="4"/>
        <v>1394</v>
      </c>
      <c r="C62" s="41">
        <f t="shared" si="5"/>
        <v>153</v>
      </c>
      <c r="D62" s="41">
        <f t="shared" si="6"/>
        <v>23</v>
      </c>
      <c r="E62" s="42" t="str">
        <f t="shared" si="2"/>
        <v>CASTELLON</v>
      </c>
      <c r="F62" s="42">
        <f t="shared" si="9"/>
        <v>325</v>
      </c>
      <c r="G62" s="42">
        <f t="shared" si="8"/>
        <v>1255</v>
      </c>
    </row>
    <row r="63" spans="1:7" x14ac:dyDescent="0.25">
      <c r="A63" s="42" t="str">
        <f t="shared" si="3"/>
        <v>VALENCIA</v>
      </c>
      <c r="B63" s="41">
        <f t="shared" si="4"/>
        <v>707605</v>
      </c>
      <c r="C63" s="41">
        <f t="shared" si="5"/>
        <v>711814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170735</v>
      </c>
      <c r="C64" s="41">
        <f t="shared" si="5"/>
        <v>201741</v>
      </c>
      <c r="D64" s="41">
        <f t="shared" si="6"/>
        <v>15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2199</v>
      </c>
      <c r="C65" s="41">
        <f t="shared" si="5"/>
        <v>2012</v>
      </c>
      <c r="D65" s="41">
        <f t="shared" si="6"/>
        <v>22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Octubre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41612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13875</v>
      </c>
      <c r="C7" s="9">
        <v>25425</v>
      </c>
      <c r="D7" s="9">
        <v>131797</v>
      </c>
      <c r="E7" s="9">
        <v>137686</v>
      </c>
      <c r="F7" s="10">
        <f>((E7*100)/D7)-100</f>
        <v>4.468235240559352</v>
      </c>
      <c r="G7" s="1"/>
      <c r="H7" s="1"/>
      <c r="I7" s="1"/>
    </row>
    <row r="8" spans="1:12" x14ac:dyDescent="0.25">
      <c r="A8" s="11" t="s">
        <v>45</v>
      </c>
      <c r="B8" s="12">
        <v>15953</v>
      </c>
      <c r="C8" s="12">
        <v>9375</v>
      </c>
      <c r="D8" s="12">
        <v>74908</v>
      </c>
      <c r="E8" s="12">
        <v>34383</v>
      </c>
      <c r="F8" s="13">
        <f t="shared" ref="F8:F35" si="0">((E8*100)/D8)-100</f>
        <v>-54.099695626635338</v>
      </c>
      <c r="G8" s="1"/>
      <c r="H8" s="1"/>
      <c r="I8" s="1"/>
    </row>
    <row r="9" spans="1:12" x14ac:dyDescent="0.25">
      <c r="A9" s="8" t="s">
        <v>46</v>
      </c>
      <c r="B9" s="9">
        <v>1459</v>
      </c>
      <c r="C9" s="9">
        <v>193</v>
      </c>
      <c r="D9" s="9">
        <v>21999</v>
      </c>
      <c r="E9" s="9">
        <v>11843</v>
      </c>
      <c r="F9" s="10">
        <f t="shared" si="0"/>
        <v>-46.165734806127553</v>
      </c>
      <c r="G9" s="1"/>
      <c r="H9" s="1"/>
      <c r="I9" s="1"/>
    </row>
    <row r="10" spans="1:12" x14ac:dyDescent="0.25">
      <c r="A10" s="11" t="s">
        <v>47</v>
      </c>
      <c r="B10" s="12">
        <v>1382</v>
      </c>
      <c r="C10" s="12">
        <v>0</v>
      </c>
      <c r="D10" s="12">
        <v>2284</v>
      </c>
      <c r="E10" s="12">
        <v>655</v>
      </c>
      <c r="F10" s="17">
        <f t="shared" si="0"/>
        <v>-71.322241681260948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85</v>
      </c>
      <c r="D11" s="9">
        <v>0</v>
      </c>
      <c r="E11" s="9">
        <v>85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54376</v>
      </c>
      <c r="C12" s="12">
        <v>45370</v>
      </c>
      <c r="D12" s="12">
        <v>282665</v>
      </c>
      <c r="E12" s="12">
        <v>301343</v>
      </c>
      <c r="F12" s="13">
        <f t="shared" si="0"/>
        <v>6.6078219800824343</v>
      </c>
      <c r="G12" s="1"/>
      <c r="H12" s="1"/>
      <c r="I12" s="1"/>
    </row>
    <row r="13" spans="1:12" x14ac:dyDescent="0.25">
      <c r="A13" s="8" t="s">
        <v>50</v>
      </c>
      <c r="B13" s="9">
        <v>203416</v>
      </c>
      <c r="C13" s="9">
        <v>221122</v>
      </c>
      <c r="D13" s="9">
        <v>1171538</v>
      </c>
      <c r="E13" s="9">
        <v>1403914</v>
      </c>
      <c r="F13" s="10">
        <f t="shared" si="0"/>
        <v>19.835122719024056</v>
      </c>
      <c r="G13" s="1"/>
      <c r="H13" s="1"/>
      <c r="I13" s="1"/>
    </row>
    <row r="14" spans="1:12" x14ac:dyDescent="0.25">
      <c r="A14" s="11" t="s">
        <v>51</v>
      </c>
      <c r="B14" s="12">
        <v>311896</v>
      </c>
      <c r="C14" s="12">
        <v>306556</v>
      </c>
      <c r="D14" s="12">
        <v>2158260</v>
      </c>
      <c r="E14" s="12">
        <v>2291066</v>
      </c>
      <c r="F14" s="13">
        <f t="shared" si="0"/>
        <v>6.1533828176401357</v>
      </c>
      <c r="G14" s="1"/>
      <c r="H14" s="1"/>
      <c r="I14" s="1"/>
    </row>
    <row r="15" spans="1:12" x14ac:dyDescent="0.25">
      <c r="A15" s="8" t="s">
        <v>52</v>
      </c>
      <c r="B15" s="9">
        <v>8852</v>
      </c>
      <c r="C15" s="9">
        <v>6780</v>
      </c>
      <c r="D15" s="9">
        <v>62104</v>
      </c>
      <c r="E15" s="9">
        <v>52371</v>
      </c>
      <c r="F15" s="10">
        <f t="shared" si="0"/>
        <v>-15.672098415560995</v>
      </c>
      <c r="G15" s="1"/>
      <c r="H15" s="1"/>
      <c r="I15" s="1"/>
    </row>
    <row r="16" spans="1:12" x14ac:dyDescent="0.25">
      <c r="A16" s="11" t="s">
        <v>53</v>
      </c>
      <c r="B16" s="12">
        <v>12867</v>
      </c>
      <c r="C16" s="12">
        <v>18411</v>
      </c>
      <c r="D16" s="12">
        <v>69429</v>
      </c>
      <c r="E16" s="12">
        <v>115157</v>
      </c>
      <c r="F16" s="13">
        <f t="shared" si="0"/>
        <v>65.862967924066311</v>
      </c>
      <c r="G16" s="1"/>
      <c r="H16" s="1"/>
      <c r="I16" s="1"/>
    </row>
    <row r="17" spans="1:9" x14ac:dyDescent="0.25">
      <c r="A17" s="8" t="s">
        <v>54</v>
      </c>
      <c r="B17" s="9">
        <v>746</v>
      </c>
      <c r="C17" s="9">
        <v>0</v>
      </c>
      <c r="D17" s="9">
        <v>1255</v>
      </c>
      <c r="E17" s="9">
        <v>325</v>
      </c>
      <c r="F17" s="10">
        <f t="shared" si="0"/>
        <v>-74.103585657370516</v>
      </c>
      <c r="G17" s="1"/>
      <c r="H17" s="1"/>
      <c r="I17" s="1"/>
    </row>
    <row r="18" spans="1:9" x14ac:dyDescent="0.25">
      <c r="A18" s="11" t="s">
        <v>55</v>
      </c>
      <c r="B18" s="12">
        <v>2026</v>
      </c>
      <c r="C18" s="12">
        <v>671</v>
      </c>
      <c r="D18" s="12">
        <v>4633</v>
      </c>
      <c r="E18" s="12">
        <v>2450</v>
      </c>
      <c r="F18" s="13">
        <f t="shared" si="0"/>
        <v>-47.118497733649903</v>
      </c>
      <c r="G18" s="1"/>
      <c r="H18" s="1"/>
      <c r="I18" s="1"/>
    </row>
    <row r="19" spans="1:9" x14ac:dyDescent="0.25">
      <c r="A19" s="8" t="s">
        <v>56</v>
      </c>
      <c r="B19" s="9">
        <v>601</v>
      </c>
      <c r="C19" s="9">
        <v>2040</v>
      </c>
      <c r="D19" s="9">
        <v>5344</v>
      </c>
      <c r="E19" s="9">
        <v>8431</v>
      </c>
      <c r="F19" s="10">
        <f t="shared" si="0"/>
        <v>57.765718562874241</v>
      </c>
      <c r="G19" s="1"/>
      <c r="H19" s="1"/>
      <c r="I19" s="1"/>
    </row>
    <row r="20" spans="1:9" x14ac:dyDescent="0.25">
      <c r="A20" s="11" t="s">
        <v>57</v>
      </c>
      <c r="B20" s="12">
        <v>2889</v>
      </c>
      <c r="C20" s="12">
        <v>5225</v>
      </c>
      <c r="D20" s="12">
        <v>8126</v>
      </c>
      <c r="E20" s="12">
        <v>10655</v>
      </c>
      <c r="F20" s="13">
        <f t="shared" si="0"/>
        <v>31.122323406349977</v>
      </c>
      <c r="G20" s="1"/>
      <c r="H20" s="1"/>
      <c r="I20" s="1"/>
    </row>
    <row r="21" spans="1:9" x14ac:dyDescent="0.25">
      <c r="A21" s="8" t="s">
        <v>58</v>
      </c>
      <c r="B21" s="9">
        <v>1413</v>
      </c>
      <c r="C21" s="9">
        <v>0</v>
      </c>
      <c r="D21" s="9">
        <v>2103</v>
      </c>
      <c r="E21" s="9">
        <v>0</v>
      </c>
      <c r="F21" s="18">
        <f t="shared" si="0"/>
        <v>-100</v>
      </c>
      <c r="G21" s="1"/>
      <c r="H21" s="1"/>
      <c r="I21" s="1"/>
    </row>
    <row r="22" spans="1:9" x14ac:dyDescent="0.25">
      <c r="A22" s="11" t="s">
        <v>59</v>
      </c>
      <c r="B22" s="12">
        <v>128307</v>
      </c>
      <c r="C22" s="12">
        <v>94975</v>
      </c>
      <c r="D22" s="12">
        <v>607311</v>
      </c>
      <c r="E22" s="12">
        <v>511936</v>
      </c>
      <c r="F22" s="13">
        <f t="shared" si="0"/>
        <v>-15.704474313819446</v>
      </c>
      <c r="G22" s="1"/>
      <c r="H22" s="1"/>
      <c r="I22" s="1"/>
    </row>
    <row r="23" spans="1:9" x14ac:dyDescent="0.25">
      <c r="A23" s="8" t="s">
        <v>60</v>
      </c>
      <c r="B23" s="9">
        <v>92684</v>
      </c>
      <c r="C23" s="9">
        <v>66492</v>
      </c>
      <c r="D23" s="9">
        <v>552618</v>
      </c>
      <c r="E23" s="9">
        <v>323651</v>
      </c>
      <c r="F23" s="10">
        <f t="shared" si="0"/>
        <v>-41.43314188101003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910</v>
      </c>
      <c r="C25" s="9">
        <v>0</v>
      </c>
      <c r="D25" s="9">
        <v>1771</v>
      </c>
      <c r="E25" s="9">
        <v>2077</v>
      </c>
      <c r="F25" s="10">
        <f t="shared" si="0"/>
        <v>17.278373800112931</v>
      </c>
      <c r="G25" s="1"/>
      <c r="H25" s="1"/>
      <c r="I25" s="1"/>
    </row>
    <row r="26" spans="1:9" x14ac:dyDescent="0.25">
      <c r="A26" s="11" t="s">
        <v>63</v>
      </c>
      <c r="B26" s="12">
        <v>1006</v>
      </c>
      <c r="C26" s="12">
        <v>568</v>
      </c>
      <c r="D26" s="12">
        <v>10006</v>
      </c>
      <c r="E26" s="12">
        <v>13752</v>
      </c>
      <c r="F26" s="13">
        <f t="shared" si="0"/>
        <v>37.437537477513501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107830</v>
      </c>
      <c r="C28" s="12">
        <v>71389</v>
      </c>
      <c r="D28" s="12">
        <v>606272</v>
      </c>
      <c r="E28" s="12">
        <v>539558</v>
      </c>
      <c r="F28" s="13">
        <f t="shared" si="0"/>
        <v>-11.003971814631058</v>
      </c>
      <c r="G28" s="1"/>
      <c r="H28" s="1"/>
      <c r="I28" s="1"/>
    </row>
    <row r="29" spans="1:9" x14ac:dyDescent="0.25">
      <c r="A29" s="8" t="s">
        <v>66</v>
      </c>
      <c r="B29" s="9">
        <v>3919</v>
      </c>
      <c r="C29" s="9">
        <v>1364</v>
      </c>
      <c r="D29" s="9">
        <v>13513</v>
      </c>
      <c r="E29" s="9">
        <v>16479</v>
      </c>
      <c r="F29" s="10">
        <f t="shared" si="0"/>
        <v>21.94923407089469</v>
      </c>
      <c r="G29" s="1"/>
      <c r="H29" s="1"/>
      <c r="I29" s="1"/>
    </row>
    <row r="30" spans="1:9" x14ac:dyDescent="0.25">
      <c r="A30" s="11" t="s">
        <v>67</v>
      </c>
      <c r="B30" s="12">
        <v>1653</v>
      </c>
      <c r="C30" s="12">
        <v>0</v>
      </c>
      <c r="D30" s="12">
        <v>13110</v>
      </c>
      <c r="E30" s="12">
        <v>0</v>
      </c>
      <c r="F30" s="13">
        <f t="shared" si="0"/>
        <v>-100</v>
      </c>
      <c r="G30" s="1"/>
      <c r="H30" s="1"/>
      <c r="I30" s="1"/>
    </row>
    <row r="31" spans="1:9" x14ac:dyDescent="0.25">
      <c r="A31" s="8" t="s">
        <v>68</v>
      </c>
      <c r="B31" s="9">
        <v>153</v>
      </c>
      <c r="C31" s="9">
        <v>0</v>
      </c>
      <c r="D31" s="9">
        <v>153</v>
      </c>
      <c r="E31" s="9">
        <v>0</v>
      </c>
      <c r="F31" s="10">
        <f t="shared" si="0"/>
        <v>-100</v>
      </c>
      <c r="G31" s="1"/>
      <c r="H31" s="1"/>
      <c r="I31" s="1"/>
    </row>
    <row r="32" spans="1:9" x14ac:dyDescent="0.25">
      <c r="A32" s="11" t="s">
        <v>69</v>
      </c>
      <c r="B32" s="12">
        <v>74086</v>
      </c>
      <c r="C32" s="12">
        <v>89095</v>
      </c>
      <c r="D32" s="12">
        <v>444659</v>
      </c>
      <c r="E32" s="12">
        <v>401768</v>
      </c>
      <c r="F32" s="13">
        <f t="shared" si="0"/>
        <v>-9.6458184811282308</v>
      </c>
      <c r="G32" s="1"/>
      <c r="H32" s="1"/>
      <c r="I32" s="1"/>
    </row>
    <row r="33" spans="1:9" x14ac:dyDescent="0.25">
      <c r="A33" s="8" t="s">
        <v>70</v>
      </c>
      <c r="B33" s="9">
        <v>30223</v>
      </c>
      <c r="C33" s="9">
        <v>38161</v>
      </c>
      <c r="D33" s="9">
        <v>201741</v>
      </c>
      <c r="E33" s="9">
        <v>170735</v>
      </c>
      <c r="F33" s="10">
        <f t="shared" si="0"/>
        <v>-15.369211018087555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2012</v>
      </c>
      <c r="E34" s="12">
        <v>2199</v>
      </c>
      <c r="F34" s="13">
        <f t="shared" si="0"/>
        <v>9.2942345924453349</v>
      </c>
      <c r="G34" s="1"/>
      <c r="H34" s="1"/>
      <c r="I34" s="1"/>
    </row>
    <row r="35" spans="1:9" x14ac:dyDescent="0.25">
      <c r="A35" s="14" t="s">
        <v>72</v>
      </c>
      <c r="B35" s="15">
        <f>SUM(B7:B34)</f>
        <v>1072522</v>
      </c>
      <c r="C35" s="15">
        <f t="shared" ref="C35:E35" si="1">SUM(C7:C34)</f>
        <v>1003297</v>
      </c>
      <c r="D35" s="15">
        <f t="shared" si="1"/>
        <v>6449611</v>
      </c>
      <c r="E35" s="15">
        <f t="shared" si="1"/>
        <v>6352519</v>
      </c>
      <c r="F35" s="16">
        <f t="shared" si="0"/>
        <v>-1.5053931159569203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137686</v>
      </c>
      <c r="C38" s="41">
        <f>D7</f>
        <v>131797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BARCELONA</v>
      </c>
      <c r="F38" s="42">
        <f>LOOKUP(E38,$A$38:$A$65,$B$38:$B$65)</f>
        <v>2291066</v>
      </c>
      <c r="G38" s="42">
        <f>LOOKUP(E38,$A$38:$A$65,$C$38:$C$65)</f>
        <v>2158260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34383</v>
      </c>
      <c r="C39" s="41">
        <f t="shared" ref="C39:C65" si="5">D8</f>
        <v>74908</v>
      </c>
      <c r="D39" s="41">
        <f t="shared" ref="D39:D65" si="6">_xlfn.RANK.EQ(B39,$B$38:$B$65)+COUNTIF($B$38:$B$65,B39)-1</f>
        <v>12</v>
      </c>
      <c r="E39" s="42" t="str">
        <f t="shared" si="2"/>
        <v>BALEARES</v>
      </c>
      <c r="F39" s="42">
        <f t="shared" ref="F39:F54" si="7">LOOKUP(E39,$A$38:$A$65,$B$38:$B$65)</f>
        <v>1403914</v>
      </c>
      <c r="G39" s="42">
        <f t="shared" ref="G39:G65" si="8">LOOKUP(E39,$A$38:$A$65,$C$38:$C$65)</f>
        <v>1171538</v>
      </c>
    </row>
    <row r="40" spans="1:9" x14ac:dyDescent="0.25">
      <c r="A40" s="42" t="str">
        <f t="shared" si="3"/>
        <v>ALMERIA</v>
      </c>
      <c r="B40" s="41">
        <f t="shared" si="4"/>
        <v>11843</v>
      </c>
      <c r="C40" s="41">
        <f t="shared" si="5"/>
        <v>21999</v>
      </c>
      <c r="D40" s="41">
        <f t="shared" si="6"/>
        <v>15</v>
      </c>
      <c r="E40" s="42" t="str">
        <f t="shared" si="2"/>
        <v>SANTA CRUZ DE TENERIFE</v>
      </c>
      <c r="F40" s="42">
        <f t="shared" si="7"/>
        <v>539558</v>
      </c>
      <c r="G40" s="42">
        <f t="shared" si="8"/>
        <v>606272</v>
      </c>
    </row>
    <row r="41" spans="1:9" x14ac:dyDescent="0.25">
      <c r="A41" s="42" t="str">
        <f t="shared" si="3"/>
        <v>AVILES</v>
      </c>
      <c r="B41" s="41">
        <f t="shared" si="4"/>
        <v>655</v>
      </c>
      <c r="C41" s="41">
        <f t="shared" si="5"/>
        <v>2284</v>
      </c>
      <c r="D41" s="41">
        <f t="shared" si="6"/>
        <v>21</v>
      </c>
      <c r="E41" s="42" t="str">
        <f t="shared" si="2"/>
        <v>LAS PALMAS</v>
      </c>
      <c r="F41" s="42">
        <f t="shared" si="7"/>
        <v>511936</v>
      </c>
      <c r="G41" s="42">
        <f t="shared" si="8"/>
        <v>607311</v>
      </c>
    </row>
    <row r="42" spans="1:9" x14ac:dyDescent="0.25">
      <c r="A42" s="42" t="str">
        <f t="shared" si="3"/>
        <v>BAHIA DE ALGECIRAS</v>
      </c>
      <c r="B42" s="41">
        <f t="shared" si="4"/>
        <v>85</v>
      </c>
      <c r="C42" s="41">
        <f t="shared" si="5"/>
        <v>0</v>
      </c>
      <c r="D42" s="41">
        <f t="shared" si="6"/>
        <v>23</v>
      </c>
      <c r="E42" s="42" t="str">
        <f t="shared" si="2"/>
        <v>VALENCIA</v>
      </c>
      <c r="F42" s="42">
        <f t="shared" si="7"/>
        <v>401768</v>
      </c>
      <c r="G42" s="42">
        <f t="shared" si="8"/>
        <v>444659</v>
      </c>
    </row>
    <row r="43" spans="1:9" x14ac:dyDescent="0.25">
      <c r="A43" s="42" t="str">
        <f t="shared" si="3"/>
        <v>BAHIA DE CADIZ</v>
      </c>
      <c r="B43" s="41">
        <f t="shared" si="4"/>
        <v>301343</v>
      </c>
      <c r="C43" s="41">
        <f t="shared" si="5"/>
        <v>282665</v>
      </c>
      <c r="D43" s="41">
        <f t="shared" si="6"/>
        <v>7</v>
      </c>
      <c r="E43" s="42" t="str">
        <f t="shared" si="2"/>
        <v>MALAGA</v>
      </c>
      <c r="F43" s="42">
        <f t="shared" si="7"/>
        <v>323651</v>
      </c>
      <c r="G43" s="42">
        <f t="shared" si="8"/>
        <v>552618</v>
      </c>
    </row>
    <row r="44" spans="1:9" x14ac:dyDescent="0.25">
      <c r="A44" s="42" t="str">
        <f t="shared" si="3"/>
        <v>BALEARES</v>
      </c>
      <c r="B44" s="41">
        <f t="shared" si="4"/>
        <v>1403914</v>
      </c>
      <c r="C44" s="41">
        <f t="shared" si="5"/>
        <v>1171538</v>
      </c>
      <c r="D44" s="41">
        <f t="shared" si="6"/>
        <v>2</v>
      </c>
      <c r="E44" s="42" t="str">
        <f t="shared" si="2"/>
        <v>BAHIA DE CADIZ</v>
      </c>
      <c r="F44" s="42">
        <f t="shared" si="7"/>
        <v>301343</v>
      </c>
      <c r="G44" s="42">
        <f t="shared" si="8"/>
        <v>282665</v>
      </c>
    </row>
    <row r="45" spans="1:9" x14ac:dyDescent="0.25">
      <c r="A45" s="42" t="str">
        <f t="shared" si="3"/>
        <v>BARCELONA</v>
      </c>
      <c r="B45" s="41">
        <f t="shared" si="4"/>
        <v>2291066</v>
      </c>
      <c r="C45" s="41">
        <f t="shared" si="5"/>
        <v>2158260</v>
      </c>
      <c r="D45" s="41">
        <f t="shared" si="6"/>
        <v>1</v>
      </c>
      <c r="E45" s="42" t="str">
        <f t="shared" si="2"/>
        <v>VIGO</v>
      </c>
      <c r="F45" s="42">
        <f t="shared" si="7"/>
        <v>170735</v>
      </c>
      <c r="G45" s="42">
        <f t="shared" si="8"/>
        <v>201741</v>
      </c>
    </row>
    <row r="46" spans="1:9" x14ac:dyDescent="0.25">
      <c r="A46" s="42" t="str">
        <f t="shared" si="3"/>
        <v>BILBAO</v>
      </c>
      <c r="B46" s="41">
        <f t="shared" si="4"/>
        <v>52371</v>
      </c>
      <c r="C46" s="41">
        <f t="shared" si="5"/>
        <v>62104</v>
      </c>
      <c r="D46" s="41">
        <f t="shared" si="6"/>
        <v>11</v>
      </c>
      <c r="E46" s="42" t="str">
        <f t="shared" si="2"/>
        <v>A CORUÑA</v>
      </c>
      <c r="F46" s="42">
        <f t="shared" si="7"/>
        <v>137686</v>
      </c>
      <c r="G46" s="42">
        <f t="shared" si="8"/>
        <v>131797</v>
      </c>
    </row>
    <row r="47" spans="1:9" x14ac:dyDescent="0.25">
      <c r="A47" s="42" t="str">
        <f t="shared" si="3"/>
        <v>CARTAGENA</v>
      </c>
      <c r="B47" s="41">
        <f t="shared" si="4"/>
        <v>115157</v>
      </c>
      <c r="C47" s="41">
        <f t="shared" si="5"/>
        <v>69429</v>
      </c>
      <c r="D47" s="41">
        <f t="shared" si="6"/>
        <v>10</v>
      </c>
      <c r="E47" s="42" t="str">
        <f t="shared" si="2"/>
        <v>CARTAGENA</v>
      </c>
      <c r="F47" s="42">
        <f t="shared" si="7"/>
        <v>115157</v>
      </c>
      <c r="G47" s="42">
        <f t="shared" si="8"/>
        <v>69429</v>
      </c>
    </row>
    <row r="48" spans="1:9" x14ac:dyDescent="0.25">
      <c r="A48" s="42" t="str">
        <f t="shared" si="3"/>
        <v>CASTELLON</v>
      </c>
      <c r="B48" s="41">
        <f t="shared" si="4"/>
        <v>325</v>
      </c>
      <c r="C48" s="41">
        <f t="shared" si="5"/>
        <v>1255</v>
      </c>
      <c r="D48" s="41">
        <f t="shared" si="6"/>
        <v>22</v>
      </c>
      <c r="E48" s="42" t="str">
        <f t="shared" si="2"/>
        <v>BILBAO</v>
      </c>
      <c r="F48" s="42">
        <f t="shared" si="7"/>
        <v>52371</v>
      </c>
      <c r="G48" s="42">
        <f t="shared" si="8"/>
        <v>62104</v>
      </c>
    </row>
    <row r="49" spans="1:7" x14ac:dyDescent="0.25">
      <c r="A49" s="42" t="str">
        <f t="shared" si="3"/>
        <v>CEUTA</v>
      </c>
      <c r="B49" s="41">
        <f t="shared" si="4"/>
        <v>2450</v>
      </c>
      <c r="C49" s="41">
        <f t="shared" si="5"/>
        <v>4633</v>
      </c>
      <c r="D49" s="41">
        <f t="shared" si="6"/>
        <v>18</v>
      </c>
      <c r="E49" s="42" t="str">
        <f t="shared" si="2"/>
        <v>ALICANTE</v>
      </c>
      <c r="F49" s="42">
        <f t="shared" si="7"/>
        <v>34383</v>
      </c>
      <c r="G49" s="42">
        <f t="shared" si="8"/>
        <v>74908</v>
      </c>
    </row>
    <row r="50" spans="1:7" x14ac:dyDescent="0.25">
      <c r="A50" s="42" t="str">
        <f t="shared" si="3"/>
        <v>FERROL-SAN CIBRAO</v>
      </c>
      <c r="B50" s="41">
        <f t="shared" si="4"/>
        <v>8431</v>
      </c>
      <c r="C50" s="41">
        <f t="shared" si="5"/>
        <v>5344</v>
      </c>
      <c r="D50" s="41">
        <f t="shared" si="6"/>
        <v>17</v>
      </c>
      <c r="E50" s="42" t="str">
        <f t="shared" si="2"/>
        <v>SANTANDER</v>
      </c>
      <c r="F50" s="42">
        <f t="shared" si="7"/>
        <v>16479</v>
      </c>
      <c r="G50" s="42">
        <f t="shared" si="8"/>
        <v>13513</v>
      </c>
    </row>
    <row r="51" spans="1:7" x14ac:dyDescent="0.25">
      <c r="A51" s="42" t="str">
        <f t="shared" si="3"/>
        <v>GIJON</v>
      </c>
      <c r="B51" s="41">
        <f t="shared" si="4"/>
        <v>10655</v>
      </c>
      <c r="C51" s="41">
        <f t="shared" si="5"/>
        <v>8126</v>
      </c>
      <c r="D51" s="41">
        <f t="shared" si="6"/>
        <v>16</v>
      </c>
      <c r="E51" s="42" t="str">
        <f t="shared" si="2"/>
        <v>MOTRIL</v>
      </c>
      <c r="F51" s="42">
        <f t="shared" si="7"/>
        <v>13752</v>
      </c>
      <c r="G51" s="42">
        <f t="shared" si="8"/>
        <v>10006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2103</v>
      </c>
      <c r="D52" s="41">
        <f t="shared" si="6"/>
        <v>28</v>
      </c>
      <c r="E52" s="42" t="str">
        <f t="shared" si="2"/>
        <v>ALMERIA</v>
      </c>
      <c r="F52" s="42">
        <f t="shared" si="7"/>
        <v>11843</v>
      </c>
      <c r="G52" s="42">
        <f t="shared" si="8"/>
        <v>21999</v>
      </c>
    </row>
    <row r="53" spans="1:7" x14ac:dyDescent="0.25">
      <c r="A53" s="42" t="str">
        <f t="shared" si="3"/>
        <v>LAS PALMAS</v>
      </c>
      <c r="B53" s="41">
        <f t="shared" si="4"/>
        <v>511936</v>
      </c>
      <c r="C53" s="41">
        <f t="shared" si="5"/>
        <v>607311</v>
      </c>
      <c r="D53" s="41">
        <f t="shared" si="6"/>
        <v>4</v>
      </c>
      <c r="E53" s="42" t="str">
        <f t="shared" si="2"/>
        <v>GIJON</v>
      </c>
      <c r="F53" s="42">
        <f t="shared" si="7"/>
        <v>10655</v>
      </c>
      <c r="G53" s="42">
        <f t="shared" si="8"/>
        <v>8126</v>
      </c>
    </row>
    <row r="54" spans="1:7" x14ac:dyDescent="0.25">
      <c r="A54" s="42" t="str">
        <f t="shared" si="3"/>
        <v>MALAGA</v>
      </c>
      <c r="B54" s="41">
        <f t="shared" si="4"/>
        <v>323651</v>
      </c>
      <c r="C54" s="41">
        <f t="shared" si="5"/>
        <v>552618</v>
      </c>
      <c r="D54" s="41">
        <f t="shared" si="6"/>
        <v>6</v>
      </c>
      <c r="E54" s="42" t="str">
        <f t="shared" si="2"/>
        <v>FERROL-SAN CIBRAO</v>
      </c>
      <c r="F54" s="42">
        <f t="shared" si="7"/>
        <v>8431</v>
      </c>
      <c r="G54" s="42">
        <f t="shared" si="8"/>
        <v>5344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CEUTA</v>
      </c>
      <c r="F55" s="42">
        <f t="shared" ref="F55:F65" si="9">LOOKUP(E55,$A$38:$A$65,$B$38:$B$65)</f>
        <v>2450</v>
      </c>
      <c r="G55" s="42">
        <f t="shared" si="8"/>
        <v>4633</v>
      </c>
    </row>
    <row r="56" spans="1:7" x14ac:dyDescent="0.25">
      <c r="A56" s="42" t="str">
        <f t="shared" si="3"/>
        <v>MELILLA</v>
      </c>
      <c r="B56" s="41">
        <f t="shared" si="4"/>
        <v>2077</v>
      </c>
      <c r="C56" s="41">
        <f t="shared" si="5"/>
        <v>1771</v>
      </c>
      <c r="D56" s="41">
        <f t="shared" si="6"/>
        <v>20</v>
      </c>
      <c r="E56" s="42" t="str">
        <f t="shared" si="2"/>
        <v>VILAGARCIA</v>
      </c>
      <c r="F56" s="42">
        <f t="shared" si="9"/>
        <v>2199</v>
      </c>
      <c r="G56" s="42">
        <f t="shared" si="8"/>
        <v>2012</v>
      </c>
    </row>
    <row r="57" spans="1:7" x14ac:dyDescent="0.25">
      <c r="A57" s="42" t="str">
        <f t="shared" si="3"/>
        <v>MOTRIL</v>
      </c>
      <c r="B57" s="41">
        <f t="shared" si="4"/>
        <v>13752</v>
      </c>
      <c r="C57" s="41">
        <f t="shared" si="5"/>
        <v>10006</v>
      </c>
      <c r="D57" s="41">
        <f t="shared" si="6"/>
        <v>14</v>
      </c>
      <c r="E57" s="42" t="str">
        <f t="shared" si="2"/>
        <v>MELILLA</v>
      </c>
      <c r="F57" s="42">
        <f t="shared" si="9"/>
        <v>2077</v>
      </c>
      <c r="G57" s="42">
        <f t="shared" si="8"/>
        <v>1771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AVILES</v>
      </c>
      <c r="F58" s="42">
        <f t="shared" si="9"/>
        <v>655</v>
      </c>
      <c r="G58" s="42">
        <f t="shared" si="8"/>
        <v>2284</v>
      </c>
    </row>
    <row r="59" spans="1:7" x14ac:dyDescent="0.25">
      <c r="A59" s="42" t="str">
        <f t="shared" si="3"/>
        <v>SANTA CRUZ DE TENERIFE</v>
      </c>
      <c r="B59" s="41">
        <f t="shared" si="4"/>
        <v>539558</v>
      </c>
      <c r="C59" s="41">
        <f t="shared" si="5"/>
        <v>606272</v>
      </c>
      <c r="D59" s="41">
        <f t="shared" si="6"/>
        <v>3</v>
      </c>
      <c r="E59" s="42" t="str">
        <f t="shared" si="2"/>
        <v>CASTELLON</v>
      </c>
      <c r="F59" s="42">
        <f t="shared" si="9"/>
        <v>325</v>
      </c>
      <c r="G59" s="42">
        <f t="shared" si="8"/>
        <v>1255</v>
      </c>
    </row>
    <row r="60" spans="1:7" x14ac:dyDescent="0.25">
      <c r="A60" s="42" t="str">
        <f t="shared" si="3"/>
        <v>SANTANDER</v>
      </c>
      <c r="B60" s="41">
        <f t="shared" si="4"/>
        <v>16479</v>
      </c>
      <c r="C60" s="41">
        <f t="shared" si="5"/>
        <v>13513</v>
      </c>
      <c r="D60" s="41">
        <f t="shared" si="6"/>
        <v>13</v>
      </c>
      <c r="E60" s="42" t="str">
        <f t="shared" si="2"/>
        <v>BAHIA DE ALGECIRAS</v>
      </c>
      <c r="F60" s="42">
        <f t="shared" si="9"/>
        <v>85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13110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153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401768</v>
      </c>
      <c r="C63" s="41">
        <f t="shared" si="5"/>
        <v>444659</v>
      </c>
      <c r="D63" s="41">
        <f t="shared" si="6"/>
        <v>5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170735</v>
      </c>
      <c r="C64" s="41">
        <f t="shared" si="5"/>
        <v>201741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2199</v>
      </c>
      <c r="C65" s="41">
        <f t="shared" si="5"/>
        <v>2012</v>
      </c>
      <c r="D65" s="41">
        <f t="shared" si="6"/>
        <v>19</v>
      </c>
      <c r="E65" s="42" t="str">
        <f t="shared" si="2"/>
        <v>HUELVA</v>
      </c>
      <c r="F65" s="42">
        <f t="shared" si="9"/>
        <v>0</v>
      </c>
      <c r="G65" s="42">
        <f t="shared" si="8"/>
        <v>2103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Octubre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41612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3817</v>
      </c>
      <c r="C8" s="12">
        <v>3532</v>
      </c>
      <c r="D8" s="12">
        <v>48678</v>
      </c>
      <c r="E8" s="12">
        <v>45446</v>
      </c>
      <c r="F8" s="13">
        <f t="shared" ref="F8:F35" si="0">((E8*100)/D8)-100</f>
        <v>-6.6395496939069005</v>
      </c>
      <c r="G8" s="1"/>
      <c r="H8" s="1"/>
      <c r="I8" s="1"/>
    </row>
    <row r="9" spans="1:12" x14ac:dyDescent="0.25">
      <c r="A9" s="8" t="s">
        <v>46</v>
      </c>
      <c r="B9" s="9">
        <v>10589</v>
      </c>
      <c r="C9" s="9">
        <v>9481</v>
      </c>
      <c r="D9" s="9">
        <v>130156</v>
      </c>
      <c r="E9" s="9">
        <v>130374</v>
      </c>
      <c r="F9" s="10">
        <f t="shared" si="0"/>
        <v>0.16749131811057794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27470</v>
      </c>
      <c r="C11" s="9">
        <v>83477</v>
      </c>
      <c r="D11" s="9">
        <v>931868</v>
      </c>
      <c r="E11" s="9">
        <v>1037108</v>
      </c>
      <c r="F11" s="10">
        <f t="shared" si="0"/>
        <v>11.293444994355426</v>
      </c>
      <c r="G11" s="1"/>
      <c r="H11" s="1"/>
      <c r="I11" s="1"/>
    </row>
    <row r="12" spans="1:12" x14ac:dyDescent="0.25">
      <c r="A12" s="11" t="s">
        <v>49</v>
      </c>
      <c r="B12" s="12">
        <v>1308</v>
      </c>
      <c r="C12" s="12">
        <v>1193</v>
      </c>
      <c r="D12" s="12">
        <v>10920</v>
      </c>
      <c r="E12" s="12">
        <v>10669</v>
      </c>
      <c r="F12" s="13">
        <f t="shared" si="0"/>
        <v>-2.2985347985348028</v>
      </c>
      <c r="G12" s="1"/>
      <c r="H12" s="1"/>
      <c r="I12" s="1"/>
    </row>
    <row r="13" spans="1:12" x14ac:dyDescent="0.25">
      <c r="A13" s="8" t="s">
        <v>50</v>
      </c>
      <c r="B13" s="9">
        <v>23511</v>
      </c>
      <c r="C13" s="9">
        <v>26356</v>
      </c>
      <c r="D13" s="9">
        <v>326394</v>
      </c>
      <c r="E13" s="9">
        <v>351617</v>
      </c>
      <c r="F13" s="10">
        <f t="shared" si="0"/>
        <v>7.7277768586432387</v>
      </c>
      <c r="G13" s="1"/>
      <c r="H13" s="1"/>
      <c r="I13" s="1"/>
    </row>
    <row r="14" spans="1:12" x14ac:dyDescent="0.25">
      <c r="A14" s="11" t="s">
        <v>51</v>
      </c>
      <c r="B14" s="12">
        <v>14828</v>
      </c>
      <c r="C14" s="12">
        <v>15279</v>
      </c>
      <c r="D14" s="12">
        <v>242610</v>
      </c>
      <c r="E14" s="12">
        <v>238227</v>
      </c>
      <c r="F14" s="13">
        <f t="shared" si="0"/>
        <v>-1.8066031903054238</v>
      </c>
      <c r="G14" s="1"/>
      <c r="H14" s="1"/>
      <c r="I14" s="1"/>
    </row>
    <row r="15" spans="1:12" x14ac:dyDescent="0.25">
      <c r="A15" s="8" t="s">
        <v>52</v>
      </c>
      <c r="B15" s="9">
        <v>2750</v>
      </c>
      <c r="C15" s="9">
        <v>3460</v>
      </c>
      <c r="D15" s="9">
        <v>25778</v>
      </c>
      <c r="E15" s="9">
        <v>31815</v>
      </c>
      <c r="F15" s="10">
        <f t="shared" si="0"/>
        <v>23.419194662114975</v>
      </c>
      <c r="G15" s="1"/>
      <c r="H15" s="1"/>
      <c r="I15" s="1"/>
    </row>
    <row r="16" spans="1:12" x14ac:dyDescent="0.25">
      <c r="A16" s="11" t="s">
        <v>53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27686</v>
      </c>
      <c r="C18" s="12">
        <v>25084</v>
      </c>
      <c r="D18" s="12">
        <v>327440</v>
      </c>
      <c r="E18" s="12">
        <v>320473</v>
      </c>
      <c r="F18" s="13">
        <f t="shared" si="0"/>
        <v>-2.1277180552162207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1</v>
      </c>
      <c r="E19" s="9">
        <v>0</v>
      </c>
      <c r="F19" s="18">
        <f t="shared" si="0"/>
        <v>-100</v>
      </c>
      <c r="G19" s="1"/>
      <c r="H19" s="1"/>
      <c r="I19" s="1"/>
    </row>
    <row r="20" spans="1:9" x14ac:dyDescent="0.25">
      <c r="A20" s="11" t="s">
        <v>57</v>
      </c>
      <c r="B20" s="12">
        <v>627</v>
      </c>
      <c r="C20" s="12">
        <v>900</v>
      </c>
      <c r="D20" s="12">
        <v>9251</v>
      </c>
      <c r="E20" s="12">
        <v>9560</v>
      </c>
      <c r="F20" s="13">
        <f t="shared" si="0"/>
        <v>3.3401794400605382</v>
      </c>
      <c r="G20" s="1"/>
      <c r="H20" s="1"/>
      <c r="I20" s="1"/>
    </row>
    <row r="21" spans="1:9" x14ac:dyDescent="0.25">
      <c r="A21" s="8" t="s">
        <v>58</v>
      </c>
      <c r="B21" s="9">
        <v>6413</v>
      </c>
      <c r="C21" s="9">
        <v>1262</v>
      </c>
      <c r="D21" s="9">
        <v>13533</v>
      </c>
      <c r="E21" s="9">
        <v>13669</v>
      </c>
      <c r="F21" s="10">
        <f t="shared" si="0"/>
        <v>1.0049508608586422</v>
      </c>
      <c r="G21" s="1"/>
      <c r="H21" s="1"/>
      <c r="I21" s="1"/>
    </row>
    <row r="22" spans="1:9" x14ac:dyDescent="0.25">
      <c r="A22" s="11" t="s">
        <v>59</v>
      </c>
      <c r="B22" s="12">
        <v>27281</v>
      </c>
      <c r="C22" s="12">
        <v>32849</v>
      </c>
      <c r="D22" s="12">
        <v>270610</v>
      </c>
      <c r="E22" s="12">
        <v>377384</v>
      </c>
      <c r="F22" s="13">
        <f t="shared" si="0"/>
        <v>39.456782823990238</v>
      </c>
      <c r="G22" s="1"/>
      <c r="H22" s="1"/>
      <c r="I22" s="1"/>
    </row>
    <row r="23" spans="1:9" x14ac:dyDescent="0.25">
      <c r="A23" s="8" t="s">
        <v>60</v>
      </c>
      <c r="B23" s="9">
        <v>1725</v>
      </c>
      <c r="C23" s="9">
        <v>1982</v>
      </c>
      <c r="D23" s="9">
        <v>24394</v>
      </c>
      <c r="E23" s="9">
        <v>28949</v>
      </c>
      <c r="F23" s="10">
        <f t="shared" si="0"/>
        <v>18.672624415839962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11220</v>
      </c>
      <c r="C25" s="9">
        <v>10071</v>
      </c>
      <c r="D25" s="9">
        <v>142319</v>
      </c>
      <c r="E25" s="9">
        <v>128830</v>
      </c>
      <c r="F25" s="10">
        <f t="shared" si="0"/>
        <v>-9.4780036397107921</v>
      </c>
      <c r="G25" s="1"/>
      <c r="H25" s="1"/>
      <c r="I25" s="1"/>
    </row>
    <row r="26" spans="1:9" x14ac:dyDescent="0.25">
      <c r="A26" s="11" t="s">
        <v>63</v>
      </c>
      <c r="B26" s="12">
        <v>5817</v>
      </c>
      <c r="C26" s="12">
        <v>4844</v>
      </c>
      <c r="D26" s="12">
        <v>71529</v>
      </c>
      <c r="E26" s="12">
        <v>76159</v>
      </c>
      <c r="F26" s="13">
        <f t="shared" si="0"/>
        <v>6.472899103859973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66558</v>
      </c>
      <c r="C28" s="12">
        <v>82264</v>
      </c>
      <c r="D28" s="12">
        <v>676613</v>
      </c>
      <c r="E28" s="12">
        <v>878034</v>
      </c>
      <c r="F28" s="13">
        <f t="shared" si="0"/>
        <v>29.769011236851782</v>
      </c>
      <c r="G28" s="1"/>
      <c r="H28" s="1"/>
      <c r="I28" s="1"/>
    </row>
    <row r="29" spans="1:9" x14ac:dyDescent="0.25">
      <c r="A29" s="8" t="s">
        <v>66</v>
      </c>
      <c r="B29" s="9">
        <v>8269</v>
      </c>
      <c r="C29" s="9">
        <v>7369</v>
      </c>
      <c r="D29" s="9">
        <v>66312</v>
      </c>
      <c r="E29" s="9">
        <v>68601</v>
      </c>
      <c r="F29" s="10">
        <f t="shared" si="0"/>
        <v>3.4518639160333038</v>
      </c>
      <c r="G29" s="1"/>
      <c r="H29" s="1"/>
      <c r="I29" s="1"/>
    </row>
    <row r="30" spans="1:9" x14ac:dyDescent="0.25">
      <c r="A30" s="11" t="s">
        <v>67</v>
      </c>
      <c r="B30" s="12">
        <v>19</v>
      </c>
      <c r="C30" s="12">
        <v>2301</v>
      </c>
      <c r="D30" s="12">
        <v>829</v>
      </c>
      <c r="E30" s="12">
        <v>16233</v>
      </c>
      <c r="F30" s="17">
        <f t="shared" si="0"/>
        <v>1858.1423401688783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6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3910</v>
      </c>
      <c r="C32" s="12">
        <v>5662</v>
      </c>
      <c r="D32" s="12">
        <v>61381</v>
      </c>
      <c r="E32" s="12">
        <v>56250</v>
      </c>
      <c r="F32" s="13">
        <f t="shared" si="0"/>
        <v>-8.3592642674443169</v>
      </c>
      <c r="G32" s="1"/>
      <c r="H32" s="1"/>
      <c r="I32" s="1"/>
    </row>
    <row r="33" spans="1:9" x14ac:dyDescent="0.25">
      <c r="A33" s="8" t="s">
        <v>70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243798</v>
      </c>
      <c r="C35" s="15">
        <f t="shared" ref="C35:E35" si="1">SUM(C7:C34)</f>
        <v>317366</v>
      </c>
      <c r="D35" s="15">
        <f t="shared" si="1"/>
        <v>3380616</v>
      </c>
      <c r="E35" s="15">
        <f t="shared" si="1"/>
        <v>3819404</v>
      </c>
      <c r="F35" s="16">
        <f t="shared" si="0"/>
        <v>12.97952799134832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1037108</v>
      </c>
      <c r="G38" s="42">
        <f>LOOKUP(E38,$A$38:$A$65,$C$38:$C$65)</f>
        <v>931868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45446</v>
      </c>
      <c r="C39" s="41">
        <f t="shared" ref="C39:C65" si="5">D8</f>
        <v>48678</v>
      </c>
      <c r="D39" s="41">
        <f t="shared" ref="D39:D65" si="6">_xlfn.RANK.EQ(B39,$B$38:$B$65)+COUNTIF($B$38:$B$65,B39)-1</f>
        <v>12</v>
      </c>
      <c r="E39" s="42" t="str">
        <f t="shared" si="2"/>
        <v>SANTA CRUZ DE TENERIFE</v>
      </c>
      <c r="F39" s="42">
        <f t="shared" ref="F39:F54" si="7">LOOKUP(E39,$A$38:$A$65,$B$38:$B$65)</f>
        <v>878034</v>
      </c>
      <c r="G39" s="42">
        <f t="shared" ref="G39:G65" si="8">LOOKUP(E39,$A$38:$A$65,$C$38:$C$65)</f>
        <v>676613</v>
      </c>
    </row>
    <row r="40" spans="1:9" x14ac:dyDescent="0.25">
      <c r="A40" s="42" t="str">
        <f t="shared" si="3"/>
        <v>ALMERIA</v>
      </c>
      <c r="B40" s="41">
        <f t="shared" si="4"/>
        <v>130374</v>
      </c>
      <c r="C40" s="41">
        <f t="shared" si="5"/>
        <v>130156</v>
      </c>
      <c r="D40" s="41">
        <f t="shared" si="6"/>
        <v>7</v>
      </c>
      <c r="E40" s="42" t="str">
        <f t="shared" si="2"/>
        <v>LAS PALMAS</v>
      </c>
      <c r="F40" s="42">
        <f t="shared" si="7"/>
        <v>377384</v>
      </c>
      <c r="G40" s="42">
        <f t="shared" si="8"/>
        <v>270610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351617</v>
      </c>
      <c r="G41" s="42">
        <f t="shared" si="8"/>
        <v>326394</v>
      </c>
    </row>
    <row r="42" spans="1:9" x14ac:dyDescent="0.25">
      <c r="A42" s="42" t="str">
        <f t="shared" si="3"/>
        <v>BAHIA DE ALGECIRAS</v>
      </c>
      <c r="B42" s="41">
        <f t="shared" si="4"/>
        <v>1037108</v>
      </c>
      <c r="C42" s="41">
        <f t="shared" si="5"/>
        <v>931868</v>
      </c>
      <c r="D42" s="41">
        <f t="shared" si="6"/>
        <v>1</v>
      </c>
      <c r="E42" s="42" t="str">
        <f t="shared" si="2"/>
        <v>CEUTA</v>
      </c>
      <c r="F42" s="42">
        <f t="shared" si="7"/>
        <v>320473</v>
      </c>
      <c r="G42" s="42">
        <f t="shared" si="8"/>
        <v>327440</v>
      </c>
    </row>
    <row r="43" spans="1:9" x14ac:dyDescent="0.25">
      <c r="A43" s="42" t="str">
        <f t="shared" si="3"/>
        <v>BAHIA DE CADIZ</v>
      </c>
      <c r="B43" s="41">
        <f t="shared" si="4"/>
        <v>10669</v>
      </c>
      <c r="C43" s="41">
        <f t="shared" si="5"/>
        <v>10920</v>
      </c>
      <c r="D43" s="41">
        <f t="shared" si="6"/>
        <v>17</v>
      </c>
      <c r="E43" s="42" t="str">
        <f t="shared" si="2"/>
        <v>BARCELONA</v>
      </c>
      <c r="F43" s="42">
        <f t="shared" si="7"/>
        <v>238227</v>
      </c>
      <c r="G43" s="42">
        <f t="shared" si="8"/>
        <v>242610</v>
      </c>
    </row>
    <row r="44" spans="1:9" x14ac:dyDescent="0.25">
      <c r="A44" s="42" t="str">
        <f t="shared" si="3"/>
        <v>BALEARES</v>
      </c>
      <c r="B44" s="41">
        <f t="shared" si="4"/>
        <v>351617</v>
      </c>
      <c r="C44" s="41">
        <f t="shared" si="5"/>
        <v>326394</v>
      </c>
      <c r="D44" s="41">
        <f t="shared" si="6"/>
        <v>4</v>
      </c>
      <c r="E44" s="42" t="str">
        <f t="shared" si="2"/>
        <v>ALMERIA</v>
      </c>
      <c r="F44" s="42">
        <f t="shared" si="7"/>
        <v>130374</v>
      </c>
      <c r="G44" s="42">
        <f t="shared" si="8"/>
        <v>130156</v>
      </c>
    </row>
    <row r="45" spans="1:9" x14ac:dyDescent="0.25">
      <c r="A45" s="42" t="str">
        <f t="shared" si="3"/>
        <v>BARCELONA</v>
      </c>
      <c r="B45" s="41">
        <f t="shared" si="4"/>
        <v>238227</v>
      </c>
      <c r="C45" s="41">
        <f t="shared" si="5"/>
        <v>242610</v>
      </c>
      <c r="D45" s="41">
        <f t="shared" si="6"/>
        <v>6</v>
      </c>
      <c r="E45" s="42" t="str">
        <f t="shared" si="2"/>
        <v>MELILLA</v>
      </c>
      <c r="F45" s="42">
        <f t="shared" si="7"/>
        <v>128830</v>
      </c>
      <c r="G45" s="42">
        <f t="shared" si="8"/>
        <v>142319</v>
      </c>
    </row>
    <row r="46" spans="1:9" x14ac:dyDescent="0.25">
      <c r="A46" s="42" t="str">
        <f t="shared" si="3"/>
        <v>BILBAO</v>
      </c>
      <c r="B46" s="41">
        <f t="shared" si="4"/>
        <v>31815</v>
      </c>
      <c r="C46" s="41">
        <f t="shared" si="5"/>
        <v>25778</v>
      </c>
      <c r="D46" s="41">
        <f t="shared" si="6"/>
        <v>13</v>
      </c>
      <c r="E46" s="42" t="str">
        <f t="shared" si="2"/>
        <v>MOTRIL</v>
      </c>
      <c r="F46" s="42">
        <f t="shared" si="7"/>
        <v>76159</v>
      </c>
      <c r="G46" s="42">
        <f t="shared" si="8"/>
        <v>71529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SANTANDER</v>
      </c>
      <c r="F47" s="42">
        <f t="shared" si="7"/>
        <v>68601</v>
      </c>
      <c r="G47" s="42">
        <f t="shared" si="8"/>
        <v>66312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VALENCIA</v>
      </c>
      <c r="F48" s="42">
        <f t="shared" si="7"/>
        <v>56250</v>
      </c>
      <c r="G48" s="42">
        <f t="shared" si="8"/>
        <v>61381</v>
      </c>
    </row>
    <row r="49" spans="1:7" x14ac:dyDescent="0.25">
      <c r="A49" s="42" t="str">
        <f t="shared" si="3"/>
        <v>CEUTA</v>
      </c>
      <c r="B49" s="41">
        <f t="shared" si="4"/>
        <v>320473</v>
      </c>
      <c r="C49" s="41">
        <f t="shared" si="5"/>
        <v>327440</v>
      </c>
      <c r="D49" s="41">
        <f t="shared" si="6"/>
        <v>5</v>
      </c>
      <c r="E49" s="42" t="str">
        <f t="shared" si="2"/>
        <v>ALICANTE</v>
      </c>
      <c r="F49" s="42">
        <f t="shared" si="7"/>
        <v>45446</v>
      </c>
      <c r="G49" s="42">
        <f t="shared" si="8"/>
        <v>48678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1</v>
      </c>
      <c r="D50" s="41">
        <f t="shared" si="6"/>
        <v>28</v>
      </c>
      <c r="E50" s="42" t="str">
        <f t="shared" si="2"/>
        <v>BILBAO</v>
      </c>
      <c r="F50" s="42">
        <f t="shared" si="7"/>
        <v>31815</v>
      </c>
      <c r="G50" s="42">
        <f t="shared" si="8"/>
        <v>25778</v>
      </c>
    </row>
    <row r="51" spans="1:7" x14ac:dyDescent="0.25">
      <c r="A51" s="42" t="str">
        <f t="shared" si="3"/>
        <v>GIJON</v>
      </c>
      <c r="B51" s="41">
        <f t="shared" si="4"/>
        <v>9560</v>
      </c>
      <c r="C51" s="41">
        <f t="shared" si="5"/>
        <v>9251</v>
      </c>
      <c r="D51" s="41">
        <f t="shared" si="6"/>
        <v>18</v>
      </c>
      <c r="E51" s="42" t="str">
        <f t="shared" si="2"/>
        <v>MALAGA</v>
      </c>
      <c r="F51" s="42">
        <f t="shared" si="7"/>
        <v>28949</v>
      </c>
      <c r="G51" s="42">
        <f t="shared" si="8"/>
        <v>24394</v>
      </c>
    </row>
    <row r="52" spans="1:7" x14ac:dyDescent="0.25">
      <c r="A52" s="42" t="str">
        <f t="shared" si="3"/>
        <v>HUELVA</v>
      </c>
      <c r="B52" s="41">
        <f t="shared" si="4"/>
        <v>13669</v>
      </c>
      <c r="C52" s="41">
        <f t="shared" si="5"/>
        <v>13533</v>
      </c>
      <c r="D52" s="41">
        <f t="shared" si="6"/>
        <v>16</v>
      </c>
      <c r="E52" s="42" t="str">
        <f t="shared" si="2"/>
        <v>SEVILLA</v>
      </c>
      <c r="F52" s="42">
        <f t="shared" si="7"/>
        <v>16233</v>
      </c>
      <c r="G52" s="42">
        <f t="shared" si="8"/>
        <v>829</v>
      </c>
    </row>
    <row r="53" spans="1:7" x14ac:dyDescent="0.25">
      <c r="A53" s="42" t="str">
        <f t="shared" si="3"/>
        <v>LAS PALMAS</v>
      </c>
      <c r="B53" s="41">
        <f t="shared" si="4"/>
        <v>377384</v>
      </c>
      <c r="C53" s="41">
        <f t="shared" si="5"/>
        <v>270610</v>
      </c>
      <c r="D53" s="41">
        <f t="shared" si="6"/>
        <v>3</v>
      </c>
      <c r="E53" s="42" t="str">
        <f t="shared" si="2"/>
        <v>HUELVA</v>
      </c>
      <c r="F53" s="42">
        <f t="shared" si="7"/>
        <v>13669</v>
      </c>
      <c r="G53" s="42">
        <f t="shared" si="8"/>
        <v>13533</v>
      </c>
    </row>
    <row r="54" spans="1:7" x14ac:dyDescent="0.25">
      <c r="A54" s="42" t="str">
        <f t="shared" si="3"/>
        <v>MALAGA</v>
      </c>
      <c r="B54" s="41">
        <f t="shared" si="4"/>
        <v>28949</v>
      </c>
      <c r="C54" s="41">
        <f t="shared" si="5"/>
        <v>24394</v>
      </c>
      <c r="D54" s="41">
        <f t="shared" si="6"/>
        <v>14</v>
      </c>
      <c r="E54" s="42" t="str">
        <f t="shared" si="2"/>
        <v>BAHIA DE CADIZ</v>
      </c>
      <c r="F54" s="42">
        <f t="shared" si="7"/>
        <v>10669</v>
      </c>
      <c r="G54" s="42">
        <f t="shared" si="8"/>
        <v>10920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GIJON</v>
      </c>
      <c r="F55" s="42">
        <f t="shared" ref="F55:F65" si="9">LOOKUP(E55,$A$38:$A$65,$B$38:$B$65)</f>
        <v>9560</v>
      </c>
      <c r="G55" s="42">
        <f t="shared" si="8"/>
        <v>9251</v>
      </c>
    </row>
    <row r="56" spans="1:7" x14ac:dyDescent="0.25">
      <c r="A56" s="42" t="str">
        <f t="shared" si="3"/>
        <v>MELILLA</v>
      </c>
      <c r="B56" s="41">
        <f t="shared" si="4"/>
        <v>128830</v>
      </c>
      <c r="C56" s="41">
        <f t="shared" si="5"/>
        <v>142319</v>
      </c>
      <c r="D56" s="41">
        <f t="shared" si="6"/>
        <v>8</v>
      </c>
      <c r="E56" s="42" t="str">
        <f t="shared" si="2"/>
        <v>TARRAGONA</v>
      </c>
      <c r="F56" s="42">
        <f t="shared" si="9"/>
        <v>6</v>
      </c>
      <c r="G56" s="42">
        <f t="shared" si="8"/>
        <v>0</v>
      </c>
    </row>
    <row r="57" spans="1:7" x14ac:dyDescent="0.25">
      <c r="A57" s="42" t="str">
        <f t="shared" si="3"/>
        <v>MOTRIL</v>
      </c>
      <c r="B57" s="41">
        <f t="shared" si="4"/>
        <v>76159</v>
      </c>
      <c r="C57" s="41">
        <f t="shared" si="5"/>
        <v>71529</v>
      </c>
      <c r="D57" s="41">
        <f t="shared" si="6"/>
        <v>9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878034</v>
      </c>
      <c r="C59" s="41">
        <f t="shared" si="5"/>
        <v>676613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68601</v>
      </c>
      <c r="C60" s="41">
        <f t="shared" si="5"/>
        <v>66312</v>
      </c>
      <c r="D60" s="41">
        <f t="shared" si="6"/>
        <v>10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16233</v>
      </c>
      <c r="C61" s="41">
        <f t="shared" si="5"/>
        <v>829</v>
      </c>
      <c r="D61" s="41">
        <f t="shared" si="6"/>
        <v>15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6</v>
      </c>
      <c r="C62" s="41">
        <f t="shared" si="5"/>
        <v>0</v>
      </c>
      <c r="D62" s="41">
        <f t="shared" si="6"/>
        <v>19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56250</v>
      </c>
      <c r="C63" s="41">
        <f t="shared" si="5"/>
        <v>61381</v>
      </c>
      <c r="D63" s="41">
        <f t="shared" si="6"/>
        <v>11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Octubre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41612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115</v>
      </c>
      <c r="C7" s="9">
        <v>103</v>
      </c>
      <c r="D7" s="9">
        <v>1055</v>
      </c>
      <c r="E7" s="9">
        <v>982</v>
      </c>
      <c r="F7" s="10">
        <f>((E7*100)/D7)-100</f>
        <v>-6.9194312796208521</v>
      </c>
      <c r="G7" s="1"/>
      <c r="H7" s="1"/>
      <c r="I7" s="1"/>
    </row>
    <row r="8" spans="1:12" x14ac:dyDescent="0.25">
      <c r="A8" s="11" t="s">
        <v>45</v>
      </c>
      <c r="B8" s="12">
        <v>84</v>
      </c>
      <c r="C8" s="12">
        <v>81</v>
      </c>
      <c r="D8" s="12">
        <v>799</v>
      </c>
      <c r="E8" s="12">
        <v>753</v>
      </c>
      <c r="F8" s="13">
        <f t="shared" ref="F8:F35" si="0">((E8*100)/D8)-100</f>
        <v>-5.7571964956195245</v>
      </c>
      <c r="G8" s="1"/>
      <c r="H8" s="1"/>
      <c r="I8" s="1"/>
    </row>
    <row r="9" spans="1:12" x14ac:dyDescent="0.25">
      <c r="A9" s="8" t="s">
        <v>46</v>
      </c>
      <c r="B9" s="9">
        <v>111</v>
      </c>
      <c r="C9" s="9">
        <v>98</v>
      </c>
      <c r="D9" s="9">
        <v>1215</v>
      </c>
      <c r="E9" s="9">
        <v>1130</v>
      </c>
      <c r="F9" s="10">
        <f t="shared" si="0"/>
        <v>-6.9958847736625529</v>
      </c>
      <c r="G9" s="1"/>
      <c r="H9" s="1"/>
      <c r="I9" s="1"/>
    </row>
    <row r="10" spans="1:12" x14ac:dyDescent="0.25">
      <c r="A10" s="11" t="s">
        <v>47</v>
      </c>
      <c r="B10" s="12">
        <v>65</v>
      </c>
      <c r="C10" s="12">
        <v>69</v>
      </c>
      <c r="D10" s="12">
        <v>726</v>
      </c>
      <c r="E10" s="12">
        <v>708</v>
      </c>
      <c r="F10" s="13">
        <f t="shared" si="0"/>
        <v>-2.4793388429752099</v>
      </c>
      <c r="G10" s="1"/>
      <c r="H10" s="1"/>
      <c r="I10" s="1"/>
    </row>
    <row r="11" spans="1:12" x14ac:dyDescent="0.25">
      <c r="A11" s="8" t="s">
        <v>48</v>
      </c>
      <c r="B11" s="9">
        <v>2331</v>
      </c>
      <c r="C11" s="9">
        <v>2171</v>
      </c>
      <c r="D11" s="9">
        <v>21630</v>
      </c>
      <c r="E11" s="9">
        <v>21499</v>
      </c>
      <c r="F11" s="10">
        <f t="shared" si="0"/>
        <v>-0.60564031437817789</v>
      </c>
      <c r="G11" s="1"/>
      <c r="H11" s="1"/>
      <c r="I11" s="1"/>
    </row>
    <row r="12" spans="1:12" x14ac:dyDescent="0.25">
      <c r="A12" s="11" t="s">
        <v>49</v>
      </c>
      <c r="B12" s="12">
        <v>117</v>
      </c>
      <c r="C12" s="12">
        <v>96</v>
      </c>
      <c r="D12" s="12">
        <v>1016</v>
      </c>
      <c r="E12" s="12">
        <v>921</v>
      </c>
      <c r="F12" s="13">
        <f t="shared" si="0"/>
        <v>-9.3503937007874072</v>
      </c>
      <c r="G12" s="1"/>
      <c r="H12" s="1"/>
      <c r="I12" s="1"/>
    </row>
    <row r="13" spans="1:12" x14ac:dyDescent="0.25">
      <c r="A13" s="8" t="s">
        <v>50</v>
      </c>
      <c r="B13" s="9">
        <v>2123</v>
      </c>
      <c r="C13" s="9">
        <v>2350</v>
      </c>
      <c r="D13" s="9">
        <v>25339</v>
      </c>
      <c r="E13" s="9">
        <v>25595</v>
      </c>
      <c r="F13" s="10">
        <f t="shared" si="0"/>
        <v>1.010300327558312</v>
      </c>
      <c r="G13" s="1"/>
      <c r="H13" s="1"/>
      <c r="I13" s="1"/>
    </row>
    <row r="14" spans="1:12" x14ac:dyDescent="0.25">
      <c r="A14" s="11" t="s">
        <v>51</v>
      </c>
      <c r="B14" s="12">
        <v>700</v>
      </c>
      <c r="C14" s="12">
        <v>686</v>
      </c>
      <c r="D14" s="12">
        <v>6615</v>
      </c>
      <c r="E14" s="12">
        <v>6576</v>
      </c>
      <c r="F14" s="13">
        <f t="shared" si="0"/>
        <v>-0.58956916099772627</v>
      </c>
      <c r="G14" s="1"/>
      <c r="H14" s="1"/>
      <c r="I14" s="1"/>
    </row>
    <row r="15" spans="1:12" x14ac:dyDescent="0.25">
      <c r="A15" s="8" t="s">
        <v>52</v>
      </c>
      <c r="B15" s="9">
        <v>260</v>
      </c>
      <c r="C15" s="9">
        <v>232</v>
      </c>
      <c r="D15" s="9">
        <v>2360</v>
      </c>
      <c r="E15" s="9">
        <v>2361</v>
      </c>
      <c r="F15" s="10">
        <f t="shared" si="0"/>
        <v>4.2372881355930758E-2</v>
      </c>
      <c r="G15" s="1"/>
      <c r="H15" s="1"/>
      <c r="I15" s="1"/>
    </row>
    <row r="16" spans="1:12" x14ac:dyDescent="0.25">
      <c r="A16" s="11" t="s">
        <v>53</v>
      </c>
      <c r="B16" s="12">
        <v>160</v>
      </c>
      <c r="C16" s="12">
        <v>155</v>
      </c>
      <c r="D16" s="12">
        <v>1425</v>
      </c>
      <c r="E16" s="12">
        <v>1432</v>
      </c>
      <c r="F16" s="13">
        <f t="shared" si="0"/>
        <v>0.49122807017543835</v>
      </c>
      <c r="G16" s="1"/>
      <c r="H16" s="1"/>
      <c r="I16" s="1"/>
    </row>
    <row r="17" spans="1:9" x14ac:dyDescent="0.25">
      <c r="A17" s="8" t="s">
        <v>54</v>
      </c>
      <c r="B17" s="9">
        <v>129</v>
      </c>
      <c r="C17" s="9">
        <v>119</v>
      </c>
      <c r="D17" s="9">
        <v>1121</v>
      </c>
      <c r="E17" s="9">
        <v>1146</v>
      </c>
      <c r="F17" s="10">
        <f t="shared" si="0"/>
        <v>2.230151650312223</v>
      </c>
      <c r="G17" s="1"/>
      <c r="H17" s="1"/>
      <c r="I17" s="1"/>
    </row>
    <row r="18" spans="1:9" x14ac:dyDescent="0.25">
      <c r="A18" s="11" t="s">
        <v>55</v>
      </c>
      <c r="B18" s="12">
        <v>1054</v>
      </c>
      <c r="C18" s="12">
        <v>958</v>
      </c>
      <c r="D18" s="12">
        <v>10957</v>
      </c>
      <c r="E18" s="12">
        <v>9769</v>
      </c>
      <c r="F18" s="13">
        <f t="shared" si="0"/>
        <v>-10.842383864196407</v>
      </c>
      <c r="G18" s="1"/>
      <c r="H18" s="1"/>
      <c r="I18" s="1"/>
    </row>
    <row r="19" spans="1:9" x14ac:dyDescent="0.25">
      <c r="A19" s="8" t="s">
        <v>56</v>
      </c>
      <c r="B19" s="9">
        <v>108</v>
      </c>
      <c r="C19" s="9">
        <v>103</v>
      </c>
      <c r="D19" s="9">
        <v>911</v>
      </c>
      <c r="E19" s="9">
        <v>904</v>
      </c>
      <c r="F19" s="10">
        <f t="shared" si="0"/>
        <v>-0.76838638858397701</v>
      </c>
      <c r="G19" s="1"/>
      <c r="H19" s="1"/>
      <c r="I19" s="1"/>
    </row>
    <row r="20" spans="1:9" x14ac:dyDescent="0.25">
      <c r="A20" s="11" t="s">
        <v>57</v>
      </c>
      <c r="B20" s="12">
        <v>119</v>
      </c>
      <c r="C20" s="12">
        <v>102</v>
      </c>
      <c r="D20" s="12">
        <v>954</v>
      </c>
      <c r="E20" s="12">
        <v>1040</v>
      </c>
      <c r="F20" s="13">
        <f t="shared" si="0"/>
        <v>9.0146750524109081</v>
      </c>
      <c r="G20" s="1"/>
      <c r="H20" s="1"/>
      <c r="I20" s="1"/>
    </row>
    <row r="21" spans="1:9" x14ac:dyDescent="0.25">
      <c r="A21" s="8" t="s">
        <v>58</v>
      </c>
      <c r="B21" s="9">
        <v>176</v>
      </c>
      <c r="C21" s="9">
        <v>182</v>
      </c>
      <c r="D21" s="9">
        <v>1676</v>
      </c>
      <c r="E21" s="9">
        <v>1555</v>
      </c>
      <c r="F21" s="10">
        <f t="shared" si="0"/>
        <v>-7.2195704057279215</v>
      </c>
      <c r="G21" s="1"/>
      <c r="H21" s="1"/>
      <c r="I21" s="1"/>
    </row>
    <row r="22" spans="1:9" x14ac:dyDescent="0.25">
      <c r="A22" s="11" t="s">
        <v>59</v>
      </c>
      <c r="B22" s="12">
        <v>973</v>
      </c>
      <c r="C22" s="12">
        <v>912</v>
      </c>
      <c r="D22" s="12">
        <v>9589</v>
      </c>
      <c r="E22" s="12">
        <v>9008</v>
      </c>
      <c r="F22" s="13">
        <f t="shared" si="0"/>
        <v>-6.0590259672541436</v>
      </c>
      <c r="G22" s="1"/>
      <c r="H22" s="1"/>
      <c r="I22" s="1"/>
    </row>
    <row r="23" spans="1:9" x14ac:dyDescent="0.25">
      <c r="A23" s="8" t="s">
        <v>60</v>
      </c>
      <c r="B23" s="9">
        <v>143</v>
      </c>
      <c r="C23" s="9">
        <v>149</v>
      </c>
      <c r="D23" s="9">
        <v>1601</v>
      </c>
      <c r="E23" s="9">
        <v>1276</v>
      </c>
      <c r="F23" s="10">
        <f t="shared" si="0"/>
        <v>-20.299812617114299</v>
      </c>
      <c r="G23" s="1"/>
      <c r="H23" s="1"/>
      <c r="I23" s="1"/>
    </row>
    <row r="24" spans="1:9" x14ac:dyDescent="0.25">
      <c r="A24" s="11" t="s">
        <v>61</v>
      </c>
      <c r="B24" s="12">
        <v>60</v>
      </c>
      <c r="C24" s="12">
        <v>45</v>
      </c>
      <c r="D24" s="12">
        <v>531</v>
      </c>
      <c r="E24" s="12">
        <v>448</v>
      </c>
      <c r="F24" s="13">
        <f t="shared" si="0"/>
        <v>-15.630885122410547</v>
      </c>
      <c r="G24" s="1"/>
      <c r="H24" s="1"/>
      <c r="I24" s="1"/>
    </row>
    <row r="25" spans="1:9" x14ac:dyDescent="0.25">
      <c r="A25" s="8" t="s">
        <v>62</v>
      </c>
      <c r="B25" s="9">
        <v>119</v>
      </c>
      <c r="C25" s="9">
        <v>117</v>
      </c>
      <c r="D25" s="9">
        <v>1324</v>
      </c>
      <c r="E25" s="9">
        <v>1278</v>
      </c>
      <c r="F25" s="10">
        <f t="shared" si="0"/>
        <v>-3.4743202416918422</v>
      </c>
      <c r="G25" s="1"/>
      <c r="H25" s="1"/>
      <c r="I25" s="1"/>
    </row>
    <row r="26" spans="1:9" x14ac:dyDescent="0.25">
      <c r="A26" s="11" t="s">
        <v>63</v>
      </c>
      <c r="B26" s="12">
        <v>81</v>
      </c>
      <c r="C26" s="12">
        <v>69</v>
      </c>
      <c r="D26" s="12">
        <v>682</v>
      </c>
      <c r="E26" s="12">
        <v>788</v>
      </c>
      <c r="F26" s="13">
        <f t="shared" si="0"/>
        <v>15.542521994134901</v>
      </c>
      <c r="G26" s="1"/>
      <c r="H26" s="1"/>
      <c r="I26" s="1"/>
    </row>
    <row r="27" spans="1:9" x14ac:dyDescent="0.25">
      <c r="A27" s="8" t="s">
        <v>64</v>
      </c>
      <c r="B27" s="9">
        <v>74</v>
      </c>
      <c r="C27" s="9">
        <v>83</v>
      </c>
      <c r="D27" s="9">
        <v>760</v>
      </c>
      <c r="E27" s="9">
        <v>715</v>
      </c>
      <c r="F27" s="10">
        <f t="shared" si="0"/>
        <v>-5.9210526315789451</v>
      </c>
      <c r="G27" s="1"/>
      <c r="H27" s="1"/>
      <c r="I27" s="1"/>
    </row>
    <row r="28" spans="1:9" x14ac:dyDescent="0.25">
      <c r="A28" s="11" t="s">
        <v>65</v>
      </c>
      <c r="B28" s="12">
        <v>1069</v>
      </c>
      <c r="C28" s="12">
        <v>1018</v>
      </c>
      <c r="D28" s="12">
        <v>10581</v>
      </c>
      <c r="E28" s="12">
        <v>9981</v>
      </c>
      <c r="F28" s="13">
        <f t="shared" si="0"/>
        <v>-5.6705415367167546</v>
      </c>
      <c r="G28" s="1"/>
      <c r="H28" s="1"/>
      <c r="I28" s="1"/>
    </row>
    <row r="29" spans="1:9" x14ac:dyDescent="0.25">
      <c r="A29" s="8" t="s">
        <v>66</v>
      </c>
      <c r="B29" s="9">
        <v>123</v>
      </c>
      <c r="C29" s="9">
        <v>118</v>
      </c>
      <c r="D29" s="9">
        <v>1089</v>
      </c>
      <c r="E29" s="9">
        <v>1099</v>
      </c>
      <c r="F29" s="10">
        <f t="shared" si="0"/>
        <v>0.91827364554637825</v>
      </c>
      <c r="G29" s="1"/>
      <c r="H29" s="1"/>
      <c r="I29" s="1"/>
    </row>
    <row r="30" spans="1:9" x14ac:dyDescent="0.25">
      <c r="A30" s="11" t="s">
        <v>67</v>
      </c>
      <c r="B30" s="12">
        <v>114</v>
      </c>
      <c r="C30" s="12">
        <v>98</v>
      </c>
      <c r="D30" s="12">
        <v>944</v>
      </c>
      <c r="E30" s="12">
        <v>903</v>
      </c>
      <c r="F30" s="13">
        <f t="shared" si="0"/>
        <v>-4.3432203389830448</v>
      </c>
      <c r="G30" s="1"/>
      <c r="H30" s="1"/>
      <c r="I30" s="1"/>
    </row>
    <row r="31" spans="1:9" x14ac:dyDescent="0.25">
      <c r="A31" s="8" t="s">
        <v>68</v>
      </c>
      <c r="B31" s="9">
        <v>265</v>
      </c>
      <c r="C31" s="9">
        <v>211</v>
      </c>
      <c r="D31" s="9">
        <v>2446</v>
      </c>
      <c r="E31" s="9">
        <v>2084</v>
      </c>
      <c r="F31" s="10">
        <f t="shared" si="0"/>
        <v>-14.799672935404743</v>
      </c>
      <c r="G31" s="1"/>
      <c r="H31" s="1"/>
      <c r="I31" s="1"/>
    </row>
    <row r="32" spans="1:9" x14ac:dyDescent="0.25">
      <c r="A32" s="11" t="s">
        <v>69</v>
      </c>
      <c r="B32" s="12">
        <v>606</v>
      </c>
      <c r="C32" s="12">
        <v>712</v>
      </c>
      <c r="D32" s="12">
        <v>5842</v>
      </c>
      <c r="E32" s="12">
        <v>5967</v>
      </c>
      <c r="F32" s="13">
        <f t="shared" si="0"/>
        <v>2.139678192399856</v>
      </c>
      <c r="G32" s="1"/>
      <c r="H32" s="1"/>
      <c r="I32" s="1"/>
    </row>
    <row r="33" spans="1:9" x14ac:dyDescent="0.25">
      <c r="A33" s="8" t="s">
        <v>70</v>
      </c>
      <c r="B33" s="9">
        <v>149</v>
      </c>
      <c r="C33" s="9">
        <v>131</v>
      </c>
      <c r="D33" s="9">
        <v>1362</v>
      </c>
      <c r="E33" s="9">
        <v>1319</v>
      </c>
      <c r="F33" s="10">
        <f t="shared" si="0"/>
        <v>-3.1571218795888427</v>
      </c>
      <c r="G33" s="1"/>
      <c r="H33" s="1"/>
      <c r="I33" s="1"/>
    </row>
    <row r="34" spans="1:9" x14ac:dyDescent="0.25">
      <c r="A34" s="11" t="s">
        <v>71</v>
      </c>
      <c r="B34" s="12">
        <v>24</v>
      </c>
      <c r="C34" s="12">
        <v>21</v>
      </c>
      <c r="D34" s="12">
        <v>225</v>
      </c>
      <c r="E34" s="12">
        <v>205</v>
      </c>
      <c r="F34" s="13">
        <f t="shared" si="0"/>
        <v>-8.8888888888888857</v>
      </c>
      <c r="G34" s="1"/>
      <c r="H34" s="1"/>
      <c r="I34" s="1"/>
    </row>
    <row r="35" spans="1:9" x14ac:dyDescent="0.25">
      <c r="A35" s="14" t="s">
        <v>72</v>
      </c>
      <c r="B35" s="15">
        <f>SUM(B7:B34)</f>
        <v>11452</v>
      </c>
      <c r="C35" s="15">
        <f t="shared" ref="C35:E35" si="1">SUM(C7:C34)</f>
        <v>11189</v>
      </c>
      <c r="D35" s="15">
        <f t="shared" si="1"/>
        <v>114775</v>
      </c>
      <c r="E35" s="15">
        <f t="shared" si="1"/>
        <v>111442</v>
      </c>
      <c r="F35" s="16">
        <f t="shared" si="0"/>
        <v>-2.9039424961881934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982</v>
      </c>
      <c r="C38" s="41">
        <f>D7</f>
        <v>1055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BALEARES</v>
      </c>
      <c r="F38" s="42">
        <f>LOOKUP(E38,$A$38:$A$65,$B$38:$B$65)</f>
        <v>25595</v>
      </c>
      <c r="G38" s="42">
        <f>LOOKUP(E38,$A$38:$A$65,$C$38:$C$65)</f>
        <v>25339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753</v>
      </c>
      <c r="C39" s="41">
        <f t="shared" ref="C39:C65" si="5">D8</f>
        <v>799</v>
      </c>
      <c r="D39" s="41">
        <f t="shared" ref="D39:D65" si="6">_xlfn.RANK.EQ(B39,$B$38:$B$65)+COUNTIF($B$38:$B$65,B39)-1</f>
        <v>24</v>
      </c>
      <c r="E39" s="42" t="str">
        <f t="shared" si="2"/>
        <v>BAHIA DE ALGECIRAS</v>
      </c>
      <c r="F39" s="42">
        <f t="shared" ref="F39:F54" si="7">LOOKUP(E39,$A$38:$A$65,$B$38:$B$65)</f>
        <v>21499</v>
      </c>
      <c r="G39" s="42">
        <f t="shared" ref="G39:G65" si="8">LOOKUP(E39,$A$38:$A$65,$C$38:$C$65)</f>
        <v>21630</v>
      </c>
    </row>
    <row r="40" spans="1:9" x14ac:dyDescent="0.25">
      <c r="A40" s="42" t="str">
        <f t="shared" si="3"/>
        <v>ALMERIA</v>
      </c>
      <c r="B40" s="41">
        <f t="shared" si="4"/>
        <v>1130</v>
      </c>
      <c r="C40" s="41">
        <f t="shared" si="5"/>
        <v>1215</v>
      </c>
      <c r="D40" s="41">
        <f t="shared" si="6"/>
        <v>16</v>
      </c>
      <c r="E40" s="42" t="str">
        <f t="shared" si="2"/>
        <v>SANTA CRUZ DE TENERIFE</v>
      </c>
      <c r="F40" s="42">
        <f t="shared" si="7"/>
        <v>9981</v>
      </c>
      <c r="G40" s="42">
        <f t="shared" si="8"/>
        <v>10581</v>
      </c>
    </row>
    <row r="41" spans="1:9" x14ac:dyDescent="0.25">
      <c r="A41" s="42" t="str">
        <f t="shared" si="3"/>
        <v>AVILES</v>
      </c>
      <c r="B41" s="41">
        <f t="shared" si="4"/>
        <v>708</v>
      </c>
      <c r="C41" s="41">
        <f t="shared" si="5"/>
        <v>726</v>
      </c>
      <c r="D41" s="41">
        <f t="shared" si="6"/>
        <v>26</v>
      </c>
      <c r="E41" s="42" t="str">
        <f t="shared" si="2"/>
        <v>CEUTA</v>
      </c>
      <c r="F41" s="42">
        <f t="shared" si="7"/>
        <v>9769</v>
      </c>
      <c r="G41" s="42">
        <f t="shared" si="8"/>
        <v>10957</v>
      </c>
    </row>
    <row r="42" spans="1:9" x14ac:dyDescent="0.25">
      <c r="A42" s="42" t="str">
        <f t="shared" si="3"/>
        <v>BAHIA DE ALGECIRAS</v>
      </c>
      <c r="B42" s="41">
        <f t="shared" si="4"/>
        <v>21499</v>
      </c>
      <c r="C42" s="41">
        <f t="shared" si="5"/>
        <v>21630</v>
      </c>
      <c r="D42" s="41">
        <f t="shared" si="6"/>
        <v>2</v>
      </c>
      <c r="E42" s="42" t="str">
        <f t="shared" si="2"/>
        <v>LAS PALMAS</v>
      </c>
      <c r="F42" s="42">
        <f t="shared" si="7"/>
        <v>9008</v>
      </c>
      <c r="G42" s="42">
        <f t="shared" si="8"/>
        <v>9589</v>
      </c>
    </row>
    <row r="43" spans="1:9" x14ac:dyDescent="0.25">
      <c r="A43" s="42" t="str">
        <f t="shared" si="3"/>
        <v>BAHIA DE CADIZ</v>
      </c>
      <c r="B43" s="41">
        <f t="shared" si="4"/>
        <v>921</v>
      </c>
      <c r="C43" s="41">
        <f t="shared" si="5"/>
        <v>1016</v>
      </c>
      <c r="D43" s="41">
        <f t="shared" si="6"/>
        <v>20</v>
      </c>
      <c r="E43" s="42" t="str">
        <f t="shared" si="2"/>
        <v>BARCELONA</v>
      </c>
      <c r="F43" s="42">
        <f t="shared" si="7"/>
        <v>6576</v>
      </c>
      <c r="G43" s="42">
        <f t="shared" si="8"/>
        <v>6615</v>
      </c>
    </row>
    <row r="44" spans="1:9" x14ac:dyDescent="0.25">
      <c r="A44" s="42" t="str">
        <f t="shared" si="3"/>
        <v>BALEARES</v>
      </c>
      <c r="B44" s="41">
        <f t="shared" si="4"/>
        <v>25595</v>
      </c>
      <c r="C44" s="41">
        <f t="shared" si="5"/>
        <v>25339</v>
      </c>
      <c r="D44" s="41">
        <f t="shared" si="6"/>
        <v>1</v>
      </c>
      <c r="E44" s="42" t="str">
        <f t="shared" si="2"/>
        <v>VALENCIA</v>
      </c>
      <c r="F44" s="42">
        <f t="shared" si="7"/>
        <v>5967</v>
      </c>
      <c r="G44" s="42">
        <f t="shared" si="8"/>
        <v>5842</v>
      </c>
    </row>
    <row r="45" spans="1:9" x14ac:dyDescent="0.25">
      <c r="A45" s="42" t="str">
        <f t="shared" si="3"/>
        <v>BARCELONA</v>
      </c>
      <c r="B45" s="41">
        <f t="shared" si="4"/>
        <v>6576</v>
      </c>
      <c r="C45" s="41">
        <f t="shared" si="5"/>
        <v>6615</v>
      </c>
      <c r="D45" s="41">
        <f t="shared" si="6"/>
        <v>6</v>
      </c>
      <c r="E45" s="42" t="str">
        <f t="shared" si="2"/>
        <v>BILBAO</v>
      </c>
      <c r="F45" s="42">
        <f t="shared" si="7"/>
        <v>2361</v>
      </c>
      <c r="G45" s="42">
        <f t="shared" si="8"/>
        <v>2360</v>
      </c>
    </row>
    <row r="46" spans="1:9" x14ac:dyDescent="0.25">
      <c r="A46" s="42" t="str">
        <f t="shared" si="3"/>
        <v>BILBAO</v>
      </c>
      <c r="B46" s="41">
        <f t="shared" si="4"/>
        <v>2361</v>
      </c>
      <c r="C46" s="41">
        <f t="shared" si="5"/>
        <v>2360</v>
      </c>
      <c r="D46" s="41">
        <f t="shared" si="6"/>
        <v>8</v>
      </c>
      <c r="E46" s="42" t="str">
        <f t="shared" si="2"/>
        <v>TARRAGONA</v>
      </c>
      <c r="F46" s="42">
        <f t="shared" si="7"/>
        <v>2084</v>
      </c>
      <c r="G46" s="42">
        <f t="shared" si="8"/>
        <v>2446</v>
      </c>
    </row>
    <row r="47" spans="1:9" x14ac:dyDescent="0.25">
      <c r="A47" s="42" t="str">
        <f t="shared" si="3"/>
        <v>CARTAGENA</v>
      </c>
      <c r="B47" s="41">
        <f t="shared" si="4"/>
        <v>1432</v>
      </c>
      <c r="C47" s="41">
        <f t="shared" si="5"/>
        <v>1425</v>
      </c>
      <c r="D47" s="41">
        <f t="shared" si="6"/>
        <v>11</v>
      </c>
      <c r="E47" s="42" t="str">
        <f t="shared" si="2"/>
        <v>HUELVA</v>
      </c>
      <c r="F47" s="42">
        <f t="shared" si="7"/>
        <v>1555</v>
      </c>
      <c r="G47" s="42">
        <f t="shared" si="8"/>
        <v>1676</v>
      </c>
    </row>
    <row r="48" spans="1:9" x14ac:dyDescent="0.25">
      <c r="A48" s="42" t="str">
        <f t="shared" si="3"/>
        <v>CASTELLON</v>
      </c>
      <c r="B48" s="41">
        <f t="shared" si="4"/>
        <v>1146</v>
      </c>
      <c r="C48" s="41">
        <f t="shared" si="5"/>
        <v>1121</v>
      </c>
      <c r="D48" s="41">
        <f t="shared" si="6"/>
        <v>15</v>
      </c>
      <c r="E48" s="42" t="str">
        <f t="shared" si="2"/>
        <v>CARTAGENA</v>
      </c>
      <c r="F48" s="42">
        <f t="shared" si="7"/>
        <v>1432</v>
      </c>
      <c r="G48" s="42">
        <f t="shared" si="8"/>
        <v>1425</v>
      </c>
    </row>
    <row r="49" spans="1:7" x14ac:dyDescent="0.25">
      <c r="A49" s="42" t="str">
        <f t="shared" si="3"/>
        <v>CEUTA</v>
      </c>
      <c r="B49" s="41">
        <f t="shared" si="4"/>
        <v>9769</v>
      </c>
      <c r="C49" s="41">
        <f t="shared" si="5"/>
        <v>10957</v>
      </c>
      <c r="D49" s="41">
        <f t="shared" si="6"/>
        <v>4</v>
      </c>
      <c r="E49" s="42" t="str">
        <f t="shared" si="2"/>
        <v>VIGO</v>
      </c>
      <c r="F49" s="42">
        <f t="shared" si="7"/>
        <v>1319</v>
      </c>
      <c r="G49" s="42">
        <f t="shared" si="8"/>
        <v>1362</v>
      </c>
    </row>
    <row r="50" spans="1:7" x14ac:dyDescent="0.25">
      <c r="A50" s="42" t="str">
        <f t="shared" si="3"/>
        <v>FERROL-SAN CIBRAO</v>
      </c>
      <c r="B50" s="41">
        <f t="shared" si="4"/>
        <v>904</v>
      </c>
      <c r="C50" s="41">
        <f t="shared" si="5"/>
        <v>911</v>
      </c>
      <c r="D50" s="41">
        <f t="shared" si="6"/>
        <v>21</v>
      </c>
      <c r="E50" s="42" t="str">
        <f t="shared" si="2"/>
        <v>MELILLA</v>
      </c>
      <c r="F50" s="42">
        <f t="shared" si="7"/>
        <v>1278</v>
      </c>
      <c r="G50" s="42">
        <f t="shared" si="8"/>
        <v>1324</v>
      </c>
    </row>
    <row r="51" spans="1:7" x14ac:dyDescent="0.25">
      <c r="A51" s="42" t="str">
        <f t="shared" si="3"/>
        <v>GIJON</v>
      </c>
      <c r="B51" s="41">
        <f t="shared" si="4"/>
        <v>1040</v>
      </c>
      <c r="C51" s="41">
        <f t="shared" si="5"/>
        <v>954</v>
      </c>
      <c r="D51" s="41">
        <f t="shared" si="6"/>
        <v>18</v>
      </c>
      <c r="E51" s="42" t="str">
        <f t="shared" si="2"/>
        <v>MALAGA</v>
      </c>
      <c r="F51" s="42">
        <f t="shared" si="7"/>
        <v>1276</v>
      </c>
      <c r="G51" s="42">
        <f t="shared" si="8"/>
        <v>1601</v>
      </c>
    </row>
    <row r="52" spans="1:7" x14ac:dyDescent="0.25">
      <c r="A52" s="42" t="str">
        <f t="shared" si="3"/>
        <v>HUELVA</v>
      </c>
      <c r="B52" s="41">
        <f t="shared" si="4"/>
        <v>1555</v>
      </c>
      <c r="C52" s="41">
        <f t="shared" si="5"/>
        <v>1676</v>
      </c>
      <c r="D52" s="41">
        <f t="shared" si="6"/>
        <v>10</v>
      </c>
      <c r="E52" s="42" t="str">
        <f t="shared" si="2"/>
        <v>CASTELLON</v>
      </c>
      <c r="F52" s="42">
        <f t="shared" si="7"/>
        <v>1146</v>
      </c>
      <c r="G52" s="42">
        <f t="shared" si="8"/>
        <v>1121</v>
      </c>
    </row>
    <row r="53" spans="1:7" x14ac:dyDescent="0.25">
      <c r="A53" s="42" t="str">
        <f t="shared" si="3"/>
        <v>LAS PALMAS</v>
      </c>
      <c r="B53" s="41">
        <f t="shared" si="4"/>
        <v>9008</v>
      </c>
      <c r="C53" s="41">
        <f t="shared" si="5"/>
        <v>9589</v>
      </c>
      <c r="D53" s="41">
        <f t="shared" si="6"/>
        <v>5</v>
      </c>
      <c r="E53" s="42" t="str">
        <f t="shared" si="2"/>
        <v>ALMERIA</v>
      </c>
      <c r="F53" s="42">
        <f t="shared" si="7"/>
        <v>1130</v>
      </c>
      <c r="G53" s="42">
        <f t="shared" si="8"/>
        <v>1215</v>
      </c>
    </row>
    <row r="54" spans="1:7" x14ac:dyDescent="0.25">
      <c r="A54" s="42" t="str">
        <f t="shared" si="3"/>
        <v>MALAGA</v>
      </c>
      <c r="B54" s="41">
        <f t="shared" si="4"/>
        <v>1276</v>
      </c>
      <c r="C54" s="41">
        <f t="shared" si="5"/>
        <v>1601</v>
      </c>
      <c r="D54" s="41">
        <f t="shared" si="6"/>
        <v>14</v>
      </c>
      <c r="E54" s="42" t="str">
        <f t="shared" si="2"/>
        <v>SANTANDER</v>
      </c>
      <c r="F54" s="42">
        <f t="shared" si="7"/>
        <v>1099</v>
      </c>
      <c r="G54" s="42">
        <f t="shared" si="8"/>
        <v>1089</v>
      </c>
    </row>
    <row r="55" spans="1:7" x14ac:dyDescent="0.25">
      <c r="A55" s="42" t="str">
        <f t="shared" si="3"/>
        <v>MARIN Y RIA DE PONTEVEDRA</v>
      </c>
      <c r="B55" s="41">
        <f t="shared" si="4"/>
        <v>448</v>
      </c>
      <c r="C55" s="41">
        <f t="shared" si="5"/>
        <v>531</v>
      </c>
      <c r="D55" s="41">
        <f t="shared" si="6"/>
        <v>27</v>
      </c>
      <c r="E55" s="42" t="str">
        <f t="shared" si="2"/>
        <v>GIJON</v>
      </c>
      <c r="F55" s="42">
        <f t="shared" ref="F55:F65" si="9">LOOKUP(E55,$A$38:$A$65,$B$38:$B$65)</f>
        <v>1040</v>
      </c>
      <c r="G55" s="42">
        <f t="shared" si="8"/>
        <v>954</v>
      </c>
    </row>
    <row r="56" spans="1:7" x14ac:dyDescent="0.25">
      <c r="A56" s="42" t="str">
        <f t="shared" si="3"/>
        <v>MELILLA</v>
      </c>
      <c r="B56" s="41">
        <f t="shared" si="4"/>
        <v>1278</v>
      </c>
      <c r="C56" s="41">
        <f t="shared" si="5"/>
        <v>1324</v>
      </c>
      <c r="D56" s="41">
        <f t="shared" si="6"/>
        <v>13</v>
      </c>
      <c r="E56" s="42" t="str">
        <f t="shared" si="2"/>
        <v>A CORUÑA</v>
      </c>
      <c r="F56" s="42">
        <f t="shared" si="9"/>
        <v>982</v>
      </c>
      <c r="G56" s="42">
        <f t="shared" si="8"/>
        <v>1055</v>
      </c>
    </row>
    <row r="57" spans="1:7" x14ac:dyDescent="0.25">
      <c r="A57" s="42" t="str">
        <f t="shared" si="3"/>
        <v>MOTRIL</v>
      </c>
      <c r="B57" s="41">
        <f t="shared" si="4"/>
        <v>788</v>
      </c>
      <c r="C57" s="41">
        <f t="shared" si="5"/>
        <v>682</v>
      </c>
      <c r="D57" s="41">
        <f t="shared" si="6"/>
        <v>23</v>
      </c>
      <c r="E57" s="42" t="str">
        <f t="shared" si="2"/>
        <v>BAHIA DE CADIZ</v>
      </c>
      <c r="F57" s="42">
        <f t="shared" si="9"/>
        <v>921</v>
      </c>
      <c r="G57" s="42">
        <f t="shared" si="8"/>
        <v>1016</v>
      </c>
    </row>
    <row r="58" spans="1:7" x14ac:dyDescent="0.25">
      <c r="A58" s="42" t="str">
        <f t="shared" si="3"/>
        <v>PASAIA</v>
      </c>
      <c r="B58" s="41">
        <f t="shared" si="4"/>
        <v>715</v>
      </c>
      <c r="C58" s="41">
        <f t="shared" si="5"/>
        <v>760</v>
      </c>
      <c r="D58" s="41">
        <f t="shared" si="6"/>
        <v>25</v>
      </c>
      <c r="E58" s="42" t="str">
        <f t="shared" si="2"/>
        <v>FERROL-SAN CIBRAO</v>
      </c>
      <c r="F58" s="42">
        <f t="shared" si="9"/>
        <v>904</v>
      </c>
      <c r="G58" s="42">
        <f t="shared" si="8"/>
        <v>911</v>
      </c>
    </row>
    <row r="59" spans="1:7" x14ac:dyDescent="0.25">
      <c r="A59" s="42" t="str">
        <f t="shared" si="3"/>
        <v>SANTA CRUZ DE TENERIFE</v>
      </c>
      <c r="B59" s="41">
        <f t="shared" si="4"/>
        <v>9981</v>
      </c>
      <c r="C59" s="41">
        <f t="shared" si="5"/>
        <v>10581</v>
      </c>
      <c r="D59" s="41">
        <f t="shared" si="6"/>
        <v>3</v>
      </c>
      <c r="E59" s="42" t="str">
        <f t="shared" si="2"/>
        <v>SEVILLA</v>
      </c>
      <c r="F59" s="42">
        <f t="shared" si="9"/>
        <v>903</v>
      </c>
      <c r="G59" s="42">
        <f t="shared" si="8"/>
        <v>944</v>
      </c>
    </row>
    <row r="60" spans="1:7" x14ac:dyDescent="0.25">
      <c r="A60" s="42" t="str">
        <f t="shared" si="3"/>
        <v>SANTANDER</v>
      </c>
      <c r="B60" s="41">
        <f t="shared" si="4"/>
        <v>1099</v>
      </c>
      <c r="C60" s="41">
        <f t="shared" si="5"/>
        <v>1089</v>
      </c>
      <c r="D60" s="41">
        <f t="shared" si="6"/>
        <v>17</v>
      </c>
      <c r="E60" s="42" t="str">
        <f t="shared" si="2"/>
        <v>MOTRIL</v>
      </c>
      <c r="F60" s="42">
        <f t="shared" si="9"/>
        <v>788</v>
      </c>
      <c r="G60" s="42">
        <f t="shared" si="8"/>
        <v>682</v>
      </c>
    </row>
    <row r="61" spans="1:7" x14ac:dyDescent="0.25">
      <c r="A61" s="42" t="str">
        <f t="shared" si="3"/>
        <v>SEVILLA</v>
      </c>
      <c r="B61" s="41">
        <f t="shared" si="4"/>
        <v>903</v>
      </c>
      <c r="C61" s="41">
        <f t="shared" si="5"/>
        <v>944</v>
      </c>
      <c r="D61" s="41">
        <f t="shared" si="6"/>
        <v>22</v>
      </c>
      <c r="E61" s="42" t="str">
        <f t="shared" si="2"/>
        <v>ALICANTE</v>
      </c>
      <c r="F61" s="42">
        <f t="shared" si="9"/>
        <v>753</v>
      </c>
      <c r="G61" s="42">
        <f t="shared" si="8"/>
        <v>799</v>
      </c>
    </row>
    <row r="62" spans="1:7" x14ac:dyDescent="0.25">
      <c r="A62" s="42" t="str">
        <f t="shared" si="3"/>
        <v>TARRAGONA</v>
      </c>
      <c r="B62" s="41">
        <f t="shared" si="4"/>
        <v>2084</v>
      </c>
      <c r="C62" s="41">
        <f t="shared" si="5"/>
        <v>2446</v>
      </c>
      <c r="D62" s="41">
        <f t="shared" si="6"/>
        <v>9</v>
      </c>
      <c r="E62" s="42" t="str">
        <f t="shared" si="2"/>
        <v>PASAIA</v>
      </c>
      <c r="F62" s="42">
        <f t="shared" si="9"/>
        <v>715</v>
      </c>
      <c r="G62" s="42">
        <f t="shared" si="8"/>
        <v>760</v>
      </c>
    </row>
    <row r="63" spans="1:7" x14ac:dyDescent="0.25">
      <c r="A63" s="42" t="str">
        <f t="shared" si="3"/>
        <v>VALENCIA</v>
      </c>
      <c r="B63" s="41">
        <f t="shared" si="4"/>
        <v>5967</v>
      </c>
      <c r="C63" s="41">
        <f t="shared" si="5"/>
        <v>5842</v>
      </c>
      <c r="D63" s="41">
        <f t="shared" si="6"/>
        <v>7</v>
      </c>
      <c r="E63" s="42" t="str">
        <f t="shared" si="2"/>
        <v>AVILES</v>
      </c>
      <c r="F63" s="42">
        <f t="shared" si="9"/>
        <v>708</v>
      </c>
      <c r="G63" s="42">
        <f t="shared" si="8"/>
        <v>726</v>
      </c>
    </row>
    <row r="64" spans="1:7" x14ac:dyDescent="0.25">
      <c r="A64" s="42" t="str">
        <f t="shared" si="3"/>
        <v>VIGO</v>
      </c>
      <c r="B64" s="41">
        <f t="shared" si="4"/>
        <v>1319</v>
      </c>
      <c r="C64" s="41">
        <f t="shared" si="5"/>
        <v>1362</v>
      </c>
      <c r="D64" s="41">
        <f t="shared" si="6"/>
        <v>12</v>
      </c>
      <c r="E64" s="42" t="str">
        <f t="shared" si="2"/>
        <v>MARIN Y RIA DE PONTEVEDRA</v>
      </c>
      <c r="F64" s="42">
        <f t="shared" si="9"/>
        <v>448</v>
      </c>
      <c r="G64" s="42">
        <f t="shared" si="8"/>
        <v>531</v>
      </c>
    </row>
    <row r="65" spans="1:7" x14ac:dyDescent="0.25">
      <c r="A65" s="42" t="str">
        <f t="shared" si="3"/>
        <v>VILAGARCIA</v>
      </c>
      <c r="B65" s="41">
        <f t="shared" si="4"/>
        <v>205</v>
      </c>
      <c r="C65" s="41">
        <f t="shared" si="5"/>
        <v>225</v>
      </c>
      <c r="D65" s="41">
        <f t="shared" si="6"/>
        <v>28</v>
      </c>
      <c r="E65" s="42" t="str">
        <f t="shared" si="2"/>
        <v>VILAGARCIA</v>
      </c>
      <c r="F65" s="42">
        <f t="shared" si="9"/>
        <v>205</v>
      </c>
      <c r="G65" s="42">
        <f t="shared" si="8"/>
        <v>225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Octubre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41612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1604141</v>
      </c>
      <c r="C7" s="9">
        <v>1859110</v>
      </c>
      <c r="D7" s="9">
        <v>15200316</v>
      </c>
      <c r="E7" s="9">
        <v>15121927</v>
      </c>
      <c r="F7" s="10">
        <f>((E7*100)/D7)-100</f>
        <v>-0.51570638399886093</v>
      </c>
      <c r="G7" s="1"/>
      <c r="H7" s="1"/>
      <c r="I7" s="1"/>
    </row>
    <row r="8" spans="1:12" x14ac:dyDescent="0.25">
      <c r="A8" s="11" t="s">
        <v>45</v>
      </c>
      <c r="B8" s="12">
        <v>1314799</v>
      </c>
      <c r="C8" s="12">
        <v>1057310</v>
      </c>
      <c r="D8" s="12">
        <v>10852771</v>
      </c>
      <c r="E8" s="12">
        <v>9347241</v>
      </c>
      <c r="F8" s="13">
        <f t="shared" ref="F8:F35" si="0">((E8*100)/D8)-100</f>
        <v>-13.872309661744453</v>
      </c>
      <c r="G8" s="1"/>
      <c r="H8" s="1"/>
      <c r="I8" s="1"/>
    </row>
    <row r="9" spans="1:12" x14ac:dyDescent="0.25">
      <c r="A9" s="8" t="s">
        <v>46</v>
      </c>
      <c r="B9" s="9">
        <v>1779510</v>
      </c>
      <c r="C9" s="9">
        <v>1295612</v>
      </c>
      <c r="D9" s="9">
        <v>18738804</v>
      </c>
      <c r="E9" s="9">
        <v>17110092</v>
      </c>
      <c r="F9" s="10">
        <f t="shared" si="0"/>
        <v>-8.691653960412836</v>
      </c>
      <c r="G9" s="1"/>
      <c r="H9" s="1"/>
      <c r="I9" s="1"/>
    </row>
    <row r="10" spans="1:12" x14ac:dyDescent="0.25">
      <c r="A10" s="11" t="s">
        <v>47</v>
      </c>
      <c r="B10" s="12">
        <v>522437</v>
      </c>
      <c r="C10" s="12">
        <v>412674</v>
      </c>
      <c r="D10" s="12">
        <v>4673256</v>
      </c>
      <c r="E10" s="12">
        <v>4822162</v>
      </c>
      <c r="F10" s="13">
        <f t="shared" si="0"/>
        <v>3.1863437397822878</v>
      </c>
      <c r="G10" s="1"/>
      <c r="H10" s="1"/>
      <c r="I10" s="1"/>
    </row>
    <row r="11" spans="1:12" x14ac:dyDescent="0.25">
      <c r="A11" s="8" t="s">
        <v>48</v>
      </c>
      <c r="B11" s="9">
        <v>30914839</v>
      </c>
      <c r="C11" s="9">
        <v>31849457</v>
      </c>
      <c r="D11" s="9">
        <v>284583146</v>
      </c>
      <c r="E11" s="9">
        <v>297328282</v>
      </c>
      <c r="F11" s="10">
        <f t="shared" si="0"/>
        <v>4.478528043259459</v>
      </c>
      <c r="G11" s="1"/>
      <c r="H11" s="1"/>
      <c r="I11" s="1"/>
    </row>
    <row r="12" spans="1:12" x14ac:dyDescent="0.25">
      <c r="A12" s="11" t="s">
        <v>49</v>
      </c>
      <c r="B12" s="12">
        <v>3005748</v>
      </c>
      <c r="C12" s="12">
        <v>2589356</v>
      </c>
      <c r="D12" s="12">
        <v>20813425</v>
      </c>
      <c r="E12" s="12">
        <v>21422220</v>
      </c>
      <c r="F12" s="13">
        <f t="shared" si="0"/>
        <v>2.9250111406460064</v>
      </c>
      <c r="G12" s="1"/>
      <c r="H12" s="1"/>
      <c r="I12" s="1"/>
    </row>
    <row r="13" spans="1:12" x14ac:dyDescent="0.25">
      <c r="A13" s="8" t="s">
        <v>50</v>
      </c>
      <c r="B13" s="9">
        <v>12260461</v>
      </c>
      <c r="C13" s="9">
        <v>12733844</v>
      </c>
      <c r="D13" s="9">
        <v>123918735</v>
      </c>
      <c r="E13" s="9">
        <v>114803115</v>
      </c>
      <c r="F13" s="10">
        <f t="shared" si="0"/>
        <v>-7.3561273846121793</v>
      </c>
      <c r="G13" s="1"/>
      <c r="H13" s="1"/>
      <c r="I13" s="1"/>
    </row>
    <row r="14" spans="1:12" x14ac:dyDescent="0.25">
      <c r="A14" s="11" t="s">
        <v>51</v>
      </c>
      <c r="B14" s="12">
        <v>25340911</v>
      </c>
      <c r="C14" s="12">
        <v>24629052</v>
      </c>
      <c r="D14" s="12">
        <v>222333378</v>
      </c>
      <c r="E14" s="12">
        <v>222005525</v>
      </c>
      <c r="F14" s="13">
        <f t="shared" si="0"/>
        <v>-0.14746009031536289</v>
      </c>
      <c r="G14" s="1"/>
      <c r="H14" s="1"/>
      <c r="I14" s="1"/>
    </row>
    <row r="15" spans="1:12" x14ac:dyDescent="0.25">
      <c r="A15" s="8" t="s">
        <v>52</v>
      </c>
      <c r="B15" s="9">
        <v>3573086</v>
      </c>
      <c r="C15" s="9">
        <v>3177608</v>
      </c>
      <c r="D15" s="9">
        <v>33609490</v>
      </c>
      <c r="E15" s="9">
        <v>33130338</v>
      </c>
      <c r="F15" s="10">
        <f t="shared" si="0"/>
        <v>-1.4256449592064655</v>
      </c>
      <c r="G15" s="1"/>
      <c r="H15" s="1"/>
      <c r="I15" s="1"/>
    </row>
    <row r="16" spans="1:12" x14ac:dyDescent="0.25">
      <c r="A16" s="11" t="s">
        <v>53</v>
      </c>
      <c r="B16" s="12">
        <v>3319272</v>
      </c>
      <c r="C16" s="12">
        <v>3472235</v>
      </c>
      <c r="D16" s="12">
        <v>28512045</v>
      </c>
      <c r="E16" s="12">
        <v>29556668</v>
      </c>
      <c r="F16" s="13">
        <f t="shared" si="0"/>
        <v>3.6637954240041353</v>
      </c>
      <c r="G16" s="1"/>
      <c r="H16" s="1"/>
      <c r="I16" s="1"/>
    </row>
    <row r="17" spans="1:9" x14ac:dyDescent="0.25">
      <c r="A17" s="8" t="s">
        <v>54</v>
      </c>
      <c r="B17" s="9">
        <v>1713165</v>
      </c>
      <c r="C17" s="9">
        <v>1459673</v>
      </c>
      <c r="D17" s="9">
        <v>13554966</v>
      </c>
      <c r="E17" s="9">
        <v>14731137</v>
      </c>
      <c r="F17" s="10">
        <f t="shared" si="0"/>
        <v>8.6770486919701568</v>
      </c>
      <c r="G17" s="1"/>
      <c r="H17" s="1"/>
      <c r="I17" s="1"/>
    </row>
    <row r="18" spans="1:9" x14ac:dyDescent="0.25">
      <c r="A18" s="11" t="s">
        <v>55</v>
      </c>
      <c r="B18" s="12">
        <v>5389331</v>
      </c>
      <c r="C18" s="12">
        <v>4823128</v>
      </c>
      <c r="D18" s="12">
        <v>57401032</v>
      </c>
      <c r="E18" s="12">
        <v>50359259</v>
      </c>
      <c r="F18" s="13">
        <f t="shared" si="0"/>
        <v>-12.26767665083095</v>
      </c>
      <c r="G18" s="1"/>
      <c r="H18" s="1"/>
      <c r="I18" s="1"/>
    </row>
    <row r="19" spans="1:9" x14ac:dyDescent="0.25">
      <c r="A19" s="8" t="s">
        <v>56</v>
      </c>
      <c r="B19" s="9">
        <v>1699846</v>
      </c>
      <c r="C19" s="9">
        <v>1919017</v>
      </c>
      <c r="D19" s="9">
        <v>13628551</v>
      </c>
      <c r="E19" s="9">
        <v>13574980</v>
      </c>
      <c r="F19" s="10">
        <f t="shared" si="0"/>
        <v>-0.39307920555897624</v>
      </c>
      <c r="G19" s="1"/>
      <c r="H19" s="1"/>
      <c r="I19" s="1"/>
    </row>
    <row r="20" spans="1:9" x14ac:dyDescent="0.25">
      <c r="A20" s="11" t="s">
        <v>57</v>
      </c>
      <c r="B20" s="12">
        <v>1751699</v>
      </c>
      <c r="C20" s="12">
        <v>1848726</v>
      </c>
      <c r="D20" s="12">
        <v>15517423</v>
      </c>
      <c r="E20" s="12">
        <v>16812890</v>
      </c>
      <c r="F20" s="13">
        <f t="shared" si="0"/>
        <v>8.3484673969382612</v>
      </c>
      <c r="G20" s="1"/>
      <c r="H20" s="1"/>
      <c r="I20" s="1"/>
    </row>
    <row r="21" spans="1:9" x14ac:dyDescent="0.25">
      <c r="A21" s="8" t="s">
        <v>58</v>
      </c>
      <c r="B21" s="9">
        <v>2173059</v>
      </c>
      <c r="C21" s="9">
        <v>2855182</v>
      </c>
      <c r="D21" s="9">
        <v>25360257</v>
      </c>
      <c r="E21" s="9">
        <v>22784370</v>
      </c>
      <c r="F21" s="10">
        <f t="shared" si="0"/>
        <v>-10.157180189459439</v>
      </c>
      <c r="G21" s="1"/>
      <c r="H21" s="1"/>
      <c r="I21" s="1"/>
    </row>
    <row r="22" spans="1:9" x14ac:dyDescent="0.25">
      <c r="A22" s="11" t="s">
        <v>59</v>
      </c>
      <c r="B22" s="12">
        <v>19625099</v>
      </c>
      <c r="C22" s="12">
        <v>17953299</v>
      </c>
      <c r="D22" s="12">
        <v>187267377</v>
      </c>
      <c r="E22" s="12">
        <v>165281614</v>
      </c>
      <c r="F22" s="13">
        <f t="shared" si="0"/>
        <v>-11.740305947682501</v>
      </c>
      <c r="G22" s="1"/>
      <c r="H22" s="1"/>
      <c r="I22" s="1"/>
    </row>
    <row r="23" spans="1:9" x14ac:dyDescent="0.25">
      <c r="A23" s="8" t="s">
        <v>60</v>
      </c>
      <c r="B23" s="9">
        <v>4407782</v>
      </c>
      <c r="C23" s="9">
        <v>3952665</v>
      </c>
      <c r="D23" s="9">
        <v>40330321</v>
      </c>
      <c r="E23" s="9">
        <v>29015531</v>
      </c>
      <c r="F23" s="10">
        <f t="shared" si="0"/>
        <v>-28.055293683380299</v>
      </c>
      <c r="G23" s="1"/>
      <c r="H23" s="1"/>
      <c r="I23" s="1"/>
    </row>
    <row r="24" spans="1:9" x14ac:dyDescent="0.25">
      <c r="A24" s="11" t="s">
        <v>61</v>
      </c>
      <c r="B24" s="12">
        <v>510202</v>
      </c>
      <c r="C24" s="12">
        <v>355527</v>
      </c>
      <c r="D24" s="12">
        <v>4466827</v>
      </c>
      <c r="E24" s="12">
        <v>3321116</v>
      </c>
      <c r="F24" s="13">
        <f t="shared" si="0"/>
        <v>-25.649325572716378</v>
      </c>
      <c r="G24" s="1"/>
      <c r="H24" s="1"/>
      <c r="I24" s="1"/>
    </row>
    <row r="25" spans="1:9" x14ac:dyDescent="0.25">
      <c r="A25" s="8" t="s">
        <v>62</v>
      </c>
      <c r="B25" s="9">
        <v>2428995</v>
      </c>
      <c r="C25" s="9">
        <v>1939956</v>
      </c>
      <c r="D25" s="9">
        <v>22912225</v>
      </c>
      <c r="E25" s="9">
        <v>23045278</v>
      </c>
      <c r="F25" s="10">
        <f t="shared" si="0"/>
        <v>0.58070746075512147</v>
      </c>
      <c r="G25" s="1"/>
      <c r="H25" s="1"/>
      <c r="I25" s="1"/>
    </row>
    <row r="26" spans="1:9" x14ac:dyDescent="0.25">
      <c r="A26" s="11" t="s">
        <v>63</v>
      </c>
      <c r="B26" s="12">
        <v>1237950</v>
      </c>
      <c r="C26" s="12">
        <v>1146573</v>
      </c>
      <c r="D26" s="12">
        <v>10359593</v>
      </c>
      <c r="E26" s="12">
        <v>13984821</v>
      </c>
      <c r="F26" s="13">
        <f t="shared" si="0"/>
        <v>34.993923023809913</v>
      </c>
      <c r="G26" s="1"/>
      <c r="H26" s="1"/>
      <c r="I26" s="1"/>
    </row>
    <row r="27" spans="1:9" x14ac:dyDescent="0.25">
      <c r="A27" s="8" t="s">
        <v>64</v>
      </c>
      <c r="B27" s="9">
        <v>499743</v>
      </c>
      <c r="C27" s="9">
        <v>536126</v>
      </c>
      <c r="D27" s="9">
        <v>4807495</v>
      </c>
      <c r="E27" s="9">
        <v>5006028</v>
      </c>
      <c r="F27" s="10">
        <f t="shared" si="0"/>
        <v>4.1296558810773547</v>
      </c>
      <c r="G27" s="1"/>
      <c r="H27" s="1"/>
      <c r="I27" s="1"/>
    </row>
    <row r="28" spans="1:9" x14ac:dyDescent="0.25">
      <c r="A28" s="11" t="s">
        <v>65</v>
      </c>
      <c r="B28" s="12">
        <v>16697950</v>
      </c>
      <c r="C28" s="12">
        <v>16799809</v>
      </c>
      <c r="D28" s="12">
        <v>159801245</v>
      </c>
      <c r="E28" s="12">
        <v>151073216</v>
      </c>
      <c r="F28" s="13">
        <f t="shared" si="0"/>
        <v>-5.4618028789450364</v>
      </c>
      <c r="G28" s="1"/>
      <c r="H28" s="1"/>
      <c r="I28" s="1"/>
    </row>
    <row r="29" spans="1:9" x14ac:dyDescent="0.25">
      <c r="A29" s="8" t="s">
        <v>66</v>
      </c>
      <c r="B29" s="9">
        <v>1887403</v>
      </c>
      <c r="C29" s="9">
        <v>1931304</v>
      </c>
      <c r="D29" s="9">
        <v>16937320</v>
      </c>
      <c r="E29" s="9">
        <v>17682815</v>
      </c>
      <c r="F29" s="10">
        <f t="shared" si="0"/>
        <v>4.4014932704819927</v>
      </c>
      <c r="G29" s="1"/>
      <c r="H29" s="1"/>
      <c r="I29" s="1"/>
    </row>
    <row r="30" spans="1:9" x14ac:dyDescent="0.25">
      <c r="A30" s="11" t="s">
        <v>67</v>
      </c>
      <c r="B30" s="12">
        <v>501854</v>
      </c>
      <c r="C30" s="12">
        <v>521744</v>
      </c>
      <c r="D30" s="12">
        <v>4440250</v>
      </c>
      <c r="E30" s="12">
        <v>4438566</v>
      </c>
      <c r="F30" s="13">
        <f t="shared" si="0"/>
        <v>-3.7925792466637631E-2</v>
      </c>
      <c r="G30" s="1"/>
      <c r="H30" s="1"/>
      <c r="I30" s="1"/>
    </row>
    <row r="31" spans="1:9" x14ac:dyDescent="0.25">
      <c r="A31" s="8" t="s">
        <v>68</v>
      </c>
      <c r="B31" s="9">
        <v>3707404</v>
      </c>
      <c r="C31" s="9">
        <v>2974610</v>
      </c>
      <c r="D31" s="9">
        <v>35514408</v>
      </c>
      <c r="E31" s="9">
        <v>30978778</v>
      </c>
      <c r="F31" s="10">
        <f t="shared" si="0"/>
        <v>-12.771239210857743</v>
      </c>
      <c r="G31" s="1"/>
      <c r="H31" s="1"/>
      <c r="I31" s="1"/>
    </row>
    <row r="32" spans="1:9" x14ac:dyDescent="0.25">
      <c r="A32" s="11" t="s">
        <v>69</v>
      </c>
      <c r="B32" s="12">
        <v>18906759</v>
      </c>
      <c r="C32" s="12">
        <v>21603326</v>
      </c>
      <c r="D32" s="12">
        <v>174983815</v>
      </c>
      <c r="E32" s="12">
        <v>176261097</v>
      </c>
      <c r="F32" s="13">
        <f t="shared" si="0"/>
        <v>0.72994293786543096</v>
      </c>
      <c r="G32" s="1"/>
      <c r="H32" s="1"/>
      <c r="I32" s="1"/>
    </row>
    <row r="33" spans="1:9" x14ac:dyDescent="0.25">
      <c r="A33" s="8" t="s">
        <v>70</v>
      </c>
      <c r="B33" s="9">
        <v>3417102</v>
      </c>
      <c r="C33" s="9">
        <v>3328113</v>
      </c>
      <c r="D33" s="9">
        <v>27020091</v>
      </c>
      <c r="E33" s="9">
        <v>25047276</v>
      </c>
      <c r="F33" s="10">
        <f t="shared" si="0"/>
        <v>-7.301289251764544</v>
      </c>
      <c r="G33" s="1"/>
      <c r="H33" s="1"/>
      <c r="I33" s="1"/>
    </row>
    <row r="34" spans="1:9" x14ac:dyDescent="0.25">
      <c r="A34" s="11" t="s">
        <v>71</v>
      </c>
      <c r="B34" s="12">
        <v>124850</v>
      </c>
      <c r="C34" s="12">
        <v>111040</v>
      </c>
      <c r="D34" s="12">
        <v>1426483</v>
      </c>
      <c r="E34" s="12">
        <v>1355336</v>
      </c>
      <c r="F34" s="13">
        <f t="shared" si="0"/>
        <v>-4.9875813451685076</v>
      </c>
      <c r="G34" s="1"/>
      <c r="H34" s="1"/>
      <c r="I34" s="1"/>
    </row>
    <row r="35" spans="1:9" x14ac:dyDescent="0.25">
      <c r="A35" s="14" t="s">
        <v>72</v>
      </c>
      <c r="B35" s="15">
        <f>SUM(B7:B34)</f>
        <v>170315397</v>
      </c>
      <c r="C35" s="15">
        <f t="shared" ref="C35:E35" si="1">SUM(C7:C34)</f>
        <v>169136076</v>
      </c>
      <c r="D35" s="15">
        <f t="shared" si="1"/>
        <v>1578965045</v>
      </c>
      <c r="E35" s="15">
        <f t="shared" si="1"/>
        <v>1529401678</v>
      </c>
      <c r="F35" s="16">
        <f t="shared" si="0"/>
        <v>-3.1389781019503147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15121927</v>
      </c>
      <c r="C38" s="41">
        <f>D7</f>
        <v>15200316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297328282</v>
      </c>
      <c r="G38" s="42">
        <f>LOOKUP(E38,$A$38:$A$65,$C$38:$C$65)</f>
        <v>284583146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9347241</v>
      </c>
      <c r="C39" s="41">
        <f t="shared" ref="C39:C65" si="5">D8</f>
        <v>10852771</v>
      </c>
      <c r="D39" s="41">
        <f t="shared" ref="D39:D65" si="6">_xlfn.RANK.EQ(B39,$B$38:$B$65)+COUNTIF($B$38:$B$65,B39)-1</f>
        <v>23</v>
      </c>
      <c r="E39" s="42" t="str">
        <f t="shared" si="2"/>
        <v>BARCELONA</v>
      </c>
      <c r="F39" s="42">
        <f t="shared" ref="F39:F54" si="7">LOOKUP(E39,$A$38:$A$65,$B$38:$B$65)</f>
        <v>222005525</v>
      </c>
      <c r="G39" s="42">
        <f t="shared" ref="G39:G65" si="8">LOOKUP(E39,$A$38:$A$65,$C$38:$C$65)</f>
        <v>222333378</v>
      </c>
    </row>
    <row r="40" spans="1:9" x14ac:dyDescent="0.25">
      <c r="A40" s="42" t="str">
        <f t="shared" si="3"/>
        <v>ALMERIA</v>
      </c>
      <c r="B40" s="41">
        <f t="shared" si="4"/>
        <v>17110092</v>
      </c>
      <c r="C40" s="41">
        <f t="shared" si="5"/>
        <v>18738804</v>
      </c>
      <c r="D40" s="41">
        <f t="shared" si="6"/>
        <v>17</v>
      </c>
      <c r="E40" s="42" t="str">
        <f t="shared" si="2"/>
        <v>VALENCIA</v>
      </c>
      <c r="F40" s="42">
        <f t="shared" si="7"/>
        <v>176261097</v>
      </c>
      <c r="G40" s="42">
        <f t="shared" si="8"/>
        <v>174983815</v>
      </c>
    </row>
    <row r="41" spans="1:9" x14ac:dyDescent="0.25">
      <c r="A41" s="42" t="str">
        <f t="shared" si="3"/>
        <v>AVILES</v>
      </c>
      <c r="B41" s="41">
        <f t="shared" si="4"/>
        <v>4822162</v>
      </c>
      <c r="C41" s="41">
        <f t="shared" si="5"/>
        <v>4673256</v>
      </c>
      <c r="D41" s="41">
        <f t="shared" si="6"/>
        <v>25</v>
      </c>
      <c r="E41" s="42" t="str">
        <f t="shared" si="2"/>
        <v>LAS PALMAS</v>
      </c>
      <c r="F41" s="42">
        <f t="shared" si="7"/>
        <v>165281614</v>
      </c>
      <c r="G41" s="42">
        <f t="shared" si="8"/>
        <v>187267377</v>
      </c>
    </row>
    <row r="42" spans="1:9" x14ac:dyDescent="0.25">
      <c r="A42" s="42" t="str">
        <f t="shared" si="3"/>
        <v>BAHIA DE ALGECIRAS</v>
      </c>
      <c r="B42" s="41">
        <f t="shared" si="4"/>
        <v>297328282</v>
      </c>
      <c r="C42" s="41">
        <f t="shared" si="5"/>
        <v>284583146</v>
      </c>
      <c r="D42" s="41">
        <f t="shared" si="6"/>
        <v>1</v>
      </c>
      <c r="E42" s="42" t="str">
        <f t="shared" si="2"/>
        <v>SANTA CRUZ DE TENERIFE</v>
      </c>
      <c r="F42" s="42">
        <f t="shared" si="7"/>
        <v>151073216</v>
      </c>
      <c r="G42" s="42">
        <f t="shared" si="8"/>
        <v>159801245</v>
      </c>
    </row>
    <row r="43" spans="1:9" x14ac:dyDescent="0.25">
      <c r="A43" s="42" t="str">
        <f t="shared" si="3"/>
        <v>BAHIA DE CADIZ</v>
      </c>
      <c r="B43" s="41">
        <f t="shared" si="4"/>
        <v>21422220</v>
      </c>
      <c r="C43" s="41">
        <f t="shared" si="5"/>
        <v>20813425</v>
      </c>
      <c r="D43" s="41">
        <f t="shared" si="6"/>
        <v>15</v>
      </c>
      <c r="E43" s="42" t="str">
        <f t="shared" si="2"/>
        <v>BALEARES</v>
      </c>
      <c r="F43" s="42">
        <f t="shared" si="7"/>
        <v>114803115</v>
      </c>
      <c r="G43" s="42">
        <f t="shared" si="8"/>
        <v>123918735</v>
      </c>
    </row>
    <row r="44" spans="1:9" x14ac:dyDescent="0.25">
      <c r="A44" s="42" t="str">
        <f t="shared" si="3"/>
        <v>BALEARES</v>
      </c>
      <c r="B44" s="41">
        <f t="shared" si="4"/>
        <v>114803115</v>
      </c>
      <c r="C44" s="41">
        <f t="shared" si="5"/>
        <v>123918735</v>
      </c>
      <c r="D44" s="41">
        <f t="shared" si="6"/>
        <v>6</v>
      </c>
      <c r="E44" s="42" t="str">
        <f t="shared" si="2"/>
        <v>CEUTA</v>
      </c>
      <c r="F44" s="42">
        <f t="shared" si="7"/>
        <v>50359259</v>
      </c>
      <c r="G44" s="42">
        <f t="shared" si="8"/>
        <v>57401032</v>
      </c>
    </row>
    <row r="45" spans="1:9" x14ac:dyDescent="0.25">
      <c r="A45" s="42" t="str">
        <f t="shared" si="3"/>
        <v>BARCELONA</v>
      </c>
      <c r="B45" s="41">
        <f t="shared" si="4"/>
        <v>222005525</v>
      </c>
      <c r="C45" s="41">
        <f t="shared" si="5"/>
        <v>222333378</v>
      </c>
      <c r="D45" s="41">
        <f t="shared" si="6"/>
        <v>2</v>
      </c>
      <c r="E45" s="42" t="str">
        <f t="shared" si="2"/>
        <v>BILBAO</v>
      </c>
      <c r="F45" s="42">
        <f t="shared" si="7"/>
        <v>33130338</v>
      </c>
      <c r="G45" s="42">
        <f t="shared" si="8"/>
        <v>33609490</v>
      </c>
    </row>
    <row r="46" spans="1:9" x14ac:dyDescent="0.25">
      <c r="A46" s="42" t="str">
        <f t="shared" si="3"/>
        <v>BILBAO</v>
      </c>
      <c r="B46" s="41">
        <f t="shared" si="4"/>
        <v>33130338</v>
      </c>
      <c r="C46" s="41">
        <f t="shared" si="5"/>
        <v>33609490</v>
      </c>
      <c r="D46" s="41">
        <f t="shared" si="6"/>
        <v>8</v>
      </c>
      <c r="E46" s="42" t="str">
        <f t="shared" si="2"/>
        <v>TARRAGONA</v>
      </c>
      <c r="F46" s="42">
        <f t="shared" si="7"/>
        <v>30978778</v>
      </c>
      <c r="G46" s="42">
        <f t="shared" si="8"/>
        <v>35514408</v>
      </c>
    </row>
    <row r="47" spans="1:9" x14ac:dyDescent="0.25">
      <c r="A47" s="42" t="str">
        <f t="shared" si="3"/>
        <v>CARTAGENA</v>
      </c>
      <c r="B47" s="41">
        <f t="shared" si="4"/>
        <v>29556668</v>
      </c>
      <c r="C47" s="41">
        <f t="shared" si="5"/>
        <v>28512045</v>
      </c>
      <c r="D47" s="41">
        <f t="shared" si="6"/>
        <v>10</v>
      </c>
      <c r="E47" s="42" t="str">
        <f t="shared" si="2"/>
        <v>CARTAGENA</v>
      </c>
      <c r="F47" s="42">
        <f t="shared" si="7"/>
        <v>29556668</v>
      </c>
      <c r="G47" s="42">
        <f t="shared" si="8"/>
        <v>28512045</v>
      </c>
    </row>
    <row r="48" spans="1:9" x14ac:dyDescent="0.25">
      <c r="A48" s="42" t="str">
        <f t="shared" si="3"/>
        <v>CASTELLON</v>
      </c>
      <c r="B48" s="41">
        <f t="shared" si="4"/>
        <v>14731137</v>
      </c>
      <c r="C48" s="41">
        <f t="shared" si="5"/>
        <v>13554966</v>
      </c>
      <c r="D48" s="41">
        <f t="shared" si="6"/>
        <v>20</v>
      </c>
      <c r="E48" s="42" t="str">
        <f t="shared" si="2"/>
        <v>MALAGA</v>
      </c>
      <c r="F48" s="42">
        <f t="shared" si="7"/>
        <v>29015531</v>
      </c>
      <c r="G48" s="42">
        <f t="shared" si="8"/>
        <v>40330321</v>
      </c>
    </row>
    <row r="49" spans="1:7" x14ac:dyDescent="0.25">
      <c r="A49" s="42" t="str">
        <f t="shared" si="3"/>
        <v>CEUTA</v>
      </c>
      <c r="B49" s="41">
        <f t="shared" si="4"/>
        <v>50359259</v>
      </c>
      <c r="C49" s="41">
        <f t="shared" si="5"/>
        <v>57401032</v>
      </c>
      <c r="D49" s="41">
        <f t="shared" si="6"/>
        <v>7</v>
      </c>
      <c r="E49" s="42" t="str">
        <f t="shared" si="2"/>
        <v>VIGO</v>
      </c>
      <c r="F49" s="42">
        <f t="shared" si="7"/>
        <v>25047276</v>
      </c>
      <c r="G49" s="42">
        <f t="shared" si="8"/>
        <v>27020091</v>
      </c>
    </row>
    <row r="50" spans="1:7" x14ac:dyDescent="0.25">
      <c r="A50" s="42" t="str">
        <f t="shared" si="3"/>
        <v>FERROL-SAN CIBRAO</v>
      </c>
      <c r="B50" s="41">
        <f t="shared" si="4"/>
        <v>13574980</v>
      </c>
      <c r="C50" s="41">
        <f t="shared" si="5"/>
        <v>13628551</v>
      </c>
      <c r="D50" s="41">
        <f t="shared" si="6"/>
        <v>22</v>
      </c>
      <c r="E50" s="42" t="str">
        <f t="shared" si="2"/>
        <v>MELILLA</v>
      </c>
      <c r="F50" s="42">
        <f t="shared" si="7"/>
        <v>23045278</v>
      </c>
      <c r="G50" s="42">
        <f t="shared" si="8"/>
        <v>22912225</v>
      </c>
    </row>
    <row r="51" spans="1:7" x14ac:dyDescent="0.25">
      <c r="A51" s="42" t="str">
        <f t="shared" si="3"/>
        <v>GIJON</v>
      </c>
      <c r="B51" s="41">
        <f t="shared" si="4"/>
        <v>16812890</v>
      </c>
      <c r="C51" s="41">
        <f t="shared" si="5"/>
        <v>15517423</v>
      </c>
      <c r="D51" s="41">
        <f t="shared" si="6"/>
        <v>18</v>
      </c>
      <c r="E51" s="42" t="str">
        <f t="shared" si="2"/>
        <v>HUELVA</v>
      </c>
      <c r="F51" s="42">
        <f t="shared" si="7"/>
        <v>22784370</v>
      </c>
      <c r="G51" s="42">
        <f t="shared" si="8"/>
        <v>25360257</v>
      </c>
    </row>
    <row r="52" spans="1:7" x14ac:dyDescent="0.25">
      <c r="A52" s="42" t="str">
        <f t="shared" si="3"/>
        <v>HUELVA</v>
      </c>
      <c r="B52" s="41">
        <f t="shared" si="4"/>
        <v>22784370</v>
      </c>
      <c r="C52" s="41">
        <f t="shared" si="5"/>
        <v>25360257</v>
      </c>
      <c r="D52" s="41">
        <f t="shared" si="6"/>
        <v>14</v>
      </c>
      <c r="E52" s="42" t="str">
        <f t="shared" si="2"/>
        <v>BAHIA DE CADIZ</v>
      </c>
      <c r="F52" s="42">
        <f t="shared" si="7"/>
        <v>21422220</v>
      </c>
      <c r="G52" s="42">
        <f t="shared" si="8"/>
        <v>20813425</v>
      </c>
    </row>
    <row r="53" spans="1:7" x14ac:dyDescent="0.25">
      <c r="A53" s="42" t="str">
        <f t="shared" si="3"/>
        <v>LAS PALMAS</v>
      </c>
      <c r="B53" s="41">
        <f t="shared" si="4"/>
        <v>165281614</v>
      </c>
      <c r="C53" s="41">
        <f t="shared" si="5"/>
        <v>187267377</v>
      </c>
      <c r="D53" s="41">
        <f t="shared" si="6"/>
        <v>4</v>
      </c>
      <c r="E53" s="42" t="str">
        <f t="shared" si="2"/>
        <v>SANTANDER</v>
      </c>
      <c r="F53" s="42">
        <f t="shared" si="7"/>
        <v>17682815</v>
      </c>
      <c r="G53" s="42">
        <f t="shared" si="8"/>
        <v>16937320</v>
      </c>
    </row>
    <row r="54" spans="1:7" x14ac:dyDescent="0.25">
      <c r="A54" s="42" t="str">
        <f t="shared" si="3"/>
        <v>MALAGA</v>
      </c>
      <c r="B54" s="41">
        <f t="shared" si="4"/>
        <v>29015531</v>
      </c>
      <c r="C54" s="41">
        <f t="shared" si="5"/>
        <v>40330321</v>
      </c>
      <c r="D54" s="41">
        <f t="shared" si="6"/>
        <v>11</v>
      </c>
      <c r="E54" s="42" t="str">
        <f t="shared" si="2"/>
        <v>ALMERIA</v>
      </c>
      <c r="F54" s="42">
        <f t="shared" si="7"/>
        <v>17110092</v>
      </c>
      <c r="G54" s="42">
        <f t="shared" si="8"/>
        <v>18738804</v>
      </c>
    </row>
    <row r="55" spans="1:7" x14ac:dyDescent="0.25">
      <c r="A55" s="42" t="str">
        <f t="shared" si="3"/>
        <v>MARIN Y RIA DE PONTEVEDRA</v>
      </c>
      <c r="B55" s="41">
        <f t="shared" si="4"/>
        <v>3321116</v>
      </c>
      <c r="C55" s="41">
        <f t="shared" si="5"/>
        <v>4466827</v>
      </c>
      <c r="D55" s="41">
        <f t="shared" si="6"/>
        <v>27</v>
      </c>
      <c r="E55" s="42" t="str">
        <f t="shared" si="2"/>
        <v>GIJON</v>
      </c>
      <c r="F55" s="42">
        <f t="shared" ref="F55:F65" si="9">LOOKUP(E55,$A$38:$A$65,$B$38:$B$65)</f>
        <v>16812890</v>
      </c>
      <c r="G55" s="42">
        <f t="shared" si="8"/>
        <v>15517423</v>
      </c>
    </row>
    <row r="56" spans="1:7" x14ac:dyDescent="0.25">
      <c r="A56" s="42" t="str">
        <f t="shared" si="3"/>
        <v>MELILLA</v>
      </c>
      <c r="B56" s="41">
        <f t="shared" si="4"/>
        <v>23045278</v>
      </c>
      <c r="C56" s="41">
        <f t="shared" si="5"/>
        <v>22912225</v>
      </c>
      <c r="D56" s="41">
        <f t="shared" si="6"/>
        <v>13</v>
      </c>
      <c r="E56" s="42" t="str">
        <f t="shared" si="2"/>
        <v>A CORUÑA</v>
      </c>
      <c r="F56" s="42">
        <f t="shared" si="9"/>
        <v>15121927</v>
      </c>
      <c r="G56" s="42">
        <f t="shared" si="8"/>
        <v>15200316</v>
      </c>
    </row>
    <row r="57" spans="1:7" x14ac:dyDescent="0.25">
      <c r="A57" s="42" t="str">
        <f t="shared" si="3"/>
        <v>MOTRIL</v>
      </c>
      <c r="B57" s="41">
        <f t="shared" si="4"/>
        <v>13984821</v>
      </c>
      <c r="C57" s="41">
        <f t="shared" si="5"/>
        <v>10359593</v>
      </c>
      <c r="D57" s="41">
        <f t="shared" si="6"/>
        <v>21</v>
      </c>
      <c r="E57" s="42" t="str">
        <f t="shared" si="2"/>
        <v>CASTELLON</v>
      </c>
      <c r="F57" s="42">
        <f t="shared" si="9"/>
        <v>14731137</v>
      </c>
      <c r="G57" s="42">
        <f t="shared" si="8"/>
        <v>13554966</v>
      </c>
    </row>
    <row r="58" spans="1:7" x14ac:dyDescent="0.25">
      <c r="A58" s="42" t="str">
        <f t="shared" si="3"/>
        <v>PASAIA</v>
      </c>
      <c r="B58" s="41">
        <f t="shared" si="4"/>
        <v>5006028</v>
      </c>
      <c r="C58" s="41">
        <f t="shared" si="5"/>
        <v>4807495</v>
      </c>
      <c r="D58" s="41">
        <f t="shared" si="6"/>
        <v>24</v>
      </c>
      <c r="E58" s="42" t="str">
        <f t="shared" si="2"/>
        <v>MOTRIL</v>
      </c>
      <c r="F58" s="42">
        <f t="shared" si="9"/>
        <v>13984821</v>
      </c>
      <c r="G58" s="42">
        <f t="shared" si="8"/>
        <v>10359593</v>
      </c>
    </row>
    <row r="59" spans="1:7" x14ac:dyDescent="0.25">
      <c r="A59" s="42" t="str">
        <f t="shared" si="3"/>
        <v>SANTA CRUZ DE TENERIFE</v>
      </c>
      <c r="B59" s="41">
        <f t="shared" si="4"/>
        <v>151073216</v>
      </c>
      <c r="C59" s="41">
        <f t="shared" si="5"/>
        <v>159801245</v>
      </c>
      <c r="D59" s="41">
        <f t="shared" si="6"/>
        <v>5</v>
      </c>
      <c r="E59" s="42" t="str">
        <f t="shared" si="2"/>
        <v>FERROL-SAN CIBRAO</v>
      </c>
      <c r="F59" s="42">
        <f t="shared" si="9"/>
        <v>13574980</v>
      </c>
      <c r="G59" s="42">
        <f t="shared" si="8"/>
        <v>13628551</v>
      </c>
    </row>
    <row r="60" spans="1:7" x14ac:dyDescent="0.25">
      <c r="A60" s="42" t="str">
        <f t="shared" si="3"/>
        <v>SANTANDER</v>
      </c>
      <c r="B60" s="41">
        <f t="shared" si="4"/>
        <v>17682815</v>
      </c>
      <c r="C60" s="41">
        <f t="shared" si="5"/>
        <v>16937320</v>
      </c>
      <c r="D60" s="41">
        <f t="shared" si="6"/>
        <v>16</v>
      </c>
      <c r="E60" s="42" t="str">
        <f t="shared" si="2"/>
        <v>ALICANTE</v>
      </c>
      <c r="F60" s="42">
        <f t="shared" si="9"/>
        <v>9347241</v>
      </c>
      <c r="G60" s="42">
        <f t="shared" si="8"/>
        <v>10852771</v>
      </c>
    </row>
    <row r="61" spans="1:7" x14ac:dyDescent="0.25">
      <c r="A61" s="42" t="str">
        <f t="shared" si="3"/>
        <v>SEVILLA</v>
      </c>
      <c r="B61" s="41">
        <f t="shared" si="4"/>
        <v>4438566</v>
      </c>
      <c r="C61" s="41">
        <f t="shared" si="5"/>
        <v>4440250</v>
      </c>
      <c r="D61" s="41">
        <f t="shared" si="6"/>
        <v>26</v>
      </c>
      <c r="E61" s="42" t="str">
        <f t="shared" si="2"/>
        <v>PASAIA</v>
      </c>
      <c r="F61" s="42">
        <f t="shared" si="9"/>
        <v>5006028</v>
      </c>
      <c r="G61" s="42">
        <f t="shared" si="8"/>
        <v>4807495</v>
      </c>
    </row>
    <row r="62" spans="1:7" x14ac:dyDescent="0.25">
      <c r="A62" s="42" t="str">
        <f t="shared" si="3"/>
        <v>TARRAGONA</v>
      </c>
      <c r="B62" s="41">
        <f t="shared" si="4"/>
        <v>30978778</v>
      </c>
      <c r="C62" s="41">
        <f t="shared" si="5"/>
        <v>35514408</v>
      </c>
      <c r="D62" s="41">
        <f t="shared" si="6"/>
        <v>9</v>
      </c>
      <c r="E62" s="42" t="str">
        <f t="shared" si="2"/>
        <v>AVILES</v>
      </c>
      <c r="F62" s="42">
        <f t="shared" si="9"/>
        <v>4822162</v>
      </c>
      <c r="G62" s="42">
        <f t="shared" si="8"/>
        <v>4673256</v>
      </c>
    </row>
    <row r="63" spans="1:7" x14ac:dyDescent="0.25">
      <c r="A63" s="42" t="str">
        <f t="shared" si="3"/>
        <v>VALENCIA</v>
      </c>
      <c r="B63" s="41">
        <f t="shared" si="4"/>
        <v>176261097</v>
      </c>
      <c r="C63" s="41">
        <f t="shared" si="5"/>
        <v>174983815</v>
      </c>
      <c r="D63" s="41">
        <f t="shared" si="6"/>
        <v>3</v>
      </c>
      <c r="E63" s="42" t="str">
        <f t="shared" si="2"/>
        <v>SEVILLA</v>
      </c>
      <c r="F63" s="42">
        <f t="shared" si="9"/>
        <v>4438566</v>
      </c>
      <c r="G63" s="42">
        <f t="shared" si="8"/>
        <v>4440250</v>
      </c>
    </row>
    <row r="64" spans="1:7" x14ac:dyDescent="0.25">
      <c r="A64" s="42" t="str">
        <f t="shared" si="3"/>
        <v>VIGO</v>
      </c>
      <c r="B64" s="41">
        <f t="shared" si="4"/>
        <v>25047276</v>
      </c>
      <c r="C64" s="41">
        <f t="shared" si="5"/>
        <v>27020091</v>
      </c>
      <c r="D64" s="41">
        <f t="shared" si="6"/>
        <v>12</v>
      </c>
      <c r="E64" s="42" t="str">
        <f t="shared" si="2"/>
        <v>MARIN Y RIA DE PONTEVEDRA</v>
      </c>
      <c r="F64" s="42">
        <f t="shared" si="9"/>
        <v>3321116</v>
      </c>
      <c r="G64" s="42">
        <f t="shared" si="8"/>
        <v>4466827</v>
      </c>
    </row>
    <row r="65" spans="1:7" x14ac:dyDescent="0.25">
      <c r="A65" s="42" t="str">
        <f t="shared" si="3"/>
        <v>VILAGARCIA</v>
      </c>
      <c r="B65" s="41">
        <f t="shared" si="4"/>
        <v>1355336</v>
      </c>
      <c r="C65" s="41">
        <f t="shared" si="5"/>
        <v>1426483</v>
      </c>
      <c r="D65" s="41">
        <f t="shared" si="6"/>
        <v>28</v>
      </c>
      <c r="E65" s="42" t="str">
        <f t="shared" si="2"/>
        <v>VILAGARCIA</v>
      </c>
      <c r="F65" s="42">
        <f t="shared" si="9"/>
        <v>1355336</v>
      </c>
      <c r="G65" s="42">
        <f t="shared" si="8"/>
        <v>1426483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style="47" bestFit="1" customWidth="1"/>
    <col min="2" max="5" width="11.42578125" style="47"/>
    <col min="6" max="6" width="8.42578125" style="47" customWidth="1"/>
    <col min="7" max="16384" width="11.42578125" style="47"/>
  </cols>
  <sheetData>
    <row r="1" spans="1:12" s="45" customFormat="1" ht="22.5" customHeight="1" x14ac:dyDescent="0.35">
      <c r="F1" s="46" t="s">
        <v>93</v>
      </c>
    </row>
    <row r="2" spans="1:12" s="45" customFormat="1" ht="21" x14ac:dyDescent="0.35">
      <c r="F2" s="46"/>
    </row>
    <row r="5" spans="1:12" x14ac:dyDescent="0.25">
      <c r="A5" s="73" t="s">
        <v>97</v>
      </c>
      <c r="B5" s="71" t="str">
        <f>'Resumen general'!D6</f>
        <v>Mes Octubre</v>
      </c>
      <c r="C5" s="72"/>
      <c r="D5" s="71" t="str">
        <f>'Resumen general'!F6</f>
        <v>Acumulado desde Enero</v>
      </c>
      <c r="E5" s="72"/>
      <c r="F5" s="72"/>
      <c r="L5" s="48">
        <f>'Resumen general'!I4</f>
        <v>41612</v>
      </c>
    </row>
    <row r="6" spans="1:12" x14ac:dyDescent="0.25">
      <c r="A6" s="74"/>
      <c r="B6" s="49">
        <f>'Resumen general'!D7</f>
        <v>2012</v>
      </c>
      <c r="C6" s="49">
        <f>'Resumen general'!E7</f>
        <v>2013</v>
      </c>
      <c r="D6" s="49">
        <f>'Resumen general'!F7</f>
        <v>2012</v>
      </c>
      <c r="E6" s="49">
        <f>'Resumen general'!G7</f>
        <v>2013</v>
      </c>
      <c r="F6" s="49" t="s">
        <v>43</v>
      </c>
    </row>
    <row r="7" spans="1:12" x14ac:dyDescent="0.25">
      <c r="A7" s="50" t="s">
        <v>44</v>
      </c>
      <c r="B7" s="51">
        <v>12</v>
      </c>
      <c r="C7" s="51">
        <v>15</v>
      </c>
      <c r="D7" s="51">
        <v>88</v>
      </c>
      <c r="E7" s="51">
        <v>95</v>
      </c>
      <c r="F7" s="52">
        <f>((E7*100)/D7)-100</f>
        <v>7.9545454545454533</v>
      </c>
      <c r="G7" s="53"/>
      <c r="H7" s="53"/>
      <c r="I7" s="53"/>
    </row>
    <row r="8" spans="1:12" x14ac:dyDescent="0.25">
      <c r="A8" s="54" t="s">
        <v>45</v>
      </c>
      <c r="B8" s="55">
        <v>9</v>
      </c>
      <c r="C8" s="55">
        <v>6</v>
      </c>
      <c r="D8" s="55">
        <v>41</v>
      </c>
      <c r="E8" s="55">
        <v>25</v>
      </c>
      <c r="F8" s="56">
        <f t="shared" ref="F8:F35" si="0">((E8*100)/D8)-100</f>
        <v>-39.024390243902438</v>
      </c>
      <c r="G8" s="53"/>
      <c r="H8" s="53"/>
      <c r="I8" s="53"/>
    </row>
    <row r="9" spans="1:12" x14ac:dyDescent="0.25">
      <c r="A9" s="50" t="s">
        <v>46</v>
      </c>
      <c r="B9" s="51">
        <v>2</v>
      </c>
      <c r="C9" s="51">
        <v>1</v>
      </c>
      <c r="D9" s="51">
        <v>23</v>
      </c>
      <c r="E9" s="51">
        <v>20</v>
      </c>
      <c r="F9" s="52">
        <f t="shared" si="0"/>
        <v>-13.043478260869563</v>
      </c>
      <c r="G9" s="53"/>
      <c r="H9" s="53"/>
      <c r="I9" s="53"/>
    </row>
    <row r="10" spans="1:12" x14ac:dyDescent="0.25">
      <c r="A10" s="54" t="s">
        <v>47</v>
      </c>
      <c r="B10" s="55">
        <v>1</v>
      </c>
      <c r="C10" s="55">
        <v>1</v>
      </c>
      <c r="D10" s="55">
        <v>2</v>
      </c>
      <c r="E10" s="55">
        <v>4</v>
      </c>
      <c r="F10" s="56">
        <f t="shared" si="0"/>
        <v>100</v>
      </c>
      <c r="G10" s="53"/>
      <c r="H10" s="53"/>
      <c r="I10" s="53"/>
    </row>
    <row r="11" spans="1:12" x14ac:dyDescent="0.25">
      <c r="A11" s="50" t="s">
        <v>48</v>
      </c>
      <c r="B11" s="51">
        <v>0</v>
      </c>
      <c r="C11" s="51">
        <v>0</v>
      </c>
      <c r="D11" s="51">
        <v>0</v>
      </c>
      <c r="E11" s="51">
        <v>1</v>
      </c>
      <c r="F11" s="57" t="e">
        <f t="shared" si="0"/>
        <v>#DIV/0!</v>
      </c>
      <c r="G11" s="53"/>
      <c r="H11" s="53"/>
      <c r="I11" s="53"/>
    </row>
    <row r="12" spans="1:12" x14ac:dyDescent="0.25">
      <c r="A12" s="54" t="s">
        <v>49</v>
      </c>
      <c r="B12" s="55">
        <v>43</v>
      </c>
      <c r="C12" s="55">
        <v>41</v>
      </c>
      <c r="D12" s="55">
        <v>236</v>
      </c>
      <c r="E12" s="55">
        <v>250</v>
      </c>
      <c r="F12" s="56">
        <f t="shared" si="0"/>
        <v>5.9322033898305051</v>
      </c>
      <c r="G12" s="53"/>
      <c r="H12" s="53"/>
      <c r="I12" s="53"/>
    </row>
    <row r="13" spans="1:12" x14ac:dyDescent="0.25">
      <c r="A13" s="50" t="s">
        <v>50</v>
      </c>
      <c r="B13" s="51">
        <v>102</v>
      </c>
      <c r="C13" s="51">
        <v>109</v>
      </c>
      <c r="D13" s="51">
        <v>579</v>
      </c>
      <c r="E13" s="51">
        <v>627</v>
      </c>
      <c r="F13" s="52">
        <f t="shared" si="0"/>
        <v>8.2901554404145088</v>
      </c>
      <c r="G13" s="53"/>
      <c r="H13" s="53"/>
      <c r="I13" s="53"/>
    </row>
    <row r="14" spans="1:12" x14ac:dyDescent="0.25">
      <c r="A14" s="54" t="s">
        <v>51</v>
      </c>
      <c r="B14" s="55">
        <v>107</v>
      </c>
      <c r="C14" s="55">
        <v>103</v>
      </c>
      <c r="D14" s="55">
        <v>677</v>
      </c>
      <c r="E14" s="55">
        <v>719</v>
      </c>
      <c r="F14" s="56">
        <f t="shared" si="0"/>
        <v>6.2038404726735621</v>
      </c>
      <c r="G14" s="53"/>
      <c r="H14" s="53"/>
      <c r="I14" s="53"/>
    </row>
    <row r="15" spans="1:12" x14ac:dyDescent="0.25">
      <c r="A15" s="50" t="s">
        <v>52</v>
      </c>
      <c r="B15" s="51">
        <v>7</v>
      </c>
      <c r="C15" s="51">
        <v>5</v>
      </c>
      <c r="D15" s="51">
        <v>48</v>
      </c>
      <c r="E15" s="51">
        <v>43</v>
      </c>
      <c r="F15" s="52">
        <f t="shared" si="0"/>
        <v>-10.416666666666671</v>
      </c>
      <c r="G15" s="53"/>
      <c r="H15" s="53"/>
      <c r="I15" s="53"/>
    </row>
    <row r="16" spans="1:12" x14ac:dyDescent="0.25">
      <c r="A16" s="54" t="s">
        <v>53</v>
      </c>
      <c r="B16" s="55">
        <v>14</v>
      </c>
      <c r="C16" s="55">
        <v>19</v>
      </c>
      <c r="D16" s="55">
        <v>64</v>
      </c>
      <c r="E16" s="55">
        <v>96</v>
      </c>
      <c r="F16" s="56">
        <f t="shared" si="0"/>
        <v>50</v>
      </c>
      <c r="G16" s="53"/>
      <c r="H16" s="53"/>
      <c r="I16" s="53"/>
    </row>
    <row r="17" spans="1:9" x14ac:dyDescent="0.25">
      <c r="A17" s="50" t="s">
        <v>54</v>
      </c>
      <c r="B17" s="51">
        <v>1</v>
      </c>
      <c r="C17" s="51">
        <v>0</v>
      </c>
      <c r="D17" s="51">
        <v>2</v>
      </c>
      <c r="E17" s="51">
        <v>1</v>
      </c>
      <c r="F17" s="52">
        <f t="shared" si="0"/>
        <v>-50</v>
      </c>
      <c r="G17" s="53"/>
      <c r="H17" s="53"/>
      <c r="I17" s="53"/>
    </row>
    <row r="18" spans="1:9" x14ac:dyDescent="0.25">
      <c r="A18" s="54" t="s">
        <v>55</v>
      </c>
      <c r="B18" s="55">
        <v>2</v>
      </c>
      <c r="C18" s="55">
        <v>1</v>
      </c>
      <c r="D18" s="55">
        <v>6</v>
      </c>
      <c r="E18" s="55">
        <v>3</v>
      </c>
      <c r="F18" s="56">
        <f t="shared" si="0"/>
        <v>-50</v>
      </c>
      <c r="G18" s="53"/>
      <c r="H18" s="53"/>
      <c r="I18" s="53"/>
    </row>
    <row r="19" spans="1:9" x14ac:dyDescent="0.25">
      <c r="A19" s="50" t="s">
        <v>56</v>
      </c>
      <c r="B19" s="51">
        <v>1</v>
      </c>
      <c r="C19" s="51">
        <v>1</v>
      </c>
      <c r="D19" s="51">
        <v>8</v>
      </c>
      <c r="E19" s="51">
        <v>6</v>
      </c>
      <c r="F19" s="52">
        <f t="shared" si="0"/>
        <v>-25</v>
      </c>
      <c r="G19" s="53"/>
      <c r="H19" s="53"/>
      <c r="I19" s="53"/>
    </row>
    <row r="20" spans="1:9" x14ac:dyDescent="0.25">
      <c r="A20" s="54" t="s">
        <v>57</v>
      </c>
      <c r="B20" s="55">
        <v>2</v>
      </c>
      <c r="C20" s="55">
        <v>2</v>
      </c>
      <c r="D20" s="55">
        <v>9</v>
      </c>
      <c r="E20" s="55">
        <v>10</v>
      </c>
      <c r="F20" s="56">
        <f t="shared" si="0"/>
        <v>11.111111111111114</v>
      </c>
      <c r="G20" s="53"/>
      <c r="H20" s="53"/>
      <c r="I20" s="53"/>
    </row>
    <row r="21" spans="1:9" x14ac:dyDescent="0.25">
      <c r="A21" s="50" t="s">
        <v>58</v>
      </c>
      <c r="B21" s="51">
        <v>2</v>
      </c>
      <c r="C21" s="51">
        <v>0</v>
      </c>
      <c r="D21" s="51">
        <v>3</v>
      </c>
      <c r="E21" s="51">
        <v>1</v>
      </c>
      <c r="F21" s="57">
        <f t="shared" si="0"/>
        <v>-66.666666666666657</v>
      </c>
      <c r="G21" s="53"/>
      <c r="H21" s="53"/>
      <c r="I21" s="53"/>
    </row>
    <row r="22" spans="1:9" x14ac:dyDescent="0.25">
      <c r="A22" s="54" t="s">
        <v>59</v>
      </c>
      <c r="B22" s="55">
        <v>64</v>
      </c>
      <c r="C22" s="55">
        <v>40</v>
      </c>
      <c r="D22" s="55">
        <v>322</v>
      </c>
      <c r="E22" s="55">
        <v>291</v>
      </c>
      <c r="F22" s="56">
        <f t="shared" si="0"/>
        <v>-9.6273291925465827</v>
      </c>
      <c r="G22" s="53"/>
      <c r="H22" s="53"/>
      <c r="I22" s="53"/>
    </row>
    <row r="23" spans="1:9" x14ac:dyDescent="0.25">
      <c r="A23" s="50" t="s">
        <v>60</v>
      </c>
      <c r="B23" s="51">
        <v>45</v>
      </c>
      <c r="C23" s="51">
        <v>41</v>
      </c>
      <c r="D23" s="51">
        <v>242</v>
      </c>
      <c r="E23" s="51">
        <v>202</v>
      </c>
      <c r="F23" s="52">
        <f t="shared" si="0"/>
        <v>-16.528925619834709</v>
      </c>
      <c r="G23" s="53"/>
      <c r="H23" s="53"/>
      <c r="I23" s="53"/>
    </row>
    <row r="24" spans="1:9" x14ac:dyDescent="0.25">
      <c r="A24" s="54" t="s">
        <v>61</v>
      </c>
      <c r="B24" s="55">
        <v>0</v>
      </c>
      <c r="C24" s="55">
        <v>0</v>
      </c>
      <c r="D24" s="55">
        <v>0</v>
      </c>
      <c r="E24" s="55">
        <v>0</v>
      </c>
      <c r="F24" s="58" t="e">
        <f t="shared" si="0"/>
        <v>#DIV/0!</v>
      </c>
      <c r="G24" s="53"/>
      <c r="H24" s="53"/>
      <c r="I24" s="53"/>
    </row>
    <row r="25" spans="1:9" x14ac:dyDescent="0.25">
      <c r="A25" s="50" t="s">
        <v>62</v>
      </c>
      <c r="B25" s="51">
        <v>2</v>
      </c>
      <c r="C25" s="51">
        <v>0</v>
      </c>
      <c r="D25" s="51">
        <v>4</v>
      </c>
      <c r="E25" s="51">
        <v>5</v>
      </c>
      <c r="F25" s="52">
        <f t="shared" si="0"/>
        <v>25</v>
      </c>
      <c r="G25" s="53"/>
      <c r="H25" s="53"/>
      <c r="I25" s="53"/>
    </row>
    <row r="26" spans="1:9" x14ac:dyDescent="0.25">
      <c r="A26" s="54" t="s">
        <v>63</v>
      </c>
      <c r="B26" s="55">
        <v>5</v>
      </c>
      <c r="C26" s="55">
        <v>6</v>
      </c>
      <c r="D26" s="55">
        <v>22</v>
      </c>
      <c r="E26" s="55">
        <v>24</v>
      </c>
      <c r="F26" s="56">
        <f t="shared" si="0"/>
        <v>9.0909090909090935</v>
      </c>
      <c r="G26" s="53"/>
      <c r="H26" s="53"/>
      <c r="I26" s="53"/>
    </row>
    <row r="27" spans="1:9" x14ac:dyDescent="0.25">
      <c r="A27" s="50" t="s">
        <v>64</v>
      </c>
      <c r="B27" s="51">
        <v>0</v>
      </c>
      <c r="C27" s="51">
        <v>0</v>
      </c>
      <c r="D27" s="51">
        <v>0</v>
      </c>
      <c r="E27" s="51">
        <v>0</v>
      </c>
      <c r="F27" s="57" t="e">
        <f t="shared" si="0"/>
        <v>#DIV/0!</v>
      </c>
      <c r="G27" s="53"/>
      <c r="H27" s="53"/>
      <c r="I27" s="53"/>
    </row>
    <row r="28" spans="1:9" x14ac:dyDescent="0.25">
      <c r="A28" s="54" t="s">
        <v>65</v>
      </c>
      <c r="B28" s="55">
        <v>54</v>
      </c>
      <c r="C28" s="55">
        <v>36</v>
      </c>
      <c r="D28" s="55">
        <v>335</v>
      </c>
      <c r="E28" s="55">
        <v>335</v>
      </c>
      <c r="F28" s="56">
        <f t="shared" si="0"/>
        <v>0</v>
      </c>
      <c r="G28" s="53"/>
      <c r="H28" s="53"/>
      <c r="I28" s="53"/>
    </row>
    <row r="29" spans="1:9" x14ac:dyDescent="0.25">
      <c r="A29" s="50" t="s">
        <v>66</v>
      </c>
      <c r="B29" s="51">
        <v>2</v>
      </c>
      <c r="C29" s="51">
        <v>1</v>
      </c>
      <c r="D29" s="51">
        <v>10</v>
      </c>
      <c r="E29" s="51">
        <v>12</v>
      </c>
      <c r="F29" s="52">
        <f t="shared" si="0"/>
        <v>20</v>
      </c>
      <c r="G29" s="53"/>
      <c r="H29" s="53"/>
      <c r="I29" s="53"/>
    </row>
    <row r="30" spans="1:9" x14ac:dyDescent="0.25">
      <c r="A30" s="54" t="s">
        <v>67</v>
      </c>
      <c r="B30" s="55">
        <v>6</v>
      </c>
      <c r="C30" s="55">
        <v>8</v>
      </c>
      <c r="D30" s="55">
        <v>45</v>
      </c>
      <c r="E30" s="55">
        <v>49</v>
      </c>
      <c r="F30" s="56">
        <f t="shared" si="0"/>
        <v>8.8888888888888857</v>
      </c>
      <c r="G30" s="53"/>
      <c r="H30" s="53"/>
      <c r="I30" s="53"/>
    </row>
    <row r="31" spans="1:9" x14ac:dyDescent="0.25">
      <c r="A31" s="50" t="s">
        <v>68</v>
      </c>
      <c r="B31" s="51">
        <v>1</v>
      </c>
      <c r="C31" s="51">
        <v>1</v>
      </c>
      <c r="D31" s="51">
        <v>1</v>
      </c>
      <c r="E31" s="51">
        <v>3</v>
      </c>
      <c r="F31" s="52">
        <f t="shared" si="0"/>
        <v>200</v>
      </c>
      <c r="G31" s="53"/>
      <c r="H31" s="53"/>
      <c r="I31" s="53"/>
    </row>
    <row r="32" spans="1:9" x14ac:dyDescent="0.25">
      <c r="A32" s="54" t="s">
        <v>69</v>
      </c>
      <c r="B32" s="55">
        <v>34</v>
      </c>
      <c r="C32" s="55">
        <v>46</v>
      </c>
      <c r="D32" s="55">
        <v>181</v>
      </c>
      <c r="E32" s="55">
        <v>178</v>
      </c>
      <c r="F32" s="56">
        <f t="shared" si="0"/>
        <v>-1.6574585635359114</v>
      </c>
      <c r="G32" s="53"/>
      <c r="H32" s="53"/>
      <c r="I32" s="53"/>
    </row>
    <row r="33" spans="1:9" x14ac:dyDescent="0.25">
      <c r="A33" s="50" t="s">
        <v>70</v>
      </c>
      <c r="B33" s="51">
        <v>13</v>
      </c>
      <c r="C33" s="51">
        <v>14</v>
      </c>
      <c r="D33" s="51">
        <v>87</v>
      </c>
      <c r="E33" s="51">
        <v>81</v>
      </c>
      <c r="F33" s="52">
        <f t="shared" si="0"/>
        <v>-6.8965517241379359</v>
      </c>
      <c r="G33" s="53"/>
      <c r="H33" s="53"/>
      <c r="I33" s="53"/>
    </row>
    <row r="34" spans="1:9" x14ac:dyDescent="0.25">
      <c r="A34" s="54" t="s">
        <v>71</v>
      </c>
      <c r="B34" s="55">
        <v>0</v>
      </c>
      <c r="C34" s="55">
        <v>0</v>
      </c>
      <c r="D34" s="55">
        <v>7</v>
      </c>
      <c r="E34" s="55">
        <v>6</v>
      </c>
      <c r="F34" s="56">
        <f t="shared" si="0"/>
        <v>-14.285714285714292</v>
      </c>
      <c r="G34" s="53"/>
      <c r="H34" s="53"/>
      <c r="I34" s="53"/>
    </row>
    <row r="35" spans="1:9" x14ac:dyDescent="0.25">
      <c r="A35" s="59" t="s">
        <v>72</v>
      </c>
      <c r="B35" s="60">
        <f>SUM(B7:B34)</f>
        <v>531</v>
      </c>
      <c r="C35" s="60">
        <f t="shared" ref="C35:E35" si="1">SUM(C7:C34)</f>
        <v>497</v>
      </c>
      <c r="D35" s="60">
        <f t="shared" si="1"/>
        <v>3042</v>
      </c>
      <c r="E35" s="60">
        <f t="shared" si="1"/>
        <v>3087</v>
      </c>
      <c r="F35" s="61">
        <f t="shared" si="0"/>
        <v>1.4792899408284086</v>
      </c>
      <c r="G35" s="53"/>
      <c r="H35" s="53"/>
      <c r="I35" s="53"/>
    </row>
    <row r="36" spans="1:9" x14ac:dyDescent="0.25">
      <c r="A36" s="62"/>
      <c r="B36" s="62"/>
      <c r="C36" s="62"/>
      <c r="D36" s="62"/>
      <c r="E36" s="62"/>
      <c r="F36" s="62"/>
      <c r="G36" s="62"/>
    </row>
    <row r="37" spans="1:9" x14ac:dyDescent="0.25">
      <c r="A37" s="62"/>
      <c r="B37" s="62">
        <f>E6</f>
        <v>2013</v>
      </c>
      <c r="C37" s="62">
        <f>D6</f>
        <v>2012</v>
      </c>
      <c r="D37" s="62"/>
      <c r="E37" s="62"/>
      <c r="F37" s="62">
        <f>B37</f>
        <v>2013</v>
      </c>
      <c r="G37" s="62">
        <f>C37</f>
        <v>2012</v>
      </c>
    </row>
    <row r="38" spans="1:9" x14ac:dyDescent="0.25">
      <c r="A38" s="62" t="str">
        <f>A7</f>
        <v>A CORUÑA</v>
      </c>
      <c r="B38" s="63">
        <f>E7</f>
        <v>95</v>
      </c>
      <c r="C38" s="63">
        <f>D7</f>
        <v>88</v>
      </c>
      <c r="D38" s="63">
        <f>_xlfn.RANK.EQ(B38,$B$38:$B$65)+COUNTIF($B$38:$B$65,B38)-1</f>
        <v>9</v>
      </c>
      <c r="E38" s="62" t="str">
        <f t="shared" ref="E38:E65" si="2">INDEX($A$38:$B$65,MATCH(ROW()-37,$D$38:$D$65,0),1)</f>
        <v>BARCELONA</v>
      </c>
      <c r="F38" s="62">
        <f>LOOKUP(E38,$A$38:$A$65,$B$38:$B$65)</f>
        <v>719</v>
      </c>
      <c r="G38" s="62">
        <f>LOOKUP(E38,$A$38:$A$65,$C$38:$C$65)</f>
        <v>677</v>
      </c>
    </row>
    <row r="39" spans="1:9" x14ac:dyDescent="0.25">
      <c r="A39" s="62" t="str">
        <f t="shared" ref="A39:A65" si="3">A8</f>
        <v>ALICANTE</v>
      </c>
      <c r="B39" s="63">
        <f t="shared" ref="B39:B65" si="4">E8</f>
        <v>25</v>
      </c>
      <c r="C39" s="63">
        <f t="shared" ref="C39:C65" si="5">D8</f>
        <v>41</v>
      </c>
      <c r="D39" s="63">
        <f t="shared" ref="D39:D65" si="6">_xlfn.RANK.EQ(B39,$B$38:$B$65)+COUNTIF($B$38:$B$65,B39)-1</f>
        <v>13</v>
      </c>
      <c r="E39" s="62" t="str">
        <f t="shared" si="2"/>
        <v>BALEARES</v>
      </c>
      <c r="F39" s="62">
        <f t="shared" ref="F39:F54" si="7">LOOKUP(E39,$A$38:$A$65,$B$38:$B$65)</f>
        <v>627</v>
      </c>
      <c r="G39" s="62">
        <f t="shared" ref="G39:G65" si="8">LOOKUP(E39,$A$38:$A$65,$C$38:$C$65)</f>
        <v>579</v>
      </c>
    </row>
    <row r="40" spans="1:9" x14ac:dyDescent="0.25">
      <c r="A40" s="62" t="str">
        <f t="shared" si="3"/>
        <v>ALMERIA</v>
      </c>
      <c r="B40" s="63">
        <f t="shared" si="4"/>
        <v>20</v>
      </c>
      <c r="C40" s="63">
        <f t="shared" si="5"/>
        <v>23</v>
      </c>
      <c r="D40" s="63">
        <f t="shared" si="6"/>
        <v>15</v>
      </c>
      <c r="E40" s="62" t="str">
        <f t="shared" si="2"/>
        <v>SANTA CRUZ DE TENERIFE</v>
      </c>
      <c r="F40" s="62">
        <f t="shared" si="7"/>
        <v>335</v>
      </c>
      <c r="G40" s="62">
        <f t="shared" si="8"/>
        <v>335</v>
      </c>
    </row>
    <row r="41" spans="1:9" x14ac:dyDescent="0.25">
      <c r="A41" s="62" t="str">
        <f t="shared" si="3"/>
        <v>AVILES</v>
      </c>
      <c r="B41" s="63">
        <f t="shared" si="4"/>
        <v>4</v>
      </c>
      <c r="C41" s="63">
        <f t="shared" si="5"/>
        <v>2</v>
      </c>
      <c r="D41" s="63">
        <f t="shared" si="6"/>
        <v>21</v>
      </c>
      <c r="E41" s="62" t="str">
        <f t="shared" si="2"/>
        <v>LAS PALMAS</v>
      </c>
      <c r="F41" s="62">
        <f t="shared" si="7"/>
        <v>291</v>
      </c>
      <c r="G41" s="62">
        <f t="shared" si="8"/>
        <v>322</v>
      </c>
    </row>
    <row r="42" spans="1:9" x14ac:dyDescent="0.25">
      <c r="A42" s="62" t="str">
        <f t="shared" si="3"/>
        <v>BAHIA DE ALGECIRAS</v>
      </c>
      <c r="B42" s="63">
        <f t="shared" si="4"/>
        <v>1</v>
      </c>
      <c r="C42" s="63">
        <f t="shared" si="5"/>
        <v>0</v>
      </c>
      <c r="D42" s="63">
        <f t="shared" si="6"/>
        <v>26</v>
      </c>
      <c r="E42" s="62" t="str">
        <f t="shared" si="2"/>
        <v>BAHIA DE CADIZ</v>
      </c>
      <c r="F42" s="62">
        <f t="shared" si="7"/>
        <v>250</v>
      </c>
      <c r="G42" s="62">
        <f t="shared" si="8"/>
        <v>236</v>
      </c>
    </row>
    <row r="43" spans="1:9" x14ac:dyDescent="0.25">
      <c r="A43" s="62" t="str">
        <f t="shared" si="3"/>
        <v>BAHIA DE CADIZ</v>
      </c>
      <c r="B43" s="63">
        <f t="shared" si="4"/>
        <v>250</v>
      </c>
      <c r="C43" s="63">
        <f t="shared" si="5"/>
        <v>236</v>
      </c>
      <c r="D43" s="63">
        <f t="shared" si="6"/>
        <v>5</v>
      </c>
      <c r="E43" s="62" t="str">
        <f t="shared" si="2"/>
        <v>MALAGA</v>
      </c>
      <c r="F43" s="62">
        <f t="shared" si="7"/>
        <v>202</v>
      </c>
      <c r="G43" s="62">
        <f t="shared" si="8"/>
        <v>242</v>
      </c>
    </row>
    <row r="44" spans="1:9" x14ac:dyDescent="0.25">
      <c r="A44" s="62" t="str">
        <f t="shared" si="3"/>
        <v>BALEARES</v>
      </c>
      <c r="B44" s="63">
        <f t="shared" si="4"/>
        <v>627</v>
      </c>
      <c r="C44" s="63">
        <f t="shared" si="5"/>
        <v>579</v>
      </c>
      <c r="D44" s="63">
        <f t="shared" si="6"/>
        <v>2</v>
      </c>
      <c r="E44" s="62" t="str">
        <f t="shared" si="2"/>
        <v>VALENCIA</v>
      </c>
      <c r="F44" s="62">
        <f t="shared" si="7"/>
        <v>178</v>
      </c>
      <c r="G44" s="62">
        <f t="shared" si="8"/>
        <v>181</v>
      </c>
    </row>
    <row r="45" spans="1:9" x14ac:dyDescent="0.25">
      <c r="A45" s="62" t="str">
        <f t="shared" si="3"/>
        <v>BARCELONA</v>
      </c>
      <c r="B45" s="63">
        <f t="shared" si="4"/>
        <v>719</v>
      </c>
      <c r="C45" s="63">
        <f t="shared" si="5"/>
        <v>677</v>
      </c>
      <c r="D45" s="63">
        <f t="shared" si="6"/>
        <v>1</v>
      </c>
      <c r="E45" s="62" t="str">
        <f>INDEX($A$38:$B$65,MATCH(ROW()-37,$D$38:$D$65,0),1)</f>
        <v>CARTAGENA</v>
      </c>
      <c r="F45" s="62">
        <f t="shared" si="7"/>
        <v>96</v>
      </c>
      <c r="G45" s="62">
        <f t="shared" si="8"/>
        <v>64</v>
      </c>
    </row>
    <row r="46" spans="1:9" x14ac:dyDescent="0.25">
      <c r="A46" s="62" t="str">
        <f t="shared" si="3"/>
        <v>BILBAO</v>
      </c>
      <c r="B46" s="63">
        <f t="shared" si="4"/>
        <v>43</v>
      </c>
      <c r="C46" s="63">
        <f t="shared" si="5"/>
        <v>48</v>
      </c>
      <c r="D46" s="63">
        <f t="shared" si="6"/>
        <v>12</v>
      </c>
      <c r="E46" s="62" t="str">
        <f>A47</f>
        <v>CARTAGENA</v>
      </c>
      <c r="F46" s="62">
        <f>LOOKUP(E46,$A$38:$A$65,$B$38:$B$65)</f>
        <v>96</v>
      </c>
      <c r="G46" s="62">
        <f>LOOKUP(E46,$A$38:$A$65,$C$38:$C$65)</f>
        <v>64</v>
      </c>
    </row>
    <row r="47" spans="1:9" x14ac:dyDescent="0.25">
      <c r="A47" s="62" t="str">
        <f t="shared" si="3"/>
        <v>CARTAGENA</v>
      </c>
      <c r="B47" s="63">
        <f t="shared" si="4"/>
        <v>96</v>
      </c>
      <c r="C47" s="63">
        <f t="shared" si="5"/>
        <v>64</v>
      </c>
      <c r="D47" s="63">
        <f t="shared" si="6"/>
        <v>8</v>
      </c>
      <c r="E47" s="62" t="str">
        <f t="shared" si="2"/>
        <v>VIGO</v>
      </c>
      <c r="F47" s="62">
        <f t="shared" si="7"/>
        <v>81</v>
      </c>
      <c r="G47" s="62">
        <f t="shared" si="8"/>
        <v>87</v>
      </c>
    </row>
    <row r="48" spans="1:9" x14ac:dyDescent="0.25">
      <c r="A48" s="62" t="str">
        <f t="shared" si="3"/>
        <v>CASTELLON</v>
      </c>
      <c r="B48" s="63">
        <f t="shared" si="4"/>
        <v>1</v>
      </c>
      <c r="C48" s="63">
        <f t="shared" si="5"/>
        <v>2</v>
      </c>
      <c r="D48" s="63">
        <f t="shared" si="6"/>
        <v>26</v>
      </c>
      <c r="E48" s="62" t="str">
        <f t="shared" si="2"/>
        <v>SEVILLA</v>
      </c>
      <c r="F48" s="62">
        <f t="shared" si="7"/>
        <v>49</v>
      </c>
      <c r="G48" s="62">
        <f t="shared" si="8"/>
        <v>45</v>
      </c>
    </row>
    <row r="49" spans="1:7" x14ac:dyDescent="0.25">
      <c r="A49" s="62" t="str">
        <f t="shared" si="3"/>
        <v>CEUTA</v>
      </c>
      <c r="B49" s="63">
        <f t="shared" si="4"/>
        <v>3</v>
      </c>
      <c r="C49" s="63">
        <f t="shared" si="5"/>
        <v>6</v>
      </c>
      <c r="D49" s="63">
        <f t="shared" si="6"/>
        <v>23</v>
      </c>
      <c r="E49" s="62" t="str">
        <f t="shared" si="2"/>
        <v>BILBAO</v>
      </c>
      <c r="F49" s="62">
        <f t="shared" si="7"/>
        <v>43</v>
      </c>
      <c r="G49" s="62">
        <f t="shared" si="8"/>
        <v>48</v>
      </c>
    </row>
    <row r="50" spans="1:7" x14ac:dyDescent="0.25">
      <c r="A50" s="62" t="str">
        <f t="shared" si="3"/>
        <v>FERROL-SAN CIBRAO</v>
      </c>
      <c r="B50" s="63">
        <f t="shared" si="4"/>
        <v>6</v>
      </c>
      <c r="C50" s="63">
        <f t="shared" si="5"/>
        <v>8</v>
      </c>
      <c r="D50" s="63">
        <f t="shared" si="6"/>
        <v>19</v>
      </c>
      <c r="E50" s="62" t="str">
        <f t="shared" si="2"/>
        <v>ALICANTE</v>
      </c>
      <c r="F50" s="62">
        <f t="shared" si="7"/>
        <v>25</v>
      </c>
      <c r="G50" s="62">
        <f t="shared" si="8"/>
        <v>41</v>
      </c>
    </row>
    <row r="51" spans="1:7" x14ac:dyDescent="0.25">
      <c r="A51" s="62" t="str">
        <f t="shared" si="3"/>
        <v>GIJON</v>
      </c>
      <c r="B51" s="63">
        <f t="shared" si="4"/>
        <v>10</v>
      </c>
      <c r="C51" s="63">
        <f t="shared" si="5"/>
        <v>9</v>
      </c>
      <c r="D51" s="63">
        <f t="shared" si="6"/>
        <v>17</v>
      </c>
      <c r="E51" s="62" t="str">
        <f t="shared" si="2"/>
        <v>MOTRIL</v>
      </c>
      <c r="F51" s="62">
        <f t="shared" si="7"/>
        <v>24</v>
      </c>
      <c r="G51" s="62">
        <f t="shared" si="8"/>
        <v>22</v>
      </c>
    </row>
    <row r="52" spans="1:7" x14ac:dyDescent="0.25">
      <c r="A52" s="62" t="str">
        <f t="shared" si="3"/>
        <v>HUELVA</v>
      </c>
      <c r="B52" s="63">
        <f t="shared" si="4"/>
        <v>1</v>
      </c>
      <c r="C52" s="63">
        <f t="shared" si="5"/>
        <v>3</v>
      </c>
      <c r="D52" s="63">
        <f t="shared" si="6"/>
        <v>26</v>
      </c>
      <c r="E52" s="62" t="str">
        <f t="shared" si="2"/>
        <v>ALMERIA</v>
      </c>
      <c r="F52" s="62">
        <f t="shared" si="7"/>
        <v>20</v>
      </c>
      <c r="G52" s="62">
        <f t="shared" si="8"/>
        <v>23</v>
      </c>
    </row>
    <row r="53" spans="1:7" x14ac:dyDescent="0.25">
      <c r="A53" s="62" t="str">
        <f t="shared" si="3"/>
        <v>LAS PALMAS</v>
      </c>
      <c r="B53" s="63">
        <f t="shared" si="4"/>
        <v>291</v>
      </c>
      <c r="C53" s="63">
        <f t="shared" si="5"/>
        <v>322</v>
      </c>
      <c r="D53" s="63">
        <f t="shared" si="6"/>
        <v>4</v>
      </c>
      <c r="E53" s="62" t="str">
        <f t="shared" si="2"/>
        <v>SANTANDER</v>
      </c>
      <c r="F53" s="62">
        <f t="shared" si="7"/>
        <v>12</v>
      </c>
      <c r="G53" s="62">
        <f t="shared" si="8"/>
        <v>10</v>
      </c>
    </row>
    <row r="54" spans="1:7" x14ac:dyDescent="0.25">
      <c r="A54" s="62" t="str">
        <f t="shared" si="3"/>
        <v>MALAGA</v>
      </c>
      <c r="B54" s="63">
        <f t="shared" si="4"/>
        <v>202</v>
      </c>
      <c r="C54" s="63">
        <f t="shared" si="5"/>
        <v>242</v>
      </c>
      <c r="D54" s="63">
        <f t="shared" si="6"/>
        <v>6</v>
      </c>
      <c r="E54" s="62" t="str">
        <f t="shared" si="2"/>
        <v>GIJON</v>
      </c>
      <c r="F54" s="62">
        <f t="shared" si="7"/>
        <v>10</v>
      </c>
      <c r="G54" s="62">
        <f t="shared" si="8"/>
        <v>9</v>
      </c>
    </row>
    <row r="55" spans="1:7" x14ac:dyDescent="0.25">
      <c r="A55" s="62" t="str">
        <f t="shared" si="3"/>
        <v>MARIN Y RIA DE PONTEVEDRA</v>
      </c>
      <c r="B55" s="63">
        <f t="shared" si="4"/>
        <v>0</v>
      </c>
      <c r="C55" s="63">
        <f t="shared" si="5"/>
        <v>0</v>
      </c>
      <c r="D55" s="63">
        <f t="shared" si="6"/>
        <v>28</v>
      </c>
      <c r="E55" s="62" t="e">
        <f t="shared" si="2"/>
        <v>#N/A</v>
      </c>
      <c r="F55" s="62" t="e">
        <f t="shared" ref="F55:F65" si="9">LOOKUP(E55,$A$38:$A$65,$B$38:$B$65)</f>
        <v>#N/A</v>
      </c>
      <c r="G55" s="62" t="e">
        <f t="shared" si="8"/>
        <v>#N/A</v>
      </c>
    </row>
    <row r="56" spans="1:7" x14ac:dyDescent="0.25">
      <c r="A56" s="62" t="str">
        <f t="shared" si="3"/>
        <v>MELILLA</v>
      </c>
      <c r="B56" s="63">
        <f t="shared" si="4"/>
        <v>5</v>
      </c>
      <c r="C56" s="63">
        <f t="shared" si="5"/>
        <v>4</v>
      </c>
      <c r="D56" s="63">
        <f t="shared" si="6"/>
        <v>20</v>
      </c>
      <c r="E56" s="62" t="str">
        <f t="shared" si="2"/>
        <v>FERROL-SAN CIBRAO</v>
      </c>
      <c r="F56" s="62">
        <f t="shared" si="9"/>
        <v>6</v>
      </c>
      <c r="G56" s="62">
        <f t="shared" si="8"/>
        <v>8</v>
      </c>
    </row>
    <row r="57" spans="1:7" x14ac:dyDescent="0.25">
      <c r="A57" s="62" t="str">
        <f t="shared" si="3"/>
        <v>MOTRIL</v>
      </c>
      <c r="B57" s="63">
        <f t="shared" si="4"/>
        <v>24</v>
      </c>
      <c r="C57" s="63">
        <f t="shared" si="5"/>
        <v>22</v>
      </c>
      <c r="D57" s="63">
        <f t="shared" si="6"/>
        <v>14</v>
      </c>
      <c r="E57" s="62" t="str">
        <f t="shared" si="2"/>
        <v>MELILLA</v>
      </c>
      <c r="F57" s="62">
        <f t="shared" si="9"/>
        <v>5</v>
      </c>
      <c r="G57" s="62">
        <f t="shared" si="8"/>
        <v>4</v>
      </c>
    </row>
    <row r="58" spans="1:7" x14ac:dyDescent="0.25">
      <c r="A58" s="62" t="str">
        <f t="shared" si="3"/>
        <v>PASAIA</v>
      </c>
      <c r="B58" s="63">
        <f t="shared" si="4"/>
        <v>0</v>
      </c>
      <c r="C58" s="63">
        <f t="shared" si="5"/>
        <v>0</v>
      </c>
      <c r="D58" s="63">
        <f t="shared" si="6"/>
        <v>28</v>
      </c>
      <c r="E58" s="62" t="str">
        <f t="shared" si="2"/>
        <v>AVILES</v>
      </c>
      <c r="F58" s="62">
        <f t="shared" si="9"/>
        <v>4</v>
      </c>
      <c r="G58" s="62">
        <f t="shared" si="8"/>
        <v>2</v>
      </c>
    </row>
    <row r="59" spans="1:7" x14ac:dyDescent="0.25">
      <c r="A59" s="62" t="str">
        <f t="shared" si="3"/>
        <v>SANTA CRUZ DE TENERIFE</v>
      </c>
      <c r="B59" s="63">
        <f t="shared" si="4"/>
        <v>335</v>
      </c>
      <c r="C59" s="63">
        <f t="shared" si="5"/>
        <v>335</v>
      </c>
      <c r="D59" s="63">
        <f t="shared" si="6"/>
        <v>3</v>
      </c>
      <c r="E59" s="62" t="e">
        <f t="shared" si="2"/>
        <v>#N/A</v>
      </c>
      <c r="F59" s="62" t="e">
        <f t="shared" si="9"/>
        <v>#N/A</v>
      </c>
      <c r="G59" s="62" t="e">
        <f t="shared" si="8"/>
        <v>#N/A</v>
      </c>
    </row>
    <row r="60" spans="1:7" x14ac:dyDescent="0.25">
      <c r="A60" s="62" t="str">
        <f t="shared" si="3"/>
        <v>SANTANDER</v>
      </c>
      <c r="B60" s="63">
        <f t="shared" si="4"/>
        <v>12</v>
      </c>
      <c r="C60" s="63">
        <f t="shared" si="5"/>
        <v>10</v>
      </c>
      <c r="D60" s="63">
        <f t="shared" si="6"/>
        <v>16</v>
      </c>
      <c r="E60" s="62" t="str">
        <f t="shared" si="2"/>
        <v>CEUTA</v>
      </c>
      <c r="F60" s="62">
        <f t="shared" si="9"/>
        <v>3</v>
      </c>
      <c r="G60" s="62">
        <f t="shared" si="8"/>
        <v>6</v>
      </c>
    </row>
    <row r="61" spans="1:7" x14ac:dyDescent="0.25">
      <c r="A61" s="62" t="str">
        <f t="shared" si="3"/>
        <v>SEVILLA</v>
      </c>
      <c r="B61" s="63">
        <f t="shared" si="4"/>
        <v>49</v>
      </c>
      <c r="C61" s="63">
        <f t="shared" si="5"/>
        <v>45</v>
      </c>
      <c r="D61" s="63">
        <f t="shared" si="6"/>
        <v>11</v>
      </c>
      <c r="E61" s="62" t="e">
        <f t="shared" si="2"/>
        <v>#N/A</v>
      </c>
      <c r="F61" s="62" t="e">
        <f t="shared" si="9"/>
        <v>#N/A</v>
      </c>
      <c r="G61" s="62" t="e">
        <f t="shared" si="8"/>
        <v>#N/A</v>
      </c>
    </row>
    <row r="62" spans="1:7" x14ac:dyDescent="0.25">
      <c r="A62" s="62" t="str">
        <f t="shared" si="3"/>
        <v>TARRAGONA</v>
      </c>
      <c r="B62" s="63">
        <f t="shared" si="4"/>
        <v>3</v>
      </c>
      <c r="C62" s="63">
        <f t="shared" si="5"/>
        <v>1</v>
      </c>
      <c r="D62" s="63">
        <f t="shared" si="6"/>
        <v>23</v>
      </c>
      <c r="E62" s="62" t="e">
        <f t="shared" si="2"/>
        <v>#N/A</v>
      </c>
      <c r="F62" s="62" t="e">
        <f t="shared" si="9"/>
        <v>#N/A</v>
      </c>
      <c r="G62" s="62" t="e">
        <f t="shared" si="8"/>
        <v>#N/A</v>
      </c>
    </row>
    <row r="63" spans="1:7" x14ac:dyDescent="0.25">
      <c r="A63" s="62" t="str">
        <f t="shared" si="3"/>
        <v>VALENCIA</v>
      </c>
      <c r="B63" s="63">
        <f t="shared" si="4"/>
        <v>178</v>
      </c>
      <c r="C63" s="63">
        <f t="shared" si="5"/>
        <v>181</v>
      </c>
      <c r="D63" s="63">
        <f t="shared" si="6"/>
        <v>7</v>
      </c>
      <c r="E63" s="62" t="str">
        <f t="shared" si="2"/>
        <v>BAHIA DE ALGECIRAS</v>
      </c>
      <c r="F63" s="62">
        <f t="shared" si="9"/>
        <v>1</v>
      </c>
      <c r="G63" s="62">
        <f t="shared" si="8"/>
        <v>0</v>
      </c>
    </row>
    <row r="64" spans="1:7" x14ac:dyDescent="0.25">
      <c r="A64" s="62" t="str">
        <f t="shared" si="3"/>
        <v>VIGO</v>
      </c>
      <c r="B64" s="63">
        <f t="shared" si="4"/>
        <v>81</v>
      </c>
      <c r="C64" s="63">
        <f t="shared" si="5"/>
        <v>87</v>
      </c>
      <c r="D64" s="63">
        <f t="shared" si="6"/>
        <v>10</v>
      </c>
      <c r="E64" s="62" t="e">
        <f t="shared" si="2"/>
        <v>#N/A</v>
      </c>
      <c r="F64" s="62" t="e">
        <f t="shared" si="9"/>
        <v>#N/A</v>
      </c>
      <c r="G64" s="62" t="e">
        <f t="shared" si="8"/>
        <v>#N/A</v>
      </c>
    </row>
    <row r="65" spans="1:7" x14ac:dyDescent="0.25">
      <c r="A65" s="62" t="str">
        <f t="shared" si="3"/>
        <v>VILAGARCIA</v>
      </c>
      <c r="B65" s="63">
        <f t="shared" si="4"/>
        <v>6</v>
      </c>
      <c r="C65" s="63">
        <f t="shared" si="5"/>
        <v>7</v>
      </c>
      <c r="D65" s="63">
        <f t="shared" si="6"/>
        <v>19</v>
      </c>
      <c r="E65" s="62" t="str">
        <f t="shared" si="2"/>
        <v>MARIN Y RIA DE PONTEVEDRA</v>
      </c>
      <c r="F65" s="62">
        <f t="shared" si="9"/>
        <v>0</v>
      </c>
      <c r="G65" s="62">
        <f t="shared" si="8"/>
        <v>0</v>
      </c>
    </row>
    <row r="67" spans="1:7" x14ac:dyDescent="0.25">
      <c r="A67" s="64"/>
      <c r="B67" s="65"/>
      <c r="C67" s="65"/>
      <c r="D67" s="65"/>
      <c r="E67" s="65"/>
      <c r="F67" s="6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8</A_x00f1_o>
  </documentManagement>
</p:properties>
</file>

<file path=customXml/itemProps1.xml><?xml version="1.0" encoding="utf-8"?>
<ds:datastoreItem xmlns:ds="http://schemas.openxmlformats.org/officeDocument/2006/customXml" ds:itemID="{9899AAE4-8545-4A2A-A64A-ACE01FA2B088}"/>
</file>

<file path=customXml/itemProps2.xml><?xml version="1.0" encoding="utf-8"?>
<ds:datastoreItem xmlns:ds="http://schemas.openxmlformats.org/officeDocument/2006/customXml" ds:itemID="{8C38A5DE-BEAD-4EBB-B67F-B8758E185F25}"/>
</file>

<file path=customXml/itemProps3.xml><?xml version="1.0" encoding="utf-8"?>
<ds:datastoreItem xmlns:ds="http://schemas.openxmlformats.org/officeDocument/2006/customXml" ds:itemID="{C499FDA7-1516-4242-9407-2F4B00B325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65</vt:i4>
      </vt:variant>
    </vt:vector>
  </HeadingPairs>
  <TitlesOfParts>
    <vt:vector size="88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2017-09-26T09:57:58Z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