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7" l="1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<sst xmlns="http://schemas.openxmlformats.org/spreadsheetml/2006/main" count="755" uniqueCount="99">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</sst>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8" fillId="4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left"/>
    </xf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82152069</c:v>
                </c:pt>
                <c:pt idx="1">
                  <c:v>59475800</c:v>
                </c:pt>
                <c:pt idx="2">
                  <c:v>38828717</c:v>
                </c:pt>
                <c:pt idx="3">
                  <c:v>27521414</c:v>
                </c:pt>
                <c:pt idx="4">
                  <c:v>26800209</c:v>
                </c:pt>
                <c:pt idx="5">
                  <c:v>25964313</c:v>
                </c:pt>
                <c:pt idx="6">
                  <c:v>23401787</c:v>
                </c:pt>
                <c:pt idx="7">
                  <c:v>20063394</c:v>
                </c:pt>
                <c:pt idx="8">
                  <c:v>16119327</c:v>
                </c:pt>
                <c:pt idx="9">
                  <c:v>12835361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81031254</c:v>
                </c:pt>
                <c:pt idx="1">
                  <c:v>60848061</c:v>
                </c:pt>
                <c:pt idx="2">
                  <c:v>39171903</c:v>
                </c:pt>
                <c:pt idx="3">
                  <c:v>26670613</c:v>
                </c:pt>
                <c:pt idx="4">
                  <c:v>27789303</c:v>
                </c:pt>
                <c:pt idx="5">
                  <c:v>30665572</c:v>
                </c:pt>
                <c:pt idx="6">
                  <c:v>25139325</c:v>
                </c:pt>
                <c:pt idx="7">
                  <c:v>22859418</c:v>
                </c:pt>
                <c:pt idx="8">
                  <c:v>15509878</c:v>
                </c:pt>
                <c:pt idx="9">
                  <c:v>11550625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78004656</c:v>
                </c:pt>
                <c:pt idx="1">
                  <c:v>59001434</c:v>
                </c:pt>
                <c:pt idx="2">
                  <c:v>37788334</c:v>
                </c:pt>
                <c:pt idx="3">
                  <c:v>27123552</c:v>
                </c:pt>
                <c:pt idx="4">
                  <c:v>26672311</c:v>
                </c:pt>
                <c:pt idx="5">
                  <c:v>25822706</c:v>
                </c:pt>
                <c:pt idx="6">
                  <c:v>23284039</c:v>
                </c:pt>
                <c:pt idx="7">
                  <c:v>17847321</c:v>
                </c:pt>
                <c:pt idx="8">
                  <c:v>16035376</c:v>
                </c:pt>
                <c:pt idx="9">
                  <c:v>12804661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75930151</c:v>
                </c:pt>
                <c:pt idx="1">
                  <c:v>60358345</c:v>
                </c:pt>
                <c:pt idx="2">
                  <c:v>38139290</c:v>
                </c:pt>
                <c:pt idx="3">
                  <c:v>26142071</c:v>
                </c:pt>
                <c:pt idx="4">
                  <c:v>27503016</c:v>
                </c:pt>
                <c:pt idx="5">
                  <c:v>30504770</c:v>
                </c:pt>
                <c:pt idx="6">
                  <c:v>25043683</c:v>
                </c:pt>
                <c:pt idx="7">
                  <c:v>20619685</c:v>
                </c:pt>
                <c:pt idx="8">
                  <c:v>15412869</c:v>
                </c:pt>
                <c:pt idx="9">
                  <c:v>11515186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22087099</c:v>
                </c:pt>
                <c:pt idx="1">
                  <c:v>21679842</c:v>
                </c:pt>
                <c:pt idx="2">
                  <c:v>19073094</c:v>
                </c:pt>
                <c:pt idx="3">
                  <c:v>16693718</c:v>
                </c:pt>
                <c:pt idx="4">
                  <c:v>14555241</c:v>
                </c:pt>
                <c:pt idx="5">
                  <c:v>9768903</c:v>
                </c:pt>
                <c:pt idx="6">
                  <c:v>7337884</c:v>
                </c:pt>
                <c:pt idx="7">
                  <c:v>6362733</c:v>
                </c:pt>
                <c:pt idx="8">
                  <c:v>6106049</c:v>
                </c:pt>
                <c:pt idx="9">
                  <c:v>4213599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21026891</c:v>
                </c:pt>
                <c:pt idx="1">
                  <c:v>22065597</c:v>
                </c:pt>
                <c:pt idx="2">
                  <c:v>20322619</c:v>
                </c:pt>
                <c:pt idx="3">
                  <c:v>17590912</c:v>
                </c:pt>
                <c:pt idx="4">
                  <c:v>13503351</c:v>
                </c:pt>
                <c:pt idx="5">
                  <c:v>9504407</c:v>
                </c:pt>
                <c:pt idx="6">
                  <c:v>6503788</c:v>
                </c:pt>
                <c:pt idx="7">
                  <c:v>6627111</c:v>
                </c:pt>
                <c:pt idx="8">
                  <c:v>6728450</c:v>
                </c:pt>
                <c:pt idx="9">
                  <c:v>4144539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13450783</c:v>
                </c:pt>
                <c:pt idx="1">
                  <c:v>8233855</c:v>
                </c:pt>
                <c:pt idx="2">
                  <c:v>6727643</c:v>
                </c:pt>
                <c:pt idx="3">
                  <c:v>4029474</c:v>
                </c:pt>
                <c:pt idx="4">
                  <c:v>3954081</c:v>
                </c:pt>
                <c:pt idx="5">
                  <c:v>3948496</c:v>
                </c:pt>
                <c:pt idx="6">
                  <c:v>3780189</c:v>
                </c:pt>
                <c:pt idx="7">
                  <c:v>3555608</c:v>
                </c:pt>
                <c:pt idx="8">
                  <c:v>3372115</c:v>
                </c:pt>
                <c:pt idx="9">
                  <c:v>2788468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13023411</c:v>
                </c:pt>
                <c:pt idx="1">
                  <c:v>9722282</c:v>
                </c:pt>
                <c:pt idx="2">
                  <c:v>9988618</c:v>
                </c:pt>
                <c:pt idx="3">
                  <c:v>3969796</c:v>
                </c:pt>
                <c:pt idx="4">
                  <c:v>4363863</c:v>
                </c:pt>
                <c:pt idx="5">
                  <c:v>4508411</c:v>
                </c:pt>
                <c:pt idx="6">
                  <c:v>4462161</c:v>
                </c:pt>
                <c:pt idx="7">
                  <c:v>4091598</c:v>
                </c:pt>
                <c:pt idx="8">
                  <c:v>3750915</c:v>
                </c:pt>
                <c:pt idx="9">
                  <c:v>2768307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54571192</c:v>
                </c:pt>
                <c:pt idx="1">
                  <c:v>53174756</c:v>
                </c:pt>
                <c:pt idx="2">
                  <c:v>24065350</c:v>
                </c:pt>
                <c:pt idx="3">
                  <c:v>13328262</c:v>
                </c:pt>
                <c:pt idx="4">
                  <c:v>8538837</c:v>
                </c:pt>
                <c:pt idx="5">
                  <c:v>8096425</c:v>
                </c:pt>
                <c:pt idx="6">
                  <c:v>4836292</c:v>
                </c:pt>
                <c:pt idx="7">
                  <c:v>3250964</c:v>
                </c:pt>
                <c:pt idx="8">
                  <c:v>2678309</c:v>
                </c:pt>
                <c:pt idx="9">
                  <c:v>2401345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53233487</c:v>
                </c:pt>
                <c:pt idx="1">
                  <c:v>55033805</c:v>
                </c:pt>
                <c:pt idx="2">
                  <c:v>24271020</c:v>
                </c:pt>
                <c:pt idx="3">
                  <c:v>16117789</c:v>
                </c:pt>
                <c:pt idx="4">
                  <c:v>8668924</c:v>
                </c:pt>
                <c:pt idx="5">
                  <c:v>7834731</c:v>
                </c:pt>
                <c:pt idx="6">
                  <c:v>5172943</c:v>
                </c:pt>
                <c:pt idx="7">
                  <c:v>3090365</c:v>
                </c:pt>
                <c:pt idx="8">
                  <c:v>2243091</c:v>
                </c:pt>
                <c:pt idx="9">
                  <c:v>2925240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69709</c:v>
                </c:pt>
                <c:pt idx="1">
                  <c:v>42174</c:v>
                </c:pt>
                <c:pt idx="2">
                  <c:v>20414</c:v>
                </c:pt>
                <c:pt idx="3">
                  <c:v>20074</c:v>
                </c:pt>
                <c:pt idx="4">
                  <c:v>11979</c:v>
                </c:pt>
                <c:pt idx="5">
                  <c:v>8970</c:v>
                </c:pt>
                <c:pt idx="6">
                  <c:v>5198</c:v>
                </c:pt>
                <c:pt idx="7">
                  <c:v>4460</c:v>
                </c:pt>
                <c:pt idx="8">
                  <c:v>4106</c:v>
                </c:pt>
                <c:pt idx="9">
                  <c:v>3752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72366</c:v>
                </c:pt>
                <c:pt idx="1">
                  <c:v>40974</c:v>
                </c:pt>
                <c:pt idx="2">
                  <c:v>18296</c:v>
                </c:pt>
                <c:pt idx="3">
                  <c:v>22143</c:v>
                </c:pt>
                <c:pt idx="4">
                  <c:v>12338</c:v>
                </c:pt>
                <c:pt idx="5">
                  <c:v>7944</c:v>
                </c:pt>
                <c:pt idx="6">
                  <c:v>6729</c:v>
                </c:pt>
                <c:pt idx="7">
                  <c:v>4492</c:v>
                </c:pt>
                <c:pt idx="8">
                  <c:v>4988</c:v>
                </c:pt>
                <c:pt idx="9">
                  <c:v>5645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2530946</c:v>
                </c:pt>
                <c:pt idx="1">
                  <c:v>2215673</c:v>
                </c:pt>
                <c:pt idx="2">
                  <c:v>1040083</c:v>
                </c:pt>
                <c:pt idx="3">
                  <c:v>779292</c:v>
                </c:pt>
                <c:pt idx="4">
                  <c:v>564831</c:v>
                </c:pt>
                <c:pt idx="5">
                  <c:v>472547</c:v>
                </c:pt>
                <c:pt idx="6">
                  <c:v>258110</c:v>
                </c:pt>
                <c:pt idx="7">
                  <c:v>200516</c:v>
                </c:pt>
                <c:pt idx="8">
                  <c:v>115685</c:v>
                </c:pt>
                <c:pt idx="9">
                  <c:v>112540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2824540</c:v>
                </c:pt>
                <c:pt idx="1">
                  <c:v>2239089</c:v>
                </c:pt>
                <c:pt idx="2">
                  <c:v>1030698</c:v>
                </c:pt>
                <c:pt idx="3">
                  <c:v>856861</c:v>
                </c:pt>
                <c:pt idx="4">
                  <c:v>650898</c:v>
                </c:pt>
                <c:pt idx="5">
                  <c:v>487955</c:v>
                </c:pt>
                <c:pt idx="6">
                  <c:v>211628</c:v>
                </c:pt>
                <c:pt idx="7">
                  <c:v>228593</c:v>
                </c:pt>
                <c:pt idx="8">
                  <c:v>93413</c:v>
                </c:pt>
                <c:pt idx="9">
                  <c:v>111872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52729054</c:v>
                </c:pt>
                <c:pt idx="1">
                  <c:v>28757029</c:v>
                </c:pt>
                <c:pt idx="2">
                  <c:v>7914286</c:v>
                </c:pt>
                <c:pt idx="3">
                  <c:v>5525970</c:v>
                </c:pt>
                <c:pt idx="4">
                  <c:v>2861160</c:v>
                </c:pt>
                <c:pt idx="5">
                  <c:v>1111594</c:v>
                </c:pt>
                <c:pt idx="6">
                  <c:v>986270</c:v>
                </c:pt>
                <c:pt idx="7">
                  <c:v>552579</c:v>
                </c:pt>
                <c:pt idx="8">
                  <c:v>271968</c:v>
                </c:pt>
                <c:pt idx="9">
                  <c:v>132322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45745653</c:v>
                </c:pt>
                <c:pt idx="1">
                  <c:v>30766699</c:v>
                </c:pt>
                <c:pt idx="2">
                  <c:v>10519613</c:v>
                </c:pt>
                <c:pt idx="3">
                  <c:v>4435935</c:v>
                </c:pt>
                <c:pt idx="4">
                  <c:v>5020539</c:v>
                </c:pt>
                <c:pt idx="5">
                  <c:v>1790506</c:v>
                </c:pt>
                <c:pt idx="6">
                  <c:v>3401886</c:v>
                </c:pt>
                <c:pt idx="7">
                  <c:v>899297</c:v>
                </c:pt>
                <c:pt idx="8">
                  <c:v>307215</c:v>
                </c:pt>
                <c:pt idx="9">
                  <c:v>81874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45113444</c:v>
                </c:pt>
                <c:pt idx="1">
                  <c:v>28588164</c:v>
                </c:pt>
                <c:pt idx="2">
                  <c:v>7441239</c:v>
                </c:pt>
                <c:pt idx="3">
                  <c:v>2907989</c:v>
                </c:pt>
                <c:pt idx="4">
                  <c:v>984242</c:v>
                </c:pt>
                <c:pt idx="5">
                  <c:v>824542</c:v>
                </c:pt>
                <c:pt idx="6">
                  <c:v>109743</c:v>
                </c:pt>
                <c:pt idx="7">
                  <c:v>33974</c:v>
                </c:pt>
                <c:pt idx="8">
                  <c:v>25363</c:v>
                </c:pt>
                <c:pt idx="9">
                  <c:v>25362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45426784</c:v>
                </c:pt>
                <c:pt idx="1">
                  <c:v>30569284</c:v>
                </c:pt>
                <c:pt idx="2">
                  <c:v>10058651</c:v>
                </c:pt>
                <c:pt idx="3">
                  <c:v>3800263</c:v>
                </c:pt>
                <c:pt idx="4">
                  <c:v>3401886</c:v>
                </c:pt>
                <c:pt idx="5">
                  <c:v>1215073</c:v>
                </c:pt>
                <c:pt idx="6">
                  <c:v>135836</c:v>
                </c:pt>
                <c:pt idx="7">
                  <c:v>58287</c:v>
                </c:pt>
                <c:pt idx="8">
                  <c:v>23589</c:v>
                </c:pt>
                <c:pt idx="9">
                  <c:v>8295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48353696</c:v>
                </c:pt>
                <c:pt idx="1">
                  <c:v>45644020</c:v>
                </c:pt>
                <c:pt idx="2">
                  <c:v>15382043</c:v>
                </c:pt>
                <c:pt idx="3">
                  <c:v>10286963</c:v>
                </c:pt>
                <c:pt idx="4">
                  <c:v>5757644</c:v>
                </c:pt>
                <c:pt idx="5">
                  <c:v>2366542</c:v>
                </c:pt>
                <c:pt idx="6">
                  <c:v>2208773</c:v>
                </c:pt>
                <c:pt idx="7">
                  <c:v>2203928</c:v>
                </c:pt>
                <c:pt idx="8">
                  <c:v>1449748</c:v>
                </c:pt>
                <c:pt idx="9">
                  <c:v>1260468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48287363</c:v>
                </c:pt>
                <c:pt idx="1">
                  <c:v>47835360</c:v>
                </c:pt>
                <c:pt idx="2">
                  <c:v>15923402</c:v>
                </c:pt>
                <c:pt idx="3">
                  <c:v>12922681</c:v>
                </c:pt>
                <c:pt idx="4">
                  <c:v>5746713</c:v>
                </c:pt>
                <c:pt idx="5">
                  <c:v>1924100</c:v>
                </c:pt>
                <c:pt idx="6">
                  <c:v>2063425</c:v>
                </c:pt>
                <c:pt idx="7">
                  <c:v>2300211</c:v>
                </c:pt>
                <c:pt idx="8">
                  <c:v>1899866</c:v>
                </c:pt>
                <c:pt idx="9">
                  <c:v>3730780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8503709</c:v>
                </c:pt>
                <c:pt idx="1">
                  <c:v>7934082</c:v>
                </c:pt>
                <c:pt idx="2">
                  <c:v>5872288</c:v>
                </c:pt>
                <c:pt idx="3">
                  <c:v>5456320</c:v>
                </c:pt>
                <c:pt idx="4">
                  <c:v>2792819</c:v>
                </c:pt>
                <c:pt idx="5">
                  <c:v>2581015</c:v>
                </c:pt>
                <c:pt idx="6">
                  <c:v>1098779</c:v>
                </c:pt>
                <c:pt idx="7">
                  <c:v>877234</c:v>
                </c:pt>
                <c:pt idx="8">
                  <c:v>874413</c:v>
                </c:pt>
                <c:pt idx="9">
                  <c:v>824779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8238773</c:v>
                </c:pt>
                <c:pt idx="1">
                  <c:v>7716694</c:v>
                </c:pt>
                <c:pt idx="2">
                  <c:v>5410566</c:v>
                </c:pt>
                <c:pt idx="3">
                  <c:v>4697940</c:v>
                </c:pt>
                <c:pt idx="4">
                  <c:v>3082190</c:v>
                </c:pt>
                <c:pt idx="5">
                  <c:v>2524117</c:v>
                </c:pt>
                <c:pt idx="6">
                  <c:v>1094068</c:v>
                </c:pt>
                <c:pt idx="7">
                  <c:v>844744</c:v>
                </c:pt>
                <c:pt idx="8">
                  <c:v>804612</c:v>
                </c:pt>
                <c:pt idx="9">
                  <c:v>859276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3963643</c:v>
                </c:pt>
                <c:pt idx="1">
                  <c:v>3952302</c:v>
                </c:pt>
                <c:pt idx="2">
                  <c:v>1554310</c:v>
                </c:pt>
                <c:pt idx="3">
                  <c:v>938848</c:v>
                </c:pt>
                <c:pt idx="4">
                  <c:v>551019.5</c:v>
                </c:pt>
                <c:pt idx="5">
                  <c:v>281120</c:v>
                </c:pt>
                <c:pt idx="6">
                  <c:v>264808</c:v>
                </c:pt>
                <c:pt idx="7">
                  <c:v>191800</c:v>
                </c:pt>
                <c:pt idx="8">
                  <c:v>176807</c:v>
                </c:pt>
                <c:pt idx="9">
                  <c:v>136949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4109739</c:v>
                </c:pt>
                <c:pt idx="1">
                  <c:v>3755121</c:v>
                </c:pt>
                <c:pt idx="2">
                  <c:v>1612491.5</c:v>
                </c:pt>
                <c:pt idx="3">
                  <c:v>1111952</c:v>
                </c:pt>
                <c:pt idx="4">
                  <c:v>549210.5</c:v>
                </c:pt>
                <c:pt idx="5">
                  <c:v>294943</c:v>
                </c:pt>
                <c:pt idx="6">
                  <c:v>333307</c:v>
                </c:pt>
                <c:pt idx="7">
                  <c:v>185028.5</c:v>
                </c:pt>
                <c:pt idx="8">
                  <c:v>147271</c:v>
                </c:pt>
                <c:pt idx="9">
                  <c:v>145514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3610688</c:v>
                </c:pt>
                <c:pt idx="1">
                  <c:v>1963291</c:v>
                </c:pt>
                <c:pt idx="2">
                  <c:v>558625</c:v>
                </c:pt>
                <c:pt idx="3">
                  <c:v>241874.5</c:v>
                </c:pt>
                <c:pt idx="4">
                  <c:v>232910</c:v>
                </c:pt>
                <c:pt idx="5">
                  <c:v>68028</c:v>
                </c:pt>
                <c:pt idx="6">
                  <c:v>7143</c:v>
                </c:pt>
                <c:pt idx="7">
                  <c:v>2806</c:v>
                </c:pt>
                <c:pt idx="8">
                  <c:v>2759</c:v>
                </c:pt>
                <c:pt idx="9">
                  <c:v>1858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3422450</c:v>
                </c:pt>
                <c:pt idx="1">
                  <c:v>2096870</c:v>
                </c:pt>
                <c:pt idx="2">
                  <c:v>728428</c:v>
                </c:pt>
                <c:pt idx="3">
                  <c:v>406293</c:v>
                </c:pt>
                <c:pt idx="4">
                  <c:v>299653</c:v>
                </c:pt>
                <c:pt idx="5">
                  <c:v>95654</c:v>
                </c:pt>
                <c:pt idx="6">
                  <c:v>8042</c:v>
                </c:pt>
                <c:pt idx="7">
                  <c:v>2631</c:v>
                </c:pt>
                <c:pt idx="8">
                  <c:v>4506</c:v>
                </c:pt>
                <c:pt idx="9">
                  <c:v>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312964</c:v>
                </c:pt>
                <c:pt idx="1">
                  <c:v>248841</c:v>
                </c:pt>
                <c:pt idx="2">
                  <c:v>160522.5</c:v>
                </c:pt>
                <c:pt idx="3">
                  <c:v>131590</c:v>
                </c:pt>
                <c:pt idx="4">
                  <c:v>115845</c:v>
                </c:pt>
                <c:pt idx="5">
                  <c:v>107622</c:v>
                </c:pt>
                <c:pt idx="6">
                  <c:v>60007</c:v>
                </c:pt>
                <c:pt idx="7">
                  <c:v>57109</c:v>
                </c:pt>
                <c:pt idx="8">
                  <c:v>29397.5</c:v>
                </c:pt>
                <c:pt idx="9">
                  <c:v>28840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311547</c:v>
                </c:pt>
                <c:pt idx="1">
                  <c:v>255086</c:v>
                </c:pt>
                <c:pt idx="2">
                  <c:v>148879.5</c:v>
                </c:pt>
                <c:pt idx="3">
                  <c:v>131511</c:v>
                </c:pt>
                <c:pt idx="4">
                  <c:v>123846</c:v>
                </c:pt>
                <c:pt idx="5">
                  <c:v>107061</c:v>
                </c:pt>
                <c:pt idx="6">
                  <c:v>56611.75</c:v>
                </c:pt>
                <c:pt idx="7">
                  <c:v>53779</c:v>
                </c:pt>
                <c:pt idx="8">
                  <c:v>33898.5</c:v>
                </c:pt>
                <c:pt idx="9">
                  <c:v>22863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1868762</c:v>
                </c:pt>
                <c:pt idx="1">
                  <c:v>1151903</c:v>
                </c:pt>
                <c:pt idx="2">
                  <c:v>490105.25</c:v>
                </c:pt>
                <c:pt idx="3">
                  <c:v>341243</c:v>
                </c:pt>
                <c:pt idx="4">
                  <c:v>170726</c:v>
                </c:pt>
                <c:pt idx="5">
                  <c:v>159900</c:v>
                </c:pt>
                <c:pt idx="6">
                  <c:v>67258</c:v>
                </c:pt>
                <c:pt idx="7">
                  <c:v>54988</c:v>
                </c:pt>
                <c:pt idx="8">
                  <c:v>53750.5</c:v>
                </c:pt>
                <c:pt idx="9">
                  <c:v>52965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1881358</c:v>
                </c:pt>
                <c:pt idx="1">
                  <c:v>1057246</c:v>
                </c:pt>
                <c:pt idx="2">
                  <c:v>491499.25</c:v>
                </c:pt>
                <c:pt idx="3">
                  <c:v>310471</c:v>
                </c:pt>
                <c:pt idx="4">
                  <c:v>141188</c:v>
                </c:pt>
                <c:pt idx="5">
                  <c:v>154441.5</c:v>
                </c:pt>
                <c:pt idx="6">
                  <c:v>71710</c:v>
                </c:pt>
                <c:pt idx="7">
                  <c:v>59752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2000352</c:v>
                </c:pt>
                <c:pt idx="1">
                  <c:v>1312435.5</c:v>
                </c:pt>
                <c:pt idx="2">
                  <c:v>550112.25</c:v>
                </c:pt>
                <c:pt idx="3">
                  <c:v>380223</c:v>
                </c:pt>
                <c:pt idx="4">
                  <c:v>341614</c:v>
                </c:pt>
                <c:pt idx="5">
                  <c:v>278361</c:v>
                </c:pt>
                <c:pt idx="6">
                  <c:v>184657</c:v>
                </c:pt>
                <c:pt idx="7">
                  <c:v>174949</c:v>
                </c:pt>
                <c:pt idx="8">
                  <c:v>135410</c:v>
                </c:pt>
                <c:pt idx="9">
                  <c:v>127725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2012869</c:v>
                </c:pt>
                <c:pt idx="1">
                  <c:v>1206198.5</c:v>
                </c:pt>
                <c:pt idx="2">
                  <c:v>548111</c:v>
                </c:pt>
                <c:pt idx="3">
                  <c:v>383524</c:v>
                </c:pt>
                <c:pt idx="4">
                  <c:v>332671</c:v>
                </c:pt>
                <c:pt idx="5">
                  <c:v>290437</c:v>
                </c:pt>
                <c:pt idx="6">
                  <c:v>176986.5</c:v>
                </c:pt>
                <c:pt idx="7">
                  <c:v>146517</c:v>
                </c:pt>
                <c:pt idx="8">
                  <c:v>142660</c:v>
                </c:pt>
                <c:pt idx="9">
                  <c:v>143198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5607924</c:v>
                </c:pt>
                <c:pt idx="1">
                  <c:v>4809573</c:v>
                </c:pt>
                <c:pt idx="2">
                  <c:v>4667166</c:v>
                </c:pt>
                <c:pt idx="3">
                  <c:v>3468529</c:v>
                </c:pt>
                <c:pt idx="4">
                  <c:v>1909598</c:v>
                </c:pt>
                <c:pt idx="5">
                  <c:v>1731655</c:v>
                </c:pt>
                <c:pt idx="6">
                  <c:v>783851</c:v>
                </c:pt>
                <c:pt idx="7">
                  <c:v>728043</c:v>
                </c:pt>
                <c:pt idx="8">
                  <c:v>655906</c:v>
                </c:pt>
                <c:pt idx="9">
                  <c:v>626735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4982587</c:v>
                </c:pt>
                <c:pt idx="1">
                  <c:v>4447843</c:v>
                </c:pt>
                <c:pt idx="2">
                  <c:v>4154390</c:v>
                </c:pt>
                <c:pt idx="3">
                  <c:v>3290897</c:v>
                </c:pt>
                <c:pt idx="4">
                  <c:v>1703105</c:v>
                </c:pt>
                <c:pt idx="5">
                  <c:v>1732715</c:v>
                </c:pt>
                <c:pt idx="6">
                  <c:v>758946</c:v>
                </c:pt>
                <c:pt idx="7">
                  <c:v>755677</c:v>
                </c:pt>
                <c:pt idx="8">
                  <c:v>683848</c:v>
                </c:pt>
                <c:pt idx="9">
                  <c:v>840944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2482369</c:v>
                </c:pt>
                <c:pt idx="1">
                  <c:v>1499142</c:v>
                </c:pt>
                <c:pt idx="2">
                  <c:v>661988</c:v>
                </c:pt>
                <c:pt idx="3">
                  <c:v>656376</c:v>
                </c:pt>
                <c:pt idx="4">
                  <c:v>458719</c:v>
                </c:pt>
                <c:pt idx="5">
                  <c:v>380411</c:v>
                </c:pt>
                <c:pt idx="6">
                  <c:v>350414</c:v>
                </c:pt>
                <c:pt idx="7">
                  <c:v>171505</c:v>
                </c:pt>
                <c:pt idx="8">
                  <c:v>143507</c:v>
                </c:pt>
                <c:pt idx="9">
                  <c:v>127523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2317040</c:v>
                </c:pt>
                <c:pt idx="1">
                  <c:v>1254046</c:v>
                </c:pt>
                <c:pt idx="2">
                  <c:v>742554</c:v>
                </c:pt>
                <c:pt idx="3">
                  <c:v>758236</c:v>
                </c:pt>
                <c:pt idx="4">
                  <c:v>477121</c:v>
                </c:pt>
                <c:pt idx="5">
                  <c:v>610039</c:v>
                </c:pt>
                <c:pt idx="6">
                  <c:v>316883</c:v>
                </c:pt>
                <c:pt idx="7">
                  <c:v>227378</c:v>
                </c:pt>
                <c:pt idx="8">
                  <c:v>139151</c:v>
                </c:pt>
                <c:pt idx="9">
                  <c:v>83385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1101369</c:v>
                </c:pt>
                <c:pt idx="1">
                  <c:v>949540</c:v>
                </c:pt>
                <c:pt idx="2">
                  <c:v>403088</c:v>
                </c:pt>
                <c:pt idx="3">
                  <c:v>373427</c:v>
                </c:pt>
                <c:pt idx="4">
                  <c:v>341342</c:v>
                </c:pt>
                <c:pt idx="5">
                  <c:v>249279</c:v>
                </c:pt>
                <c:pt idx="6">
                  <c:v>137268</c:v>
                </c:pt>
                <c:pt idx="7">
                  <c:v>136229</c:v>
                </c:pt>
                <c:pt idx="8">
                  <c:v>80114</c:v>
                </c:pt>
                <c:pt idx="9">
                  <c:v>74403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1001211</c:v>
                </c:pt>
                <c:pt idx="1">
                  <c:v>731705</c:v>
                </c:pt>
                <c:pt idx="2">
                  <c:v>290356</c:v>
                </c:pt>
                <c:pt idx="3">
                  <c:v>342566</c:v>
                </c:pt>
                <c:pt idx="4">
                  <c:v>350579</c:v>
                </c:pt>
                <c:pt idx="5">
                  <c:v>253560</c:v>
                </c:pt>
                <c:pt idx="6">
                  <c:v>139120</c:v>
                </c:pt>
                <c:pt idx="7">
                  <c:v>151707</c:v>
                </c:pt>
                <c:pt idx="8">
                  <c:v>75618</c:v>
                </c:pt>
                <c:pt idx="9">
                  <c:v>61390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27193</c:v>
                </c:pt>
                <c:pt idx="1">
                  <c:v>23476</c:v>
                </c:pt>
                <c:pt idx="2">
                  <c:v>11024</c:v>
                </c:pt>
                <c:pt idx="3">
                  <c:v>10653</c:v>
                </c:pt>
                <c:pt idx="4">
                  <c:v>9959</c:v>
                </c:pt>
                <c:pt idx="5">
                  <c:v>7181</c:v>
                </c:pt>
                <c:pt idx="6">
                  <c:v>6508</c:v>
                </c:pt>
                <c:pt idx="7">
                  <c:v>2572</c:v>
                </c:pt>
                <c:pt idx="8">
                  <c:v>2280</c:v>
                </c:pt>
                <c:pt idx="9">
                  <c:v>1702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26643</c:v>
                </c:pt>
                <c:pt idx="1">
                  <c:v>23665</c:v>
                </c:pt>
                <c:pt idx="2">
                  <c:v>11667</c:v>
                </c:pt>
                <c:pt idx="3">
                  <c:v>11919</c:v>
                </c:pt>
                <c:pt idx="4">
                  <c:v>10563</c:v>
                </c:pt>
                <c:pt idx="5">
                  <c:v>7212</c:v>
                </c:pt>
                <c:pt idx="6">
                  <c:v>6419</c:v>
                </c:pt>
                <c:pt idx="7">
                  <c:v>2581</c:v>
                </c:pt>
                <c:pt idx="8">
                  <c:v>2665</c:v>
                </c:pt>
                <c:pt idx="9">
                  <c:v>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327548900</c:v>
                </c:pt>
                <c:pt idx="1">
                  <c:v>242644186</c:v>
                </c:pt>
                <c:pt idx="2">
                  <c:v>193257758</c:v>
                </c:pt>
                <c:pt idx="3">
                  <c:v>184575194</c:v>
                </c:pt>
                <c:pt idx="4">
                  <c:v>167942846</c:v>
                </c:pt>
                <c:pt idx="5">
                  <c:v>124978052</c:v>
                </c:pt>
                <c:pt idx="6">
                  <c:v>55107627</c:v>
                </c:pt>
                <c:pt idx="7">
                  <c:v>35933080</c:v>
                </c:pt>
                <c:pt idx="8">
                  <c:v>34053310</c:v>
                </c:pt>
                <c:pt idx="9">
                  <c:v>32940460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348160898</c:v>
                </c:pt>
                <c:pt idx="1">
                  <c:v>242990948</c:v>
                </c:pt>
                <c:pt idx="2">
                  <c:v>191792748</c:v>
                </c:pt>
                <c:pt idx="3">
                  <c:v>208304259</c:v>
                </c:pt>
                <c:pt idx="4">
                  <c:v>179168170</c:v>
                </c:pt>
                <c:pt idx="5">
                  <c:v>132817866</c:v>
                </c:pt>
                <c:pt idx="6">
                  <c:v>62516024</c:v>
                </c:pt>
                <c:pt idx="7">
                  <c:v>37240430</c:v>
                </c:pt>
                <c:pt idx="8">
                  <c:v>38853026</c:v>
                </c:pt>
                <c:pt idx="9">
                  <c:v>43953860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797</c:v>
                </c:pt>
                <c:pt idx="1">
                  <c:v>684</c:v>
                </c:pt>
                <c:pt idx="2">
                  <c:v>435</c:v>
                </c:pt>
                <c:pt idx="3">
                  <c:v>368</c:v>
                </c:pt>
                <c:pt idx="4">
                  <c:v>294</c:v>
                </c:pt>
                <c:pt idx="5">
                  <c:v>239</c:v>
                </c:pt>
                <c:pt idx="6">
                  <c:v>211</c:v>
                </c:pt>
                <c:pt idx="7">
                  <c:v>111</c:v>
                </c:pt>
                <c:pt idx="8">
                  <c:v>111</c:v>
                </c:pt>
                <c:pt idx="9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741</c:v>
                </c:pt>
                <c:pt idx="1">
                  <c:v>624</c:v>
                </c:pt>
                <c:pt idx="2">
                  <c:v>447</c:v>
                </c:pt>
                <c:pt idx="3">
                  <c:v>406</c:v>
                </c:pt>
                <c:pt idx="4">
                  <c:v>267</c:v>
                </c:pt>
                <c:pt idx="5">
                  <c:v>277</c:v>
                </c:pt>
                <c:pt idx="6">
                  <c:v>200</c:v>
                </c:pt>
                <c:pt idx="7">
                  <c:v>76</c:v>
                </c:pt>
                <c:pt idx="8">
                  <c:v>76</c:v>
                </c:pt>
                <c:pt idx="9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67" bestFit="1" customWidth="1"/>
    <col min="2" max="2" width="16" style="67" bestFit="1" customWidth="1"/>
    <col min="3" max="3" width="26.5703125" style="67" bestFit="1" customWidth="1"/>
    <col min="4" max="16384" width="11.42578125" style="67"/>
  </cols>
  <sheetData>
    <row r="1" spans="1:9" ht="22.5" customHeight="1" x14ac:dyDescent="0.35">
      <c r="D1" s="68" t="s">
        <v>39</v>
      </c>
    </row>
    <row r="4" spans="1:9" x14ac:dyDescent="0.25">
      <c r="F4" s="69"/>
      <c r="G4" s="69"/>
      <c r="I4" s="70">
        <v>41628</v>
      </c>
    </row>
    <row r="6" spans="1:9" x14ac:dyDescent="0.25">
      <c r="A6" s="93" t="s">
        <v>42</v>
      </c>
      <c r="B6" s="94"/>
      <c r="C6" s="94"/>
      <c r="D6" s="91" t="s">
        <v>98</v>
      </c>
      <c r="E6" s="92"/>
      <c r="F6" s="91" t="s">
        <v>40</v>
      </c>
      <c r="G6" s="92"/>
      <c r="H6" s="91" t="s">
        <v>41</v>
      </c>
      <c r="I6" s="92"/>
    </row>
    <row r="7" spans="1:9" x14ac:dyDescent="0.25">
      <c r="A7" s="95"/>
      <c r="B7" s="95"/>
      <c r="C7" s="95"/>
      <c r="D7" s="71">
        <v>2012</v>
      </c>
      <c r="E7" s="71">
        <v>2013</v>
      </c>
      <c r="F7" s="71">
        <v>2012</v>
      </c>
      <c r="G7" s="71">
        <v>2013</v>
      </c>
      <c r="H7" s="71" t="s">
        <v>0</v>
      </c>
      <c r="I7" s="71" t="s">
        <v>3</v>
      </c>
    </row>
    <row r="8" spans="1:9" x14ac:dyDescent="0.25">
      <c r="A8" s="86" t="s">
        <v>12</v>
      </c>
      <c r="B8" s="86" t="s">
        <v>13</v>
      </c>
      <c r="C8" s="72" t="s">
        <v>14</v>
      </c>
      <c r="D8" s="73">
        <v>12395478</v>
      </c>
      <c r="E8" s="73">
        <v>11593031</v>
      </c>
      <c r="F8" s="73">
        <v>139490495</v>
      </c>
      <c r="G8" s="73">
        <v>139521987</v>
      </c>
      <c r="H8" s="73">
        <v>31492</v>
      </c>
      <c r="I8" s="74">
        <f>((G8*100/F8)-100)</f>
        <v>2.2576448667706472E-2</v>
      </c>
    </row>
    <row r="9" spans="1:9" x14ac:dyDescent="0.25">
      <c r="A9" s="87"/>
      <c r="B9" s="89"/>
      <c r="C9" s="72" t="s">
        <v>15</v>
      </c>
      <c r="D9" s="73">
        <v>7640776</v>
      </c>
      <c r="E9" s="73">
        <v>8034528</v>
      </c>
      <c r="F9" s="73">
        <v>80596094</v>
      </c>
      <c r="G9" s="73">
        <v>72478920</v>
      </c>
      <c r="H9" s="73">
        <v>-8117174</v>
      </c>
      <c r="I9" s="74">
        <f t="shared" ref="I9:I19" si="0">((G9*100/F9)-100)</f>
        <v>-10.07142356055121</v>
      </c>
    </row>
    <row r="10" spans="1:9" x14ac:dyDescent="0.25">
      <c r="A10" s="87"/>
      <c r="B10" s="86" t="s">
        <v>16</v>
      </c>
      <c r="C10" s="72" t="s">
        <v>17</v>
      </c>
      <c r="D10" s="73">
        <v>4413964</v>
      </c>
      <c r="E10" s="73">
        <v>4766379</v>
      </c>
      <c r="F10" s="73">
        <v>52658579</v>
      </c>
      <c r="G10" s="73">
        <v>54586148</v>
      </c>
      <c r="H10" s="73">
        <v>1927569</v>
      </c>
      <c r="I10" s="74">
        <f t="shared" si="0"/>
        <v>3.6605032581680632</v>
      </c>
    </row>
    <row r="11" spans="1:9" x14ac:dyDescent="0.25">
      <c r="A11" s="87"/>
      <c r="B11" s="87"/>
      <c r="C11" s="72" t="s">
        <v>18</v>
      </c>
      <c r="D11" s="73">
        <v>13251287</v>
      </c>
      <c r="E11" s="73">
        <v>12617140</v>
      </c>
      <c r="F11" s="73">
        <v>148401174</v>
      </c>
      <c r="G11" s="73">
        <v>140608329</v>
      </c>
      <c r="H11" s="73">
        <v>-7792845</v>
      </c>
      <c r="I11" s="74">
        <f t="shared" si="0"/>
        <v>-5.2512017189297922</v>
      </c>
    </row>
    <row r="12" spans="1:9" x14ac:dyDescent="0.25">
      <c r="A12" s="89"/>
      <c r="B12" s="89"/>
      <c r="C12" s="72" t="s">
        <v>2</v>
      </c>
      <c r="D12" s="73">
        <v>17665251</v>
      </c>
      <c r="E12" s="73">
        <v>17383519</v>
      </c>
      <c r="F12" s="73">
        <v>201059753</v>
      </c>
      <c r="G12" s="73">
        <v>195194477</v>
      </c>
      <c r="H12" s="73">
        <v>-5865276</v>
      </c>
      <c r="I12" s="74">
        <f t="shared" si="0"/>
        <v>-2.9171805458251043</v>
      </c>
    </row>
    <row r="13" spans="1:9" x14ac:dyDescent="0.25">
      <c r="A13" s="75"/>
      <c r="B13" s="75"/>
      <c r="C13" s="76" t="s">
        <v>2</v>
      </c>
      <c r="D13" s="77">
        <v>37701505</v>
      </c>
      <c r="E13" s="77">
        <v>37011078</v>
      </c>
      <c r="F13" s="77">
        <v>421146342</v>
      </c>
      <c r="G13" s="77">
        <v>407195384</v>
      </c>
      <c r="H13" s="77">
        <v>-13950958</v>
      </c>
      <c r="I13" s="78">
        <f t="shared" si="0"/>
        <v>-3.3126152618939244</v>
      </c>
    </row>
    <row r="14" spans="1:9" x14ac:dyDescent="0.25">
      <c r="A14" s="86" t="s">
        <v>4</v>
      </c>
      <c r="B14" s="79" t="s">
        <v>5</v>
      </c>
      <c r="C14" s="72" t="s">
        <v>6</v>
      </c>
      <c r="D14" s="73">
        <v>19118</v>
      </c>
      <c r="E14" s="73">
        <v>16695</v>
      </c>
      <c r="F14" s="73">
        <v>215794</v>
      </c>
      <c r="G14" s="73">
        <v>207886</v>
      </c>
      <c r="H14" s="73">
        <v>-7908</v>
      </c>
      <c r="I14" s="74">
        <f t="shared" si="0"/>
        <v>-3.6646060594826508</v>
      </c>
    </row>
    <row r="15" spans="1:9" x14ac:dyDescent="0.25">
      <c r="A15" s="87"/>
      <c r="B15" s="86" t="s">
        <v>7</v>
      </c>
      <c r="C15" s="72" t="s">
        <v>8</v>
      </c>
      <c r="D15" s="73">
        <v>658768</v>
      </c>
      <c r="E15" s="73">
        <v>719579</v>
      </c>
      <c r="F15" s="73">
        <v>7632238</v>
      </c>
      <c r="G15" s="73">
        <v>7103893</v>
      </c>
      <c r="H15" s="73">
        <v>-528345</v>
      </c>
      <c r="I15" s="74">
        <f t="shared" si="0"/>
        <v>-6.9225435579970167</v>
      </c>
    </row>
    <row r="16" spans="1:9" x14ac:dyDescent="0.25">
      <c r="A16" s="87"/>
      <c r="B16" s="89"/>
      <c r="C16" s="72" t="s">
        <v>9</v>
      </c>
      <c r="D16" s="73">
        <v>172300</v>
      </c>
      <c r="E16" s="73">
        <v>177127</v>
      </c>
      <c r="F16" s="73">
        <v>1940390</v>
      </c>
      <c r="G16" s="73">
        <v>1881121</v>
      </c>
      <c r="H16" s="73">
        <v>-59269</v>
      </c>
      <c r="I16" s="74">
        <f t="shared" si="0"/>
        <v>-3.0544890460165277</v>
      </c>
    </row>
    <row r="17" spans="1:9" x14ac:dyDescent="0.25">
      <c r="A17" s="89"/>
      <c r="B17" s="79" t="s">
        <v>10</v>
      </c>
      <c r="C17" s="72" t="s">
        <v>11</v>
      </c>
      <c r="D17" s="73">
        <v>360002</v>
      </c>
      <c r="E17" s="73">
        <v>100499</v>
      </c>
      <c r="F17" s="73">
        <v>3141936</v>
      </c>
      <c r="G17" s="73">
        <v>2208697</v>
      </c>
      <c r="H17" s="73">
        <v>-933239</v>
      </c>
      <c r="I17" s="74">
        <f t="shared" si="0"/>
        <v>-29.702673765474529</v>
      </c>
    </row>
    <row r="18" spans="1:9" x14ac:dyDescent="0.25">
      <c r="A18" s="80"/>
      <c r="B18" s="80"/>
      <c r="C18" s="76" t="s">
        <v>2</v>
      </c>
      <c r="D18" s="77">
        <v>1210188</v>
      </c>
      <c r="E18" s="77">
        <v>1013900</v>
      </c>
      <c r="F18" s="77">
        <v>12930358</v>
      </c>
      <c r="G18" s="77">
        <v>11401597</v>
      </c>
      <c r="H18" s="77">
        <v>-1528761</v>
      </c>
      <c r="I18" s="78">
        <f t="shared" si="0"/>
        <v>-11.82303691823536</v>
      </c>
    </row>
    <row r="19" spans="1:9" x14ac:dyDescent="0.25">
      <c r="A19" s="81"/>
      <c r="B19" s="81"/>
      <c r="C19" s="82" t="s">
        <v>1</v>
      </c>
      <c r="D19" s="83">
        <f>+D13+D18</f>
        <v>38911693</v>
      </c>
      <c r="E19" s="83">
        <f t="shared" ref="E19:G19" si="1">+E13+E18</f>
        <v>38024978</v>
      </c>
      <c r="F19" s="83">
        <f t="shared" si="1"/>
        <v>434076700</v>
      </c>
      <c r="G19" s="83">
        <f t="shared" si="1"/>
        <v>418596981</v>
      </c>
      <c r="H19" s="83">
        <f t="shared" ref="H19" si="2">G19-F19</f>
        <v>-15479719</v>
      </c>
      <c r="I19" s="84">
        <f t="shared" si="0"/>
        <v>-3.5661252953683089</v>
      </c>
    </row>
    <row r="20" spans="1:9" x14ac:dyDescent="0.25">
      <c r="A20" s="80"/>
      <c r="B20" s="80"/>
      <c r="I20" s="85"/>
    </row>
    <row r="21" spans="1:9" x14ac:dyDescent="0.25">
      <c r="A21" s="86" t="s">
        <v>19</v>
      </c>
      <c r="B21" s="86" t="s">
        <v>20</v>
      </c>
      <c r="C21" s="72" t="s">
        <v>21</v>
      </c>
      <c r="D21" s="73">
        <v>9082365</v>
      </c>
      <c r="E21" s="73">
        <v>8932581</v>
      </c>
      <c r="F21" s="73">
        <v>103909984</v>
      </c>
      <c r="G21" s="73">
        <v>101088982</v>
      </c>
      <c r="H21" s="73">
        <v>-2821002</v>
      </c>
      <c r="I21" s="74">
        <f t="shared" ref="I21:I34" si="3">((G21*100/F21)-100)</f>
        <v>-2.7148517316680625</v>
      </c>
    </row>
    <row r="22" spans="1:9" x14ac:dyDescent="0.25">
      <c r="A22" s="87"/>
      <c r="B22" s="89"/>
      <c r="C22" s="72" t="s">
        <v>22</v>
      </c>
      <c r="D22" s="73">
        <v>8570715</v>
      </c>
      <c r="E22" s="73">
        <v>7776349</v>
      </c>
      <c r="F22" s="73">
        <v>94769353</v>
      </c>
      <c r="G22" s="73">
        <v>86091890</v>
      </c>
      <c r="H22" s="73">
        <v>-8677463</v>
      </c>
      <c r="I22" s="74">
        <f t="shared" si="3"/>
        <v>-9.1564020701924562</v>
      </c>
    </row>
    <row r="23" spans="1:9" x14ac:dyDescent="0.25">
      <c r="A23" s="87"/>
      <c r="B23" s="79" t="s">
        <v>23</v>
      </c>
      <c r="C23" s="72" t="s">
        <v>24</v>
      </c>
      <c r="D23" s="73">
        <v>3282356</v>
      </c>
      <c r="E23" s="73">
        <v>3694479</v>
      </c>
      <c r="F23" s="73">
        <v>39554143</v>
      </c>
      <c r="G23" s="73">
        <v>41181212</v>
      </c>
      <c r="H23" s="73">
        <v>1627069</v>
      </c>
      <c r="I23" s="74">
        <f t="shared" si="3"/>
        <v>4.113523582093535</v>
      </c>
    </row>
    <row r="24" spans="1:9" x14ac:dyDescent="0.25">
      <c r="A24" s="87"/>
      <c r="B24" s="86" t="s">
        <v>25</v>
      </c>
      <c r="C24" s="72" t="s">
        <v>26</v>
      </c>
      <c r="D24" s="73">
        <v>1160427.75</v>
      </c>
      <c r="E24" s="73">
        <v>1135232</v>
      </c>
      <c r="F24" s="73">
        <v>12937096.25</v>
      </c>
      <c r="G24" s="73">
        <v>12674117.5</v>
      </c>
      <c r="H24" s="73">
        <v>-262978.75</v>
      </c>
      <c r="I24" s="74">
        <f t="shared" si="3"/>
        <v>-2.0327494278323854</v>
      </c>
    </row>
    <row r="25" spans="1:9" x14ac:dyDescent="0.25">
      <c r="A25" s="87"/>
      <c r="B25" s="87"/>
      <c r="C25" s="72" t="s">
        <v>21</v>
      </c>
      <c r="D25" s="73">
        <v>632155</v>
      </c>
      <c r="E25" s="73">
        <v>617410.5</v>
      </c>
      <c r="F25" s="73">
        <v>7070272.5</v>
      </c>
      <c r="G25" s="73">
        <v>6692699.75</v>
      </c>
      <c r="H25" s="73">
        <v>-377572.75</v>
      </c>
      <c r="I25" s="74">
        <f t="shared" si="3"/>
        <v>-5.340285682058223</v>
      </c>
    </row>
    <row r="26" spans="1:9" x14ac:dyDescent="0.25">
      <c r="A26" s="87"/>
      <c r="B26" s="87"/>
      <c r="C26" s="72" t="s">
        <v>27</v>
      </c>
      <c r="D26" s="73">
        <v>125395.75</v>
      </c>
      <c r="E26" s="73">
        <v>132586.75</v>
      </c>
      <c r="F26" s="73">
        <v>1397530</v>
      </c>
      <c r="G26" s="73">
        <v>1387298</v>
      </c>
      <c r="H26" s="73">
        <v>-10232</v>
      </c>
      <c r="I26" s="74">
        <f t="shared" si="3"/>
        <v>-0.73214886263622247</v>
      </c>
    </row>
    <row r="27" spans="1:9" x14ac:dyDescent="0.25">
      <c r="A27" s="87"/>
      <c r="B27" s="87"/>
      <c r="C27" s="72" t="s">
        <v>28</v>
      </c>
      <c r="D27" s="73">
        <v>402877</v>
      </c>
      <c r="E27" s="73">
        <v>385234.75</v>
      </c>
      <c r="F27" s="73">
        <v>4468951.75</v>
      </c>
      <c r="G27" s="73">
        <v>4594108.75</v>
      </c>
      <c r="H27" s="73">
        <v>125157</v>
      </c>
      <c r="I27" s="74">
        <f t="shared" si="3"/>
        <v>2.8005896461066015</v>
      </c>
    </row>
    <row r="28" spans="1:9" x14ac:dyDescent="0.25">
      <c r="A28" s="87"/>
      <c r="B28" s="89"/>
      <c r="C28" s="72" t="s">
        <v>29</v>
      </c>
      <c r="D28" s="73">
        <v>528272.75</v>
      </c>
      <c r="E28" s="73">
        <v>517821.5</v>
      </c>
      <c r="F28" s="73">
        <v>5866823.75</v>
      </c>
      <c r="G28" s="73">
        <v>5981417.75</v>
      </c>
      <c r="H28" s="73">
        <v>114594</v>
      </c>
      <c r="I28" s="74">
        <f t="shared" si="3"/>
        <v>1.9532545186822716</v>
      </c>
    </row>
    <row r="29" spans="1:9" x14ac:dyDescent="0.25">
      <c r="A29" s="87"/>
      <c r="B29" s="86" t="s">
        <v>30</v>
      </c>
      <c r="C29" s="72" t="s">
        <v>31</v>
      </c>
      <c r="D29" s="73">
        <v>1833480</v>
      </c>
      <c r="E29" s="73">
        <v>1947121</v>
      </c>
      <c r="F29" s="73">
        <v>25173042</v>
      </c>
      <c r="G29" s="73">
        <v>26817096</v>
      </c>
      <c r="H29" s="73">
        <v>1644054</v>
      </c>
      <c r="I29" s="74">
        <f t="shared" si="3"/>
        <v>6.5310104356875058</v>
      </c>
    </row>
    <row r="30" spans="1:9" x14ac:dyDescent="0.25">
      <c r="A30" s="87"/>
      <c r="B30" s="89"/>
      <c r="C30" s="72" t="s">
        <v>32</v>
      </c>
      <c r="D30" s="73">
        <v>713600</v>
      </c>
      <c r="E30" s="73">
        <v>757339</v>
      </c>
      <c r="F30" s="73">
        <v>7163211</v>
      </c>
      <c r="G30" s="73">
        <v>7109857</v>
      </c>
      <c r="H30" s="73">
        <v>-53354</v>
      </c>
      <c r="I30" s="74">
        <f t="shared" si="3"/>
        <v>-0.74483356695760961</v>
      </c>
    </row>
    <row r="31" spans="1:9" x14ac:dyDescent="0.25">
      <c r="A31" s="87"/>
      <c r="B31" s="79" t="s">
        <v>33</v>
      </c>
      <c r="C31" s="72" t="s">
        <v>34</v>
      </c>
      <c r="D31" s="73">
        <v>229245</v>
      </c>
      <c r="E31" s="73">
        <v>254173</v>
      </c>
      <c r="F31" s="73">
        <v>3609861</v>
      </c>
      <c r="G31" s="73">
        <v>4086399</v>
      </c>
      <c r="H31" s="73">
        <v>476538</v>
      </c>
      <c r="I31" s="74">
        <f t="shared" si="3"/>
        <v>13.201006908576261</v>
      </c>
    </row>
    <row r="32" spans="1:9" x14ac:dyDescent="0.25">
      <c r="A32" s="87"/>
      <c r="B32" s="86" t="s">
        <v>35</v>
      </c>
      <c r="C32" s="72" t="s">
        <v>36</v>
      </c>
      <c r="D32" s="73">
        <v>9713</v>
      </c>
      <c r="E32" s="73">
        <v>9898</v>
      </c>
      <c r="F32" s="73">
        <v>124488</v>
      </c>
      <c r="G32" s="73">
        <v>121342</v>
      </c>
      <c r="H32" s="73">
        <v>-3146</v>
      </c>
      <c r="I32" s="74">
        <f t="shared" si="3"/>
        <v>-2.5271512113617405</v>
      </c>
    </row>
    <row r="33" spans="1:9" x14ac:dyDescent="0.25">
      <c r="A33" s="87"/>
      <c r="B33" s="87"/>
      <c r="C33" s="72" t="s">
        <v>37</v>
      </c>
      <c r="D33" s="73">
        <v>191380241</v>
      </c>
      <c r="E33" s="73">
        <v>155595372</v>
      </c>
      <c r="F33" s="73">
        <v>1770345286</v>
      </c>
      <c r="G33" s="73">
        <v>1685058735</v>
      </c>
      <c r="H33" s="73">
        <v>-85286551</v>
      </c>
      <c r="I33" s="74">
        <f t="shared" si="3"/>
        <v>-4.8175094245428483</v>
      </c>
    </row>
    <row r="34" spans="1:9" x14ac:dyDescent="0.25">
      <c r="A34" s="88"/>
      <c r="B34" s="90"/>
      <c r="C34" s="72" t="s">
        <v>38</v>
      </c>
      <c r="D34" s="73">
        <v>435</v>
      </c>
      <c r="E34" s="73">
        <v>475</v>
      </c>
      <c r="F34" s="73">
        <v>3477</v>
      </c>
      <c r="G34" s="73">
        <v>3562</v>
      </c>
      <c r="H34" s="73">
        <v>85</v>
      </c>
      <c r="I34" s="74">
        <f t="shared" si="3"/>
        <v>2.4446361806154755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1006093</v>
      </c>
      <c r="C7" s="37">
        <v>985743</v>
      </c>
      <c r="D7" s="37">
        <v>11970726</v>
      </c>
      <c r="E7" s="37">
        <v>11061405</v>
      </c>
      <c r="F7" s="10">
        <f>((E7*100)/D7)-100</f>
        <v>-7.5962059444013619</v>
      </c>
      <c r="G7" s="1"/>
      <c r="H7" s="1"/>
      <c r="I7" s="1"/>
    </row>
    <row r="8" spans="1:12" x14ac:dyDescent="0.25">
      <c r="A8" s="11" t="s">
        <v>45</v>
      </c>
      <c r="B8" s="38">
        <v>182894</v>
      </c>
      <c r="C8" s="38">
        <v>220014</v>
      </c>
      <c r="D8" s="38">
        <v>2076416</v>
      </c>
      <c r="E8" s="38">
        <v>2199662</v>
      </c>
      <c r="F8" s="13">
        <f t="shared" ref="F8:F35" si="0">((E8*100)/D8)-100</f>
        <v>5.9355158118604407</v>
      </c>
      <c r="G8" s="1"/>
      <c r="H8" s="1"/>
      <c r="I8" s="1"/>
    </row>
    <row r="9" spans="1:12" x14ac:dyDescent="0.25">
      <c r="A9" s="8" t="s">
        <v>46</v>
      </c>
      <c r="B9" s="37">
        <v>361048</v>
      </c>
      <c r="C9" s="37">
        <v>543904</v>
      </c>
      <c r="D9" s="37">
        <v>5126693</v>
      </c>
      <c r="E9" s="37">
        <v>4426876</v>
      </c>
      <c r="F9" s="10">
        <f t="shared" si="0"/>
        <v>-13.650456541868223</v>
      </c>
      <c r="G9" s="1"/>
      <c r="H9" s="1"/>
      <c r="I9" s="1"/>
    </row>
    <row r="10" spans="1:12" x14ac:dyDescent="0.25">
      <c r="A10" s="11" t="s">
        <v>47</v>
      </c>
      <c r="B10" s="38">
        <v>423703</v>
      </c>
      <c r="C10" s="38">
        <v>293858</v>
      </c>
      <c r="D10" s="38">
        <v>4732503</v>
      </c>
      <c r="E10" s="38">
        <v>4336270</v>
      </c>
      <c r="F10" s="13">
        <f t="shared" si="0"/>
        <v>-8.372588459003623</v>
      </c>
      <c r="G10" s="1"/>
      <c r="H10" s="1"/>
      <c r="I10" s="1"/>
    </row>
    <row r="11" spans="1:12" x14ac:dyDescent="0.25">
      <c r="A11" s="8" t="s">
        <v>48</v>
      </c>
      <c r="B11" s="37">
        <v>7603932</v>
      </c>
      <c r="C11" s="37">
        <v>7268178</v>
      </c>
      <c r="D11" s="37">
        <v>81031254</v>
      </c>
      <c r="E11" s="37">
        <v>82152069</v>
      </c>
      <c r="F11" s="10">
        <f t="shared" si="0"/>
        <v>1.3831885163717175</v>
      </c>
      <c r="G11" s="1"/>
      <c r="H11" s="1"/>
      <c r="I11" s="1"/>
    </row>
    <row r="12" spans="1:12" x14ac:dyDescent="0.25">
      <c r="A12" s="11" t="s">
        <v>49</v>
      </c>
      <c r="B12" s="38">
        <v>324296</v>
      </c>
      <c r="C12" s="38">
        <v>321694</v>
      </c>
      <c r="D12" s="38">
        <v>3470365</v>
      </c>
      <c r="E12" s="38">
        <v>3409995</v>
      </c>
      <c r="F12" s="13">
        <f t="shared" si="0"/>
        <v>-1.7395864700110764</v>
      </c>
      <c r="G12" s="1"/>
      <c r="H12" s="1"/>
      <c r="I12" s="1"/>
    </row>
    <row r="13" spans="1:12" x14ac:dyDescent="0.25">
      <c r="A13" s="8" t="s">
        <v>50</v>
      </c>
      <c r="B13" s="37">
        <v>739418</v>
      </c>
      <c r="C13" s="37">
        <v>817398</v>
      </c>
      <c r="D13" s="37">
        <v>10985901</v>
      </c>
      <c r="E13" s="37">
        <v>10921273</v>
      </c>
      <c r="F13" s="10">
        <f t="shared" si="0"/>
        <v>-0.58828128889929587</v>
      </c>
      <c r="G13" s="1"/>
      <c r="H13" s="1"/>
      <c r="I13" s="1"/>
    </row>
    <row r="14" spans="1:12" x14ac:dyDescent="0.25">
      <c r="A14" s="11" t="s">
        <v>51</v>
      </c>
      <c r="B14" s="38">
        <v>3300832</v>
      </c>
      <c r="C14" s="38">
        <v>3343576</v>
      </c>
      <c r="D14" s="38">
        <v>39171903</v>
      </c>
      <c r="E14" s="38">
        <v>38828717</v>
      </c>
      <c r="F14" s="13">
        <f t="shared" si="0"/>
        <v>-0.87610244516331193</v>
      </c>
      <c r="G14" s="1"/>
      <c r="H14" s="1"/>
      <c r="I14" s="1"/>
    </row>
    <row r="15" spans="1:12" x14ac:dyDescent="0.25">
      <c r="A15" s="8" t="s">
        <v>52</v>
      </c>
      <c r="B15" s="37">
        <v>2782038</v>
      </c>
      <c r="C15" s="37">
        <v>2179482</v>
      </c>
      <c r="D15" s="37">
        <v>26670613</v>
      </c>
      <c r="E15" s="37">
        <v>27521414</v>
      </c>
      <c r="F15" s="10">
        <f t="shared" si="0"/>
        <v>3.190031665188954</v>
      </c>
      <c r="G15" s="1"/>
      <c r="H15" s="1"/>
      <c r="I15" s="1"/>
    </row>
    <row r="16" spans="1:12" x14ac:dyDescent="0.25">
      <c r="A16" s="11" t="s">
        <v>53</v>
      </c>
      <c r="B16" s="38">
        <v>2506425</v>
      </c>
      <c r="C16" s="38">
        <v>2475748</v>
      </c>
      <c r="D16" s="38">
        <v>27789303</v>
      </c>
      <c r="E16" s="38">
        <v>26800209</v>
      </c>
      <c r="F16" s="13">
        <f t="shared" si="0"/>
        <v>-3.5592616338740157</v>
      </c>
      <c r="G16" s="1"/>
      <c r="H16" s="1"/>
      <c r="I16" s="1"/>
    </row>
    <row r="17" spans="1:9" x14ac:dyDescent="0.25">
      <c r="A17" s="8" t="s">
        <v>54</v>
      </c>
      <c r="B17" s="37">
        <v>1270173</v>
      </c>
      <c r="C17" s="37">
        <v>1272014</v>
      </c>
      <c r="D17" s="37">
        <v>11550625</v>
      </c>
      <c r="E17" s="37">
        <v>12835361</v>
      </c>
      <c r="F17" s="10">
        <f t="shared" si="0"/>
        <v>11.122653536064064</v>
      </c>
      <c r="G17" s="1"/>
      <c r="H17" s="1"/>
      <c r="I17" s="1"/>
    </row>
    <row r="18" spans="1:9" x14ac:dyDescent="0.25">
      <c r="A18" s="11" t="s">
        <v>55</v>
      </c>
      <c r="B18" s="38">
        <v>226951</v>
      </c>
      <c r="C18" s="38">
        <v>208200</v>
      </c>
      <c r="D18" s="38">
        <v>2563270</v>
      </c>
      <c r="E18" s="38">
        <v>2264228</v>
      </c>
      <c r="F18" s="13">
        <f t="shared" si="0"/>
        <v>-11.666426088550949</v>
      </c>
      <c r="G18" s="1"/>
      <c r="H18" s="1"/>
      <c r="I18" s="1"/>
    </row>
    <row r="19" spans="1:9" x14ac:dyDescent="0.25">
      <c r="A19" s="8" t="s">
        <v>56</v>
      </c>
      <c r="B19" s="37">
        <v>1132579</v>
      </c>
      <c r="C19" s="37">
        <v>1302403</v>
      </c>
      <c r="D19" s="37">
        <v>12682492</v>
      </c>
      <c r="E19" s="37">
        <v>11550909</v>
      </c>
      <c r="F19" s="10">
        <f t="shared" si="0"/>
        <v>-8.9224026319117655</v>
      </c>
      <c r="G19" s="1"/>
      <c r="H19" s="1"/>
      <c r="I19" s="1"/>
    </row>
    <row r="20" spans="1:9" x14ac:dyDescent="0.25">
      <c r="A20" s="11" t="s">
        <v>57</v>
      </c>
      <c r="B20" s="38">
        <v>1672773</v>
      </c>
      <c r="C20" s="38">
        <v>1747654</v>
      </c>
      <c r="D20" s="38">
        <v>15509878</v>
      </c>
      <c r="E20" s="38">
        <v>16119327</v>
      </c>
      <c r="F20" s="13">
        <f t="shared" si="0"/>
        <v>3.9294248478292388</v>
      </c>
      <c r="G20" s="1"/>
      <c r="H20" s="1"/>
      <c r="I20" s="1"/>
    </row>
    <row r="21" spans="1:9" x14ac:dyDescent="0.25">
      <c r="A21" s="8" t="s">
        <v>58</v>
      </c>
      <c r="B21" s="37">
        <v>2161042</v>
      </c>
      <c r="C21" s="37">
        <v>1831987</v>
      </c>
      <c r="D21" s="37">
        <v>25139325</v>
      </c>
      <c r="E21" s="37">
        <v>23401787</v>
      </c>
      <c r="F21" s="10">
        <f t="shared" si="0"/>
        <v>-6.9116334666901338</v>
      </c>
      <c r="G21" s="1"/>
      <c r="H21" s="1"/>
      <c r="I21" s="1"/>
    </row>
    <row r="22" spans="1:9" x14ac:dyDescent="0.25">
      <c r="A22" s="11" t="s">
        <v>59</v>
      </c>
      <c r="B22" s="38">
        <v>1922330</v>
      </c>
      <c r="C22" s="38">
        <v>1921400</v>
      </c>
      <c r="D22" s="38">
        <v>22859418</v>
      </c>
      <c r="E22" s="38">
        <v>20063394</v>
      </c>
      <c r="F22" s="13">
        <f t="shared" si="0"/>
        <v>-12.231387518264896</v>
      </c>
      <c r="G22" s="1"/>
      <c r="H22" s="1"/>
      <c r="I22" s="1"/>
    </row>
    <row r="23" spans="1:9" x14ac:dyDescent="0.25">
      <c r="A23" s="8" t="s">
        <v>60</v>
      </c>
      <c r="B23" s="37">
        <v>232991</v>
      </c>
      <c r="C23" s="37">
        <v>358773</v>
      </c>
      <c r="D23" s="37">
        <v>5029881</v>
      </c>
      <c r="E23" s="37">
        <v>2654517</v>
      </c>
      <c r="F23" s="10">
        <f t="shared" si="0"/>
        <v>-47.225053634469681</v>
      </c>
      <c r="G23" s="1"/>
      <c r="H23" s="1"/>
      <c r="I23" s="1"/>
    </row>
    <row r="24" spans="1:9" x14ac:dyDescent="0.25">
      <c r="A24" s="11" t="s">
        <v>61</v>
      </c>
      <c r="B24" s="38">
        <v>193008</v>
      </c>
      <c r="C24" s="38">
        <v>173829</v>
      </c>
      <c r="D24" s="38">
        <v>1768635</v>
      </c>
      <c r="E24" s="38">
        <v>1716626</v>
      </c>
      <c r="F24" s="13">
        <f t="shared" si="0"/>
        <v>-2.9406293554068554</v>
      </c>
      <c r="G24" s="1"/>
      <c r="H24" s="1"/>
      <c r="I24" s="1"/>
    </row>
    <row r="25" spans="1:9" x14ac:dyDescent="0.25">
      <c r="A25" s="8" t="s">
        <v>62</v>
      </c>
      <c r="B25" s="37">
        <v>79214</v>
      </c>
      <c r="C25" s="37">
        <v>82818</v>
      </c>
      <c r="D25" s="37">
        <v>898831</v>
      </c>
      <c r="E25" s="37">
        <v>903273</v>
      </c>
      <c r="F25" s="10">
        <f t="shared" si="0"/>
        <v>0.49419746314936219</v>
      </c>
      <c r="G25" s="1"/>
      <c r="H25" s="1"/>
      <c r="I25" s="1"/>
    </row>
    <row r="26" spans="1:9" x14ac:dyDescent="0.25">
      <c r="A26" s="11" t="s">
        <v>63</v>
      </c>
      <c r="B26" s="38">
        <v>159226</v>
      </c>
      <c r="C26" s="38">
        <v>157337</v>
      </c>
      <c r="D26" s="38">
        <v>1872201</v>
      </c>
      <c r="E26" s="38">
        <v>1805182</v>
      </c>
      <c r="F26" s="13">
        <f t="shared" si="0"/>
        <v>-3.5796904285383846</v>
      </c>
      <c r="G26" s="1"/>
      <c r="H26" s="1"/>
      <c r="I26" s="1"/>
    </row>
    <row r="27" spans="1:9" x14ac:dyDescent="0.25">
      <c r="A27" s="8" t="s">
        <v>64</v>
      </c>
      <c r="B27" s="37">
        <v>200590</v>
      </c>
      <c r="C27" s="37">
        <v>315730</v>
      </c>
      <c r="D27" s="37">
        <v>2868839</v>
      </c>
      <c r="E27" s="37">
        <v>2646044</v>
      </c>
      <c r="F27" s="10">
        <f t="shared" si="0"/>
        <v>-7.766033576648951</v>
      </c>
      <c r="G27" s="1"/>
      <c r="H27" s="1"/>
      <c r="I27" s="1"/>
    </row>
    <row r="28" spans="1:9" x14ac:dyDescent="0.25">
      <c r="A28" s="11" t="s">
        <v>65</v>
      </c>
      <c r="B28" s="38">
        <v>1129759</v>
      </c>
      <c r="C28" s="38">
        <v>974730</v>
      </c>
      <c r="D28" s="38">
        <v>13302374</v>
      </c>
      <c r="E28" s="38">
        <v>12149684</v>
      </c>
      <c r="F28" s="13">
        <f t="shared" si="0"/>
        <v>-8.6652953826136638</v>
      </c>
      <c r="G28" s="1"/>
      <c r="H28" s="1"/>
      <c r="I28" s="1"/>
    </row>
    <row r="29" spans="1:9" x14ac:dyDescent="0.25">
      <c r="A29" s="8" t="s">
        <v>66</v>
      </c>
      <c r="B29" s="37">
        <v>478507</v>
      </c>
      <c r="C29" s="37">
        <v>648271</v>
      </c>
      <c r="D29" s="37">
        <v>4629004</v>
      </c>
      <c r="E29" s="37">
        <v>4554320</v>
      </c>
      <c r="F29" s="10">
        <f t="shared" si="0"/>
        <v>-1.613392427399063</v>
      </c>
      <c r="G29" s="1"/>
      <c r="H29" s="1"/>
      <c r="I29" s="1"/>
    </row>
    <row r="30" spans="1:9" x14ac:dyDescent="0.25">
      <c r="A30" s="11" t="s">
        <v>67</v>
      </c>
      <c r="B30" s="38">
        <v>389913</v>
      </c>
      <c r="C30" s="38">
        <v>398529</v>
      </c>
      <c r="D30" s="38">
        <v>4209509</v>
      </c>
      <c r="E30" s="38">
        <v>4079563</v>
      </c>
      <c r="F30" s="13">
        <f t="shared" si="0"/>
        <v>-3.0869633489321444</v>
      </c>
      <c r="G30" s="1"/>
      <c r="H30" s="1"/>
      <c r="I30" s="1"/>
    </row>
    <row r="31" spans="1:9" x14ac:dyDescent="0.25">
      <c r="A31" s="8" t="s">
        <v>68</v>
      </c>
      <c r="B31" s="37">
        <v>2648210</v>
      </c>
      <c r="C31" s="37">
        <v>2690065</v>
      </c>
      <c r="D31" s="37">
        <v>30665572</v>
      </c>
      <c r="E31" s="37">
        <v>25964313</v>
      </c>
      <c r="F31" s="10">
        <f t="shared" si="0"/>
        <v>-15.33073963205382</v>
      </c>
      <c r="G31" s="1"/>
      <c r="H31" s="1"/>
      <c r="I31" s="1"/>
    </row>
    <row r="32" spans="1:9" x14ac:dyDescent="0.25">
      <c r="A32" s="11" t="s">
        <v>69</v>
      </c>
      <c r="B32" s="38">
        <v>5385340</v>
      </c>
      <c r="C32" s="38">
        <v>5050843</v>
      </c>
      <c r="D32" s="38">
        <v>60848061</v>
      </c>
      <c r="E32" s="38">
        <v>59475800</v>
      </c>
      <c r="F32" s="13">
        <f t="shared" si="0"/>
        <v>-2.2552255198403088</v>
      </c>
      <c r="G32" s="1"/>
      <c r="H32" s="1"/>
      <c r="I32" s="1"/>
    </row>
    <row r="33" spans="1:9" x14ac:dyDescent="0.25">
      <c r="A33" s="8" t="s">
        <v>70</v>
      </c>
      <c r="B33" s="37">
        <v>311931</v>
      </c>
      <c r="C33" s="37">
        <v>331519</v>
      </c>
      <c r="D33" s="37">
        <v>3747126</v>
      </c>
      <c r="E33" s="37">
        <v>3864146</v>
      </c>
      <c r="F33" s="10">
        <f t="shared" si="0"/>
        <v>3.1229267443902273</v>
      </c>
      <c r="G33" s="1"/>
      <c r="H33" s="1"/>
      <c r="I33" s="1"/>
    </row>
    <row r="34" spans="1:9" x14ac:dyDescent="0.25">
      <c r="A34" s="11" t="s">
        <v>71</v>
      </c>
      <c r="B34" s="38">
        <v>86477</v>
      </c>
      <c r="C34" s="38">
        <v>109281</v>
      </c>
      <c r="D34" s="38">
        <v>905982</v>
      </c>
      <c r="E34" s="38">
        <v>890617</v>
      </c>
      <c r="F34" s="13">
        <f t="shared" si="0"/>
        <v>-1.695949809157355</v>
      </c>
      <c r="G34" s="1"/>
      <c r="H34" s="1"/>
      <c r="I34" s="1"/>
    </row>
    <row r="35" spans="1:9" x14ac:dyDescent="0.25">
      <c r="A35" s="14" t="s">
        <v>72</v>
      </c>
      <c r="B35" s="15">
        <f>SUM(B7:B34)</f>
        <v>38911693</v>
      </c>
      <c r="C35" s="15">
        <f t="shared" ref="C35:E35" si="1">SUM(C7:C34)</f>
        <v>38024978</v>
      </c>
      <c r="D35" s="15">
        <f t="shared" si="1"/>
        <v>434076700</v>
      </c>
      <c r="E35" s="15">
        <f t="shared" si="1"/>
        <v>418596981</v>
      </c>
      <c r="F35" s="16">
        <f t="shared" si="0"/>
        <v>-3.5661252953683089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11061405</v>
      </c>
      <c r="C38" s="41">
        <f>D7</f>
        <v>11970726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82152069</v>
      </c>
      <c r="G38" s="42">
        <f>LOOKUP(E38,$A$38:$A$65,$C$38:$C$65)</f>
        <v>81031254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2199662</v>
      </c>
      <c r="C39" s="41">
        <f t="shared" ref="C39:C65" si="5">D8</f>
        <v>2076416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59475800</v>
      </c>
      <c r="G39" s="42">
        <f t="shared" ref="G39:G65" si="8">LOOKUP(E39,$A$38:$A$65,$C$38:$C$65)</f>
        <v>60848061</v>
      </c>
    </row>
    <row r="40" spans="1:9" x14ac:dyDescent="0.25">
      <c r="A40" s="42" t="str">
        <f t="shared" si="3"/>
        <v>ALMERIA</v>
      </c>
      <c r="B40" s="41">
        <f t="shared" si="4"/>
        <v>4426876</v>
      </c>
      <c r="C40" s="41">
        <f t="shared" si="5"/>
        <v>5126693</v>
      </c>
      <c r="D40" s="41">
        <f t="shared" si="6"/>
        <v>16</v>
      </c>
      <c r="E40" s="42" t="str">
        <f t="shared" si="2"/>
        <v>BARCELONA</v>
      </c>
      <c r="F40" s="42">
        <f t="shared" si="7"/>
        <v>38828717</v>
      </c>
      <c r="G40" s="42">
        <f t="shared" si="8"/>
        <v>39171903</v>
      </c>
    </row>
    <row r="41" spans="1:9" x14ac:dyDescent="0.25">
      <c r="A41" s="42" t="str">
        <f t="shared" si="3"/>
        <v>AVILES</v>
      </c>
      <c r="B41" s="41">
        <f t="shared" si="4"/>
        <v>4336270</v>
      </c>
      <c r="C41" s="41">
        <f t="shared" si="5"/>
        <v>4732503</v>
      </c>
      <c r="D41" s="41">
        <f t="shared" si="6"/>
        <v>17</v>
      </c>
      <c r="E41" s="42" t="str">
        <f t="shared" si="2"/>
        <v>BILBAO</v>
      </c>
      <c r="F41" s="42">
        <f t="shared" si="7"/>
        <v>27521414</v>
      </c>
      <c r="G41" s="42">
        <f t="shared" si="8"/>
        <v>26670613</v>
      </c>
    </row>
    <row r="42" spans="1:9" x14ac:dyDescent="0.25">
      <c r="A42" s="42" t="str">
        <f t="shared" si="3"/>
        <v>BAHIA DE ALGECIRAS</v>
      </c>
      <c r="B42" s="41">
        <f t="shared" si="4"/>
        <v>82152069</v>
      </c>
      <c r="C42" s="41">
        <f t="shared" si="5"/>
        <v>81031254</v>
      </c>
      <c r="D42" s="41">
        <f t="shared" si="6"/>
        <v>1</v>
      </c>
      <c r="E42" s="42" t="str">
        <f t="shared" si="2"/>
        <v>CARTAGENA</v>
      </c>
      <c r="F42" s="42">
        <f t="shared" si="7"/>
        <v>26800209</v>
      </c>
      <c r="G42" s="42">
        <f t="shared" si="8"/>
        <v>27789303</v>
      </c>
    </row>
    <row r="43" spans="1:9" x14ac:dyDescent="0.25">
      <c r="A43" s="42" t="str">
        <f t="shared" si="3"/>
        <v>BAHIA DE CADIZ</v>
      </c>
      <c r="B43" s="41">
        <f t="shared" si="4"/>
        <v>3409995</v>
      </c>
      <c r="C43" s="41">
        <f t="shared" si="5"/>
        <v>3470365</v>
      </c>
      <c r="D43" s="41">
        <f t="shared" si="6"/>
        <v>20</v>
      </c>
      <c r="E43" s="42" t="str">
        <f t="shared" si="2"/>
        <v>TARRAGONA</v>
      </c>
      <c r="F43" s="42">
        <f t="shared" si="7"/>
        <v>25964313</v>
      </c>
      <c r="G43" s="42">
        <f t="shared" si="8"/>
        <v>30665572</v>
      </c>
    </row>
    <row r="44" spans="1:9" x14ac:dyDescent="0.25">
      <c r="A44" s="42" t="str">
        <f t="shared" si="3"/>
        <v>BALEARES</v>
      </c>
      <c r="B44" s="41">
        <f t="shared" si="4"/>
        <v>10921273</v>
      </c>
      <c r="C44" s="41">
        <f t="shared" si="5"/>
        <v>10985901</v>
      </c>
      <c r="D44" s="41">
        <f t="shared" si="6"/>
        <v>14</v>
      </c>
      <c r="E44" s="42" t="str">
        <f t="shared" si="2"/>
        <v>HUELVA</v>
      </c>
      <c r="F44" s="42">
        <f t="shared" si="7"/>
        <v>23401787</v>
      </c>
      <c r="G44" s="42">
        <f t="shared" si="8"/>
        <v>25139325</v>
      </c>
    </row>
    <row r="45" spans="1:9" x14ac:dyDescent="0.25">
      <c r="A45" s="42" t="str">
        <f t="shared" si="3"/>
        <v>BARCELONA</v>
      </c>
      <c r="B45" s="41">
        <f t="shared" si="4"/>
        <v>38828717</v>
      </c>
      <c r="C45" s="41">
        <f t="shared" si="5"/>
        <v>39171903</v>
      </c>
      <c r="D45" s="41">
        <f t="shared" si="6"/>
        <v>3</v>
      </c>
      <c r="E45" s="42" t="str">
        <f t="shared" si="2"/>
        <v>LAS PALMAS</v>
      </c>
      <c r="F45" s="42">
        <f t="shared" si="7"/>
        <v>20063394</v>
      </c>
      <c r="G45" s="42">
        <f t="shared" si="8"/>
        <v>22859418</v>
      </c>
    </row>
    <row r="46" spans="1:9" x14ac:dyDescent="0.25">
      <c r="A46" s="42" t="str">
        <f t="shared" si="3"/>
        <v>BILBAO</v>
      </c>
      <c r="B46" s="41">
        <f t="shared" si="4"/>
        <v>27521414</v>
      </c>
      <c r="C46" s="41">
        <f t="shared" si="5"/>
        <v>26670613</v>
      </c>
      <c r="D46" s="41">
        <f t="shared" si="6"/>
        <v>4</v>
      </c>
      <c r="E46" s="42" t="str">
        <f t="shared" si="2"/>
        <v>GIJON</v>
      </c>
      <c r="F46" s="42">
        <f t="shared" si="7"/>
        <v>16119327</v>
      </c>
      <c r="G46" s="42">
        <f t="shared" si="8"/>
        <v>15509878</v>
      </c>
    </row>
    <row r="47" spans="1:9" x14ac:dyDescent="0.25">
      <c r="A47" s="42" t="str">
        <f t="shared" si="3"/>
        <v>CARTAGENA</v>
      </c>
      <c r="B47" s="41">
        <f t="shared" si="4"/>
        <v>26800209</v>
      </c>
      <c r="C47" s="41">
        <f t="shared" si="5"/>
        <v>27789303</v>
      </c>
      <c r="D47" s="41">
        <f t="shared" si="6"/>
        <v>5</v>
      </c>
      <c r="E47" s="42" t="str">
        <f t="shared" si="2"/>
        <v>CASTELLON</v>
      </c>
      <c r="F47" s="42">
        <f t="shared" si="7"/>
        <v>12835361</v>
      </c>
      <c r="G47" s="42">
        <f t="shared" si="8"/>
        <v>11550625</v>
      </c>
    </row>
    <row r="48" spans="1:9" x14ac:dyDescent="0.25">
      <c r="A48" s="42" t="str">
        <f t="shared" si="3"/>
        <v>CASTELLON</v>
      </c>
      <c r="B48" s="41">
        <f t="shared" si="4"/>
        <v>12835361</v>
      </c>
      <c r="C48" s="41">
        <f t="shared" si="5"/>
        <v>11550625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12149684</v>
      </c>
      <c r="G48" s="42">
        <f t="shared" si="8"/>
        <v>13302374</v>
      </c>
    </row>
    <row r="49" spans="1:7" x14ac:dyDescent="0.25">
      <c r="A49" s="42" t="str">
        <f t="shared" si="3"/>
        <v>CEUTA</v>
      </c>
      <c r="B49" s="41">
        <f t="shared" si="4"/>
        <v>2264228</v>
      </c>
      <c r="C49" s="41">
        <f t="shared" si="5"/>
        <v>2563270</v>
      </c>
      <c r="D49" s="41">
        <f t="shared" si="6"/>
        <v>23</v>
      </c>
      <c r="E49" s="42" t="str">
        <f t="shared" si="2"/>
        <v>FERROL-SAN CIBRAO</v>
      </c>
      <c r="F49" s="42">
        <f t="shared" si="7"/>
        <v>11550909</v>
      </c>
      <c r="G49" s="42">
        <f t="shared" si="8"/>
        <v>12682492</v>
      </c>
    </row>
    <row r="50" spans="1:7" x14ac:dyDescent="0.25">
      <c r="A50" s="42" t="str">
        <f t="shared" si="3"/>
        <v>FERROL-SAN CIBRAO</v>
      </c>
      <c r="B50" s="41">
        <f t="shared" si="4"/>
        <v>11550909</v>
      </c>
      <c r="C50" s="41">
        <f t="shared" si="5"/>
        <v>12682492</v>
      </c>
      <c r="D50" s="41">
        <f t="shared" si="6"/>
        <v>12</v>
      </c>
      <c r="E50" s="42" t="str">
        <f t="shared" si="2"/>
        <v>A CORUÑA</v>
      </c>
      <c r="F50" s="42">
        <f t="shared" si="7"/>
        <v>11061405</v>
      </c>
      <c r="G50" s="42">
        <f t="shared" si="8"/>
        <v>11970726</v>
      </c>
    </row>
    <row r="51" spans="1:7" x14ac:dyDescent="0.25">
      <c r="A51" s="42" t="str">
        <f t="shared" si="3"/>
        <v>GIJON</v>
      </c>
      <c r="B51" s="41">
        <f t="shared" si="4"/>
        <v>16119327</v>
      </c>
      <c r="C51" s="41">
        <f t="shared" si="5"/>
        <v>15509878</v>
      </c>
      <c r="D51" s="41">
        <f t="shared" si="6"/>
        <v>9</v>
      </c>
      <c r="E51" s="42" t="str">
        <f t="shared" si="2"/>
        <v>BALEARES</v>
      </c>
      <c r="F51" s="42">
        <f t="shared" si="7"/>
        <v>10921273</v>
      </c>
      <c r="G51" s="42">
        <f t="shared" si="8"/>
        <v>10985901</v>
      </c>
    </row>
    <row r="52" spans="1:7" x14ac:dyDescent="0.25">
      <c r="A52" s="42" t="str">
        <f t="shared" si="3"/>
        <v>HUELVA</v>
      </c>
      <c r="B52" s="41">
        <f t="shared" si="4"/>
        <v>23401787</v>
      </c>
      <c r="C52" s="41">
        <f t="shared" si="5"/>
        <v>25139325</v>
      </c>
      <c r="D52" s="41">
        <f t="shared" si="6"/>
        <v>7</v>
      </c>
      <c r="E52" s="42" t="str">
        <f t="shared" si="2"/>
        <v>SANTANDER</v>
      </c>
      <c r="F52" s="42">
        <f t="shared" si="7"/>
        <v>4554320</v>
      </c>
      <c r="G52" s="42">
        <f t="shared" si="8"/>
        <v>4629004</v>
      </c>
    </row>
    <row r="53" spans="1:7" x14ac:dyDescent="0.25">
      <c r="A53" s="42" t="str">
        <f t="shared" si="3"/>
        <v>LAS PALMAS</v>
      </c>
      <c r="B53" s="41">
        <f t="shared" si="4"/>
        <v>20063394</v>
      </c>
      <c r="C53" s="41">
        <f t="shared" si="5"/>
        <v>22859418</v>
      </c>
      <c r="D53" s="41">
        <f t="shared" si="6"/>
        <v>8</v>
      </c>
      <c r="E53" s="42" t="str">
        <f t="shared" si="2"/>
        <v>ALMERIA</v>
      </c>
      <c r="F53" s="42">
        <f t="shared" si="7"/>
        <v>4426876</v>
      </c>
      <c r="G53" s="42">
        <f t="shared" si="8"/>
        <v>5126693</v>
      </c>
    </row>
    <row r="54" spans="1:7" x14ac:dyDescent="0.25">
      <c r="A54" s="42" t="str">
        <f t="shared" si="3"/>
        <v>MALAGA</v>
      </c>
      <c r="B54" s="41">
        <f t="shared" si="4"/>
        <v>2654517</v>
      </c>
      <c r="C54" s="41">
        <f t="shared" si="5"/>
        <v>5029881</v>
      </c>
      <c r="D54" s="41">
        <f t="shared" si="6"/>
        <v>21</v>
      </c>
      <c r="E54" s="42" t="str">
        <f t="shared" si="2"/>
        <v>AVILES</v>
      </c>
      <c r="F54" s="42">
        <f t="shared" si="7"/>
        <v>4336270</v>
      </c>
      <c r="G54" s="42">
        <f t="shared" si="8"/>
        <v>4732503</v>
      </c>
    </row>
    <row r="55" spans="1:7" x14ac:dyDescent="0.25">
      <c r="A55" s="42" t="str">
        <f t="shared" si="3"/>
        <v>MARIN Y RIA DE PONTEVEDRA</v>
      </c>
      <c r="B55" s="41">
        <f t="shared" si="4"/>
        <v>1716626</v>
      </c>
      <c r="C55" s="41">
        <f t="shared" si="5"/>
        <v>1768635</v>
      </c>
      <c r="D55" s="41">
        <f t="shared" si="6"/>
        <v>26</v>
      </c>
      <c r="E55" s="42" t="str">
        <f t="shared" si="2"/>
        <v>SEVILLA</v>
      </c>
      <c r="F55" s="42">
        <f t="shared" si="7"/>
        <v>4079563</v>
      </c>
      <c r="G55" s="42">
        <f t="shared" si="8"/>
        <v>4209509</v>
      </c>
    </row>
    <row r="56" spans="1:7" x14ac:dyDescent="0.25">
      <c r="A56" s="42" t="str">
        <f t="shared" si="3"/>
        <v>MELILLA</v>
      </c>
      <c r="B56" s="41">
        <f t="shared" si="4"/>
        <v>903273</v>
      </c>
      <c r="C56" s="41">
        <f t="shared" si="5"/>
        <v>898831</v>
      </c>
      <c r="D56" s="41">
        <f t="shared" si="6"/>
        <v>27</v>
      </c>
      <c r="E56" s="42" t="str">
        <f t="shared" si="2"/>
        <v>VIGO</v>
      </c>
      <c r="F56" s="42">
        <f t="shared" si="7"/>
        <v>3864146</v>
      </c>
      <c r="G56" s="42">
        <f t="shared" si="8"/>
        <v>3747126</v>
      </c>
    </row>
    <row r="57" spans="1:7" x14ac:dyDescent="0.25">
      <c r="A57" s="42" t="str">
        <f t="shared" si="3"/>
        <v>MOTRIL</v>
      </c>
      <c r="B57" s="41">
        <f t="shared" si="4"/>
        <v>1805182</v>
      </c>
      <c r="C57" s="41">
        <f t="shared" si="5"/>
        <v>1872201</v>
      </c>
      <c r="D57" s="41">
        <f t="shared" si="6"/>
        <v>25</v>
      </c>
      <c r="E57" s="42" t="str">
        <f t="shared" si="2"/>
        <v>BAHIA DE CADIZ</v>
      </c>
      <c r="F57" s="42">
        <f t="shared" si="7"/>
        <v>3409995</v>
      </c>
      <c r="G57" s="42">
        <f t="shared" si="8"/>
        <v>3470365</v>
      </c>
    </row>
    <row r="58" spans="1:7" x14ac:dyDescent="0.25">
      <c r="A58" s="42" t="str">
        <f t="shared" si="3"/>
        <v>PASAIA</v>
      </c>
      <c r="B58" s="41">
        <f t="shared" si="4"/>
        <v>2646044</v>
      </c>
      <c r="C58" s="41">
        <f t="shared" si="5"/>
        <v>2868839</v>
      </c>
      <c r="D58" s="41">
        <f t="shared" si="6"/>
        <v>22</v>
      </c>
      <c r="E58" s="42" t="str">
        <f t="shared" si="2"/>
        <v>MALAGA</v>
      </c>
      <c r="F58" s="42">
        <f t="shared" si="7"/>
        <v>2654517</v>
      </c>
      <c r="G58" s="42">
        <f t="shared" si="8"/>
        <v>5029881</v>
      </c>
    </row>
    <row r="59" spans="1:7" x14ac:dyDescent="0.25">
      <c r="A59" s="42" t="str">
        <f t="shared" si="3"/>
        <v>SANTA CRUZ DE TENERIFE</v>
      </c>
      <c r="B59" s="41">
        <f t="shared" si="4"/>
        <v>12149684</v>
      </c>
      <c r="C59" s="41">
        <f t="shared" si="5"/>
        <v>13302374</v>
      </c>
      <c r="D59" s="41">
        <f t="shared" si="6"/>
        <v>11</v>
      </c>
      <c r="E59" s="42" t="str">
        <f t="shared" si="2"/>
        <v>PASAIA</v>
      </c>
      <c r="F59" s="42">
        <f t="shared" si="7"/>
        <v>2646044</v>
      </c>
      <c r="G59" s="42">
        <f t="shared" si="8"/>
        <v>2868839</v>
      </c>
    </row>
    <row r="60" spans="1:7" x14ac:dyDescent="0.25">
      <c r="A60" s="42" t="str">
        <f t="shared" si="3"/>
        <v>SANTANDER</v>
      </c>
      <c r="B60" s="41">
        <f t="shared" si="4"/>
        <v>4554320</v>
      </c>
      <c r="C60" s="41">
        <f t="shared" si="5"/>
        <v>4629004</v>
      </c>
      <c r="D60" s="41">
        <f t="shared" si="6"/>
        <v>15</v>
      </c>
      <c r="E60" s="42" t="str">
        <f t="shared" si="2"/>
        <v>CEUTA</v>
      </c>
      <c r="F60" s="42">
        <f t="shared" si="7"/>
        <v>2264228</v>
      </c>
      <c r="G60" s="42">
        <f t="shared" si="8"/>
        <v>2563270</v>
      </c>
    </row>
    <row r="61" spans="1:7" x14ac:dyDescent="0.25">
      <c r="A61" s="42" t="str">
        <f t="shared" si="3"/>
        <v>SEVILLA</v>
      </c>
      <c r="B61" s="41">
        <f t="shared" si="4"/>
        <v>4079563</v>
      </c>
      <c r="C61" s="41">
        <f t="shared" si="5"/>
        <v>4209509</v>
      </c>
      <c r="D61" s="41">
        <f t="shared" si="6"/>
        <v>18</v>
      </c>
      <c r="E61" s="42" t="str">
        <f t="shared" si="2"/>
        <v>ALICANTE</v>
      </c>
      <c r="F61" s="42">
        <f t="shared" si="7"/>
        <v>2199662</v>
      </c>
      <c r="G61" s="42">
        <f t="shared" si="8"/>
        <v>2076416</v>
      </c>
    </row>
    <row r="62" spans="1:7" x14ac:dyDescent="0.25">
      <c r="A62" s="42" t="str">
        <f t="shared" si="3"/>
        <v>TARRAGONA</v>
      </c>
      <c r="B62" s="41">
        <f t="shared" si="4"/>
        <v>25964313</v>
      </c>
      <c r="C62" s="41">
        <f t="shared" si="5"/>
        <v>30665572</v>
      </c>
      <c r="D62" s="41">
        <f t="shared" si="6"/>
        <v>6</v>
      </c>
      <c r="E62" s="42" t="str">
        <f t="shared" si="2"/>
        <v>MOTRIL</v>
      </c>
      <c r="F62" s="42">
        <f t="shared" si="7"/>
        <v>1805182</v>
      </c>
      <c r="G62" s="42">
        <f t="shared" si="8"/>
        <v>1872201</v>
      </c>
    </row>
    <row r="63" spans="1:7" x14ac:dyDescent="0.25">
      <c r="A63" s="42" t="str">
        <f t="shared" si="3"/>
        <v>VALENCIA</v>
      </c>
      <c r="B63" s="41">
        <f t="shared" si="4"/>
        <v>59475800</v>
      </c>
      <c r="C63" s="41">
        <f t="shared" si="5"/>
        <v>60848061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1716626</v>
      </c>
      <c r="G63" s="42">
        <f t="shared" si="8"/>
        <v>1768635</v>
      </c>
    </row>
    <row r="64" spans="1:7" x14ac:dyDescent="0.25">
      <c r="A64" s="42" t="str">
        <f t="shared" si="3"/>
        <v>VIGO</v>
      </c>
      <c r="B64" s="41">
        <f t="shared" si="4"/>
        <v>3864146</v>
      </c>
      <c r="C64" s="41">
        <f t="shared" si="5"/>
        <v>3747126</v>
      </c>
      <c r="D64" s="41">
        <f t="shared" si="6"/>
        <v>19</v>
      </c>
      <c r="E64" s="42" t="str">
        <f t="shared" si="2"/>
        <v>MELILLA</v>
      </c>
      <c r="F64" s="42">
        <f t="shared" si="7"/>
        <v>903273</v>
      </c>
      <c r="G64" s="42">
        <f t="shared" si="8"/>
        <v>898831</v>
      </c>
    </row>
    <row r="65" spans="1:7" x14ac:dyDescent="0.25">
      <c r="A65" s="42" t="str">
        <f t="shared" si="3"/>
        <v>VILAGARCIA</v>
      </c>
      <c r="B65" s="41">
        <f t="shared" si="4"/>
        <v>890617</v>
      </c>
      <c r="C65" s="41">
        <f t="shared" si="5"/>
        <v>905982</v>
      </c>
      <c r="D65" s="41">
        <f t="shared" si="6"/>
        <v>28</v>
      </c>
      <c r="E65" s="42" t="str">
        <f t="shared" si="2"/>
        <v>VILAGARCIA</v>
      </c>
      <c r="F65" s="42">
        <f t="shared" si="7"/>
        <v>890617</v>
      </c>
      <c r="G65" s="42">
        <f t="shared" si="8"/>
        <v>905982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981078</v>
      </c>
      <c r="C7" s="37">
        <v>967559</v>
      </c>
      <c r="D7" s="37">
        <v>11702992</v>
      </c>
      <c r="E7" s="37">
        <v>10811107</v>
      </c>
      <c r="F7" s="10">
        <f>((E7*100)/D7)-100</f>
        <v>-7.6209998263691858</v>
      </c>
      <c r="G7" s="1"/>
      <c r="H7" s="1"/>
      <c r="I7" s="1"/>
    </row>
    <row r="8" spans="1:12" x14ac:dyDescent="0.25">
      <c r="A8" s="11" t="s">
        <v>45</v>
      </c>
      <c r="B8" s="38">
        <v>182049</v>
      </c>
      <c r="C8" s="38">
        <v>219777</v>
      </c>
      <c r="D8" s="38">
        <v>2060540</v>
      </c>
      <c r="E8" s="38">
        <v>2189527</v>
      </c>
      <c r="F8" s="13">
        <f t="shared" ref="F8:F35" si="0">((E8*100)/D8)-100</f>
        <v>6.2598639191668184</v>
      </c>
      <c r="G8" s="1"/>
      <c r="H8" s="1"/>
      <c r="I8" s="1"/>
    </row>
    <row r="9" spans="1:12" x14ac:dyDescent="0.25">
      <c r="A9" s="8" t="s">
        <v>46</v>
      </c>
      <c r="B9" s="37">
        <v>355535</v>
      </c>
      <c r="C9" s="37">
        <v>539539</v>
      </c>
      <c r="D9" s="37">
        <v>5053710</v>
      </c>
      <c r="E9" s="37">
        <v>4368891</v>
      </c>
      <c r="F9" s="10">
        <f t="shared" si="0"/>
        <v>-13.55081712247042</v>
      </c>
      <c r="G9" s="1"/>
      <c r="H9" s="1"/>
      <c r="I9" s="1"/>
    </row>
    <row r="10" spans="1:12" x14ac:dyDescent="0.25">
      <c r="A10" s="11" t="s">
        <v>47</v>
      </c>
      <c r="B10" s="38">
        <v>419934</v>
      </c>
      <c r="C10" s="38">
        <v>293379</v>
      </c>
      <c r="D10" s="38">
        <v>4684298</v>
      </c>
      <c r="E10" s="38">
        <v>4299808</v>
      </c>
      <c r="F10" s="13">
        <f t="shared" si="0"/>
        <v>-8.2080602045386541</v>
      </c>
      <c r="G10" s="1"/>
      <c r="H10" s="1"/>
      <c r="I10" s="1"/>
    </row>
    <row r="11" spans="1:12" x14ac:dyDescent="0.25">
      <c r="A11" s="8" t="s">
        <v>48</v>
      </c>
      <c r="B11" s="37">
        <v>7208539</v>
      </c>
      <c r="C11" s="37">
        <v>6946266</v>
      </c>
      <c r="D11" s="37">
        <v>75930151</v>
      </c>
      <c r="E11" s="37">
        <v>78004656</v>
      </c>
      <c r="F11" s="10">
        <f t="shared" si="0"/>
        <v>2.7321228427426689</v>
      </c>
      <c r="G11" s="1"/>
      <c r="H11" s="1"/>
      <c r="I11" s="1"/>
    </row>
    <row r="12" spans="1:12" x14ac:dyDescent="0.25">
      <c r="A12" s="11" t="s">
        <v>49</v>
      </c>
      <c r="B12" s="38">
        <v>311468</v>
      </c>
      <c r="C12" s="38">
        <v>309580</v>
      </c>
      <c r="D12" s="38">
        <v>3339887</v>
      </c>
      <c r="E12" s="38">
        <v>3298509</v>
      </c>
      <c r="F12" s="13">
        <f t="shared" si="0"/>
        <v>-1.2389041904711178</v>
      </c>
      <c r="G12" s="1"/>
      <c r="H12" s="1"/>
      <c r="I12" s="1"/>
    </row>
    <row r="13" spans="1:12" x14ac:dyDescent="0.25">
      <c r="A13" s="8" t="s">
        <v>50</v>
      </c>
      <c r="B13" s="37">
        <v>725695</v>
      </c>
      <c r="C13" s="37">
        <v>801739</v>
      </c>
      <c r="D13" s="37">
        <v>10771718</v>
      </c>
      <c r="E13" s="37">
        <v>10660435</v>
      </c>
      <c r="F13" s="10">
        <f t="shared" si="0"/>
        <v>-1.0331035402152224</v>
      </c>
      <c r="G13" s="1"/>
      <c r="H13" s="1"/>
      <c r="I13" s="1"/>
    </row>
    <row r="14" spans="1:12" x14ac:dyDescent="0.25">
      <c r="A14" s="11" t="s">
        <v>51</v>
      </c>
      <c r="B14" s="38">
        <v>3230936</v>
      </c>
      <c r="C14" s="38">
        <v>3189193</v>
      </c>
      <c r="D14" s="38">
        <v>38139290</v>
      </c>
      <c r="E14" s="38">
        <v>37788334</v>
      </c>
      <c r="F14" s="13">
        <f t="shared" si="0"/>
        <v>-0.92019542052302938</v>
      </c>
      <c r="G14" s="1"/>
      <c r="H14" s="1"/>
      <c r="I14" s="1"/>
    </row>
    <row r="15" spans="1:12" x14ac:dyDescent="0.25">
      <c r="A15" s="8" t="s">
        <v>52</v>
      </c>
      <c r="B15" s="37">
        <v>2644732</v>
      </c>
      <c r="C15" s="37">
        <v>2170242</v>
      </c>
      <c r="D15" s="37">
        <v>26142071</v>
      </c>
      <c r="E15" s="37">
        <v>27123552</v>
      </c>
      <c r="F15" s="10">
        <f t="shared" si="0"/>
        <v>3.7544118061648533</v>
      </c>
      <c r="G15" s="1"/>
      <c r="H15" s="1"/>
      <c r="I15" s="1"/>
    </row>
    <row r="16" spans="1:12" x14ac:dyDescent="0.25">
      <c r="A16" s="11" t="s">
        <v>53</v>
      </c>
      <c r="B16" s="38">
        <v>2470867</v>
      </c>
      <c r="C16" s="38">
        <v>2469178</v>
      </c>
      <c r="D16" s="38">
        <v>27503016</v>
      </c>
      <c r="E16" s="38">
        <v>26672311</v>
      </c>
      <c r="F16" s="13">
        <f t="shared" si="0"/>
        <v>-3.0204141974829213</v>
      </c>
      <c r="G16" s="1"/>
      <c r="H16" s="1"/>
      <c r="I16" s="1"/>
    </row>
    <row r="17" spans="1:9" x14ac:dyDescent="0.25">
      <c r="A17" s="8" t="s">
        <v>54</v>
      </c>
      <c r="B17" s="37">
        <v>1267599</v>
      </c>
      <c r="C17" s="37">
        <v>1269810</v>
      </c>
      <c r="D17" s="37">
        <v>11515186</v>
      </c>
      <c r="E17" s="37">
        <v>12804661</v>
      </c>
      <c r="F17" s="10">
        <f t="shared" si="0"/>
        <v>11.198038833241597</v>
      </c>
      <c r="G17" s="1"/>
      <c r="H17" s="1"/>
      <c r="I17" s="1"/>
    </row>
    <row r="18" spans="1:9" x14ac:dyDescent="0.25">
      <c r="A18" s="11" t="s">
        <v>55</v>
      </c>
      <c r="B18" s="38">
        <v>168559</v>
      </c>
      <c r="C18" s="38">
        <v>161237</v>
      </c>
      <c r="D18" s="38">
        <v>1912344</v>
      </c>
      <c r="E18" s="38">
        <v>1699364</v>
      </c>
      <c r="F18" s="13">
        <f t="shared" si="0"/>
        <v>-11.137117589722351</v>
      </c>
      <c r="G18" s="1"/>
      <c r="H18" s="1"/>
      <c r="I18" s="1"/>
    </row>
    <row r="19" spans="1:9" x14ac:dyDescent="0.25">
      <c r="A19" s="8" t="s">
        <v>56</v>
      </c>
      <c r="B19" s="37">
        <v>1131302</v>
      </c>
      <c r="C19" s="37">
        <v>1293624</v>
      </c>
      <c r="D19" s="37">
        <v>12668292</v>
      </c>
      <c r="E19" s="37">
        <v>11530579</v>
      </c>
      <c r="F19" s="10">
        <f t="shared" si="0"/>
        <v>-8.9807923593804162</v>
      </c>
      <c r="G19" s="1"/>
      <c r="H19" s="1"/>
      <c r="I19" s="1"/>
    </row>
    <row r="20" spans="1:9" x14ac:dyDescent="0.25">
      <c r="A20" s="11" t="s">
        <v>57</v>
      </c>
      <c r="B20" s="38">
        <v>1661220</v>
      </c>
      <c r="C20" s="38">
        <v>1738587</v>
      </c>
      <c r="D20" s="38">
        <v>15412869</v>
      </c>
      <c r="E20" s="38">
        <v>16035376</v>
      </c>
      <c r="F20" s="13">
        <f t="shared" si="0"/>
        <v>4.0388781608407953</v>
      </c>
      <c r="G20" s="1"/>
      <c r="H20" s="1"/>
      <c r="I20" s="1"/>
    </row>
    <row r="21" spans="1:9" x14ac:dyDescent="0.25">
      <c r="A21" s="8" t="s">
        <v>58</v>
      </c>
      <c r="B21" s="37">
        <v>2148265</v>
      </c>
      <c r="C21" s="37">
        <v>1822346</v>
      </c>
      <c r="D21" s="37">
        <v>25043683</v>
      </c>
      <c r="E21" s="37">
        <v>23284039</v>
      </c>
      <c r="F21" s="10">
        <f t="shared" si="0"/>
        <v>-7.0262988075675565</v>
      </c>
      <c r="G21" s="1"/>
      <c r="H21" s="1"/>
      <c r="I21" s="1"/>
    </row>
    <row r="22" spans="1:9" x14ac:dyDescent="0.25">
      <c r="A22" s="11" t="s">
        <v>59</v>
      </c>
      <c r="B22" s="38">
        <v>1709641</v>
      </c>
      <c r="C22" s="38">
        <v>1701087</v>
      </c>
      <c r="D22" s="38">
        <v>20619685</v>
      </c>
      <c r="E22" s="38">
        <v>17847321</v>
      </c>
      <c r="F22" s="13">
        <f t="shared" si="0"/>
        <v>-13.445229643420845</v>
      </c>
      <c r="G22" s="1"/>
      <c r="H22" s="1"/>
      <c r="I22" s="1"/>
    </row>
    <row r="23" spans="1:9" x14ac:dyDescent="0.25">
      <c r="A23" s="8" t="s">
        <v>60</v>
      </c>
      <c r="B23" s="37">
        <v>228030</v>
      </c>
      <c r="C23" s="37">
        <v>349682</v>
      </c>
      <c r="D23" s="37">
        <v>4951237</v>
      </c>
      <c r="E23" s="37">
        <v>2584611</v>
      </c>
      <c r="F23" s="10">
        <f t="shared" si="0"/>
        <v>-47.798681420420799</v>
      </c>
      <c r="G23" s="1"/>
      <c r="H23" s="1"/>
      <c r="I23" s="1"/>
    </row>
    <row r="24" spans="1:9" x14ac:dyDescent="0.25">
      <c r="A24" s="11" t="s">
        <v>61</v>
      </c>
      <c r="B24" s="38">
        <v>190348</v>
      </c>
      <c r="C24" s="38">
        <v>172737</v>
      </c>
      <c r="D24" s="38">
        <v>1739278</v>
      </c>
      <c r="E24" s="38">
        <v>1690716</v>
      </c>
      <c r="F24" s="13">
        <f t="shared" si="0"/>
        <v>-2.792078092173881</v>
      </c>
      <c r="G24" s="1"/>
      <c r="H24" s="1"/>
      <c r="I24" s="1"/>
    </row>
    <row r="25" spans="1:9" x14ac:dyDescent="0.25">
      <c r="A25" s="8" t="s">
        <v>62</v>
      </c>
      <c r="B25" s="37">
        <v>78534</v>
      </c>
      <c r="C25" s="37">
        <v>82685</v>
      </c>
      <c r="D25" s="37">
        <v>875881</v>
      </c>
      <c r="E25" s="37">
        <v>886128</v>
      </c>
      <c r="F25" s="10">
        <f t="shared" si="0"/>
        <v>1.1699077842766314</v>
      </c>
      <c r="G25" s="1"/>
      <c r="H25" s="1"/>
      <c r="I25" s="1"/>
    </row>
    <row r="26" spans="1:9" x14ac:dyDescent="0.25">
      <c r="A26" s="11" t="s">
        <v>63</v>
      </c>
      <c r="B26" s="38">
        <v>156018</v>
      </c>
      <c r="C26" s="38">
        <v>157048</v>
      </c>
      <c r="D26" s="38">
        <v>1841894</v>
      </c>
      <c r="E26" s="38">
        <v>1775311</v>
      </c>
      <c r="F26" s="13">
        <f t="shared" si="0"/>
        <v>-3.6149202940017204</v>
      </c>
      <c r="G26" s="1"/>
      <c r="H26" s="1"/>
      <c r="I26" s="1"/>
    </row>
    <row r="27" spans="1:9" x14ac:dyDescent="0.25">
      <c r="A27" s="8" t="s">
        <v>64</v>
      </c>
      <c r="B27" s="37">
        <v>196801</v>
      </c>
      <c r="C27" s="37">
        <v>312187</v>
      </c>
      <c r="D27" s="37">
        <v>2822381</v>
      </c>
      <c r="E27" s="37">
        <v>2601074</v>
      </c>
      <c r="F27" s="10">
        <f t="shared" si="0"/>
        <v>-7.8411454725637668</v>
      </c>
      <c r="G27" s="1"/>
      <c r="H27" s="1"/>
      <c r="I27" s="1"/>
    </row>
    <row r="28" spans="1:9" x14ac:dyDescent="0.25">
      <c r="A28" s="11" t="s">
        <v>65</v>
      </c>
      <c r="B28" s="38">
        <v>1026058</v>
      </c>
      <c r="C28" s="38">
        <v>907753</v>
      </c>
      <c r="D28" s="38">
        <v>12438784</v>
      </c>
      <c r="E28" s="38">
        <v>11365194</v>
      </c>
      <c r="F28" s="13">
        <f t="shared" si="0"/>
        <v>-8.6309883667085074</v>
      </c>
      <c r="G28" s="1"/>
      <c r="H28" s="1"/>
      <c r="I28" s="1"/>
    </row>
    <row r="29" spans="1:9" x14ac:dyDescent="0.25">
      <c r="A29" s="8" t="s">
        <v>66</v>
      </c>
      <c r="B29" s="37">
        <v>474172</v>
      </c>
      <c r="C29" s="37">
        <v>644060</v>
      </c>
      <c r="D29" s="37">
        <v>4575682</v>
      </c>
      <c r="E29" s="37">
        <v>4511007</v>
      </c>
      <c r="F29" s="10">
        <f t="shared" si="0"/>
        <v>-1.4134504976525903</v>
      </c>
      <c r="G29" s="1"/>
      <c r="H29" s="1"/>
      <c r="I29" s="1"/>
    </row>
    <row r="30" spans="1:9" x14ac:dyDescent="0.25">
      <c r="A30" s="11" t="s">
        <v>67</v>
      </c>
      <c r="B30" s="38">
        <v>388120</v>
      </c>
      <c r="C30" s="38">
        <v>396182</v>
      </c>
      <c r="D30" s="38">
        <v>4190417</v>
      </c>
      <c r="E30" s="38">
        <v>4057744</v>
      </c>
      <c r="F30" s="13">
        <f t="shared" si="0"/>
        <v>-3.1661049485051223</v>
      </c>
      <c r="G30" s="1"/>
      <c r="H30" s="1"/>
      <c r="I30" s="1"/>
    </row>
    <row r="31" spans="1:9" x14ac:dyDescent="0.25">
      <c r="A31" s="8" t="s">
        <v>68</v>
      </c>
      <c r="B31" s="37">
        <v>2636911</v>
      </c>
      <c r="C31" s="37">
        <v>2680617</v>
      </c>
      <c r="D31" s="37">
        <v>30504770</v>
      </c>
      <c r="E31" s="37">
        <v>25822706</v>
      </c>
      <c r="F31" s="10">
        <f t="shared" si="0"/>
        <v>-15.348629083254849</v>
      </c>
      <c r="G31" s="1"/>
      <c r="H31" s="1"/>
      <c r="I31" s="1"/>
    </row>
    <row r="32" spans="1:9" x14ac:dyDescent="0.25">
      <c r="A32" s="11" t="s">
        <v>69</v>
      </c>
      <c r="B32" s="38">
        <v>5335456</v>
      </c>
      <c r="C32" s="38">
        <v>4998675</v>
      </c>
      <c r="D32" s="38">
        <v>60358345</v>
      </c>
      <c r="E32" s="38">
        <v>59001434</v>
      </c>
      <c r="F32" s="13">
        <f t="shared" si="0"/>
        <v>-2.2480917924439439</v>
      </c>
      <c r="G32" s="1"/>
      <c r="H32" s="1"/>
      <c r="I32" s="1"/>
    </row>
    <row r="33" spans="1:9" x14ac:dyDescent="0.25">
      <c r="A33" s="8" t="s">
        <v>70</v>
      </c>
      <c r="B33" s="37">
        <v>287373</v>
      </c>
      <c r="C33" s="37">
        <v>307314</v>
      </c>
      <c r="D33" s="37">
        <v>3446117</v>
      </c>
      <c r="E33" s="37">
        <v>3593801</v>
      </c>
      <c r="F33" s="10">
        <f t="shared" si="0"/>
        <v>4.2855190349021797</v>
      </c>
      <c r="G33" s="1"/>
      <c r="H33" s="1"/>
      <c r="I33" s="1"/>
    </row>
    <row r="34" spans="1:9" x14ac:dyDescent="0.25">
      <c r="A34" s="11" t="s">
        <v>71</v>
      </c>
      <c r="B34" s="38">
        <v>86265</v>
      </c>
      <c r="C34" s="38">
        <v>108995</v>
      </c>
      <c r="D34" s="38">
        <v>901824</v>
      </c>
      <c r="E34" s="38">
        <v>887188</v>
      </c>
      <c r="F34" s="13">
        <f t="shared" si="0"/>
        <v>-1.6229330778511155</v>
      </c>
      <c r="G34" s="1"/>
      <c r="H34" s="1"/>
      <c r="I34" s="1"/>
    </row>
    <row r="35" spans="1:9" x14ac:dyDescent="0.25">
      <c r="A35" s="14" t="s">
        <v>72</v>
      </c>
      <c r="B35" s="15">
        <f>SUM(B7:B34)</f>
        <v>37701505</v>
      </c>
      <c r="C35" s="15">
        <f t="shared" ref="C35:E35" si="1">SUM(C7:C34)</f>
        <v>37011078</v>
      </c>
      <c r="D35" s="15">
        <f t="shared" si="1"/>
        <v>421146342</v>
      </c>
      <c r="E35" s="15">
        <f t="shared" si="1"/>
        <v>407195384</v>
      </c>
      <c r="F35" s="16">
        <f t="shared" si="0"/>
        <v>-3.3126152618939244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10811107</v>
      </c>
      <c r="C38" s="41">
        <f>D7</f>
        <v>11702992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78004656</v>
      </c>
      <c r="G38" s="42">
        <f>LOOKUP(E38,$A$38:$A$65,$C$38:$C$65)</f>
        <v>75930151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2189527</v>
      </c>
      <c r="C39" s="41">
        <f t="shared" ref="C39:C65" si="5">D8</f>
        <v>2060540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59001434</v>
      </c>
      <c r="G39" s="42">
        <f t="shared" ref="G39:G65" si="8">LOOKUP(E39,$A$38:$A$65,$C$38:$C$65)</f>
        <v>60358345</v>
      </c>
    </row>
    <row r="40" spans="1:9" x14ac:dyDescent="0.25">
      <c r="A40" s="42" t="str">
        <f t="shared" si="3"/>
        <v>ALMERIA</v>
      </c>
      <c r="B40" s="41">
        <f t="shared" si="4"/>
        <v>4368891</v>
      </c>
      <c r="C40" s="41">
        <f t="shared" si="5"/>
        <v>5053710</v>
      </c>
      <c r="D40" s="41">
        <f t="shared" si="6"/>
        <v>16</v>
      </c>
      <c r="E40" s="42" t="str">
        <f t="shared" si="2"/>
        <v>BARCELONA</v>
      </c>
      <c r="F40" s="42">
        <f t="shared" si="7"/>
        <v>37788334</v>
      </c>
      <c r="G40" s="42">
        <f t="shared" si="8"/>
        <v>38139290</v>
      </c>
    </row>
    <row r="41" spans="1:9" x14ac:dyDescent="0.25">
      <c r="A41" s="42" t="str">
        <f t="shared" si="3"/>
        <v>AVILES</v>
      </c>
      <c r="B41" s="41">
        <f t="shared" si="4"/>
        <v>4299808</v>
      </c>
      <c r="C41" s="41">
        <f t="shared" si="5"/>
        <v>4684298</v>
      </c>
      <c r="D41" s="41">
        <f t="shared" si="6"/>
        <v>17</v>
      </c>
      <c r="E41" s="42" t="str">
        <f t="shared" si="2"/>
        <v>BILBAO</v>
      </c>
      <c r="F41" s="42">
        <f t="shared" si="7"/>
        <v>27123552</v>
      </c>
      <c r="G41" s="42">
        <f t="shared" si="8"/>
        <v>26142071</v>
      </c>
    </row>
    <row r="42" spans="1:9" x14ac:dyDescent="0.25">
      <c r="A42" s="42" t="str">
        <f t="shared" si="3"/>
        <v>BAHIA DE ALGECIRAS</v>
      </c>
      <c r="B42" s="41">
        <f t="shared" si="4"/>
        <v>78004656</v>
      </c>
      <c r="C42" s="41">
        <f t="shared" si="5"/>
        <v>75930151</v>
      </c>
      <c r="D42" s="41">
        <f t="shared" si="6"/>
        <v>1</v>
      </c>
      <c r="E42" s="42" t="str">
        <f t="shared" si="2"/>
        <v>CARTAGENA</v>
      </c>
      <c r="F42" s="42">
        <f t="shared" si="7"/>
        <v>26672311</v>
      </c>
      <c r="G42" s="42">
        <f t="shared" si="8"/>
        <v>27503016</v>
      </c>
    </row>
    <row r="43" spans="1:9" x14ac:dyDescent="0.25">
      <c r="A43" s="42" t="str">
        <f t="shared" si="3"/>
        <v>BAHIA DE CADIZ</v>
      </c>
      <c r="B43" s="41">
        <f t="shared" si="4"/>
        <v>3298509</v>
      </c>
      <c r="C43" s="41">
        <f t="shared" si="5"/>
        <v>3339887</v>
      </c>
      <c r="D43" s="41">
        <f t="shared" si="6"/>
        <v>20</v>
      </c>
      <c r="E43" s="42" t="str">
        <f t="shared" si="2"/>
        <v>TARRAGONA</v>
      </c>
      <c r="F43" s="42">
        <f t="shared" si="7"/>
        <v>25822706</v>
      </c>
      <c r="G43" s="42">
        <f t="shared" si="8"/>
        <v>30504770</v>
      </c>
    </row>
    <row r="44" spans="1:9" x14ac:dyDescent="0.25">
      <c r="A44" s="42" t="str">
        <f t="shared" si="3"/>
        <v>BALEARES</v>
      </c>
      <c r="B44" s="41">
        <f t="shared" si="4"/>
        <v>10660435</v>
      </c>
      <c r="C44" s="41">
        <f t="shared" si="5"/>
        <v>10771718</v>
      </c>
      <c r="D44" s="41">
        <f t="shared" si="6"/>
        <v>14</v>
      </c>
      <c r="E44" s="42" t="str">
        <f t="shared" si="2"/>
        <v>HUELVA</v>
      </c>
      <c r="F44" s="42">
        <f t="shared" si="7"/>
        <v>23284039</v>
      </c>
      <c r="G44" s="42">
        <f t="shared" si="8"/>
        <v>25043683</v>
      </c>
    </row>
    <row r="45" spans="1:9" x14ac:dyDescent="0.25">
      <c r="A45" s="42" t="str">
        <f t="shared" si="3"/>
        <v>BARCELONA</v>
      </c>
      <c r="B45" s="41">
        <f t="shared" si="4"/>
        <v>37788334</v>
      </c>
      <c r="C45" s="41">
        <f t="shared" si="5"/>
        <v>38139290</v>
      </c>
      <c r="D45" s="41">
        <f t="shared" si="6"/>
        <v>3</v>
      </c>
      <c r="E45" s="42" t="str">
        <f t="shared" si="2"/>
        <v>LAS PALMAS</v>
      </c>
      <c r="F45" s="42">
        <f t="shared" si="7"/>
        <v>17847321</v>
      </c>
      <c r="G45" s="42">
        <f t="shared" si="8"/>
        <v>20619685</v>
      </c>
    </row>
    <row r="46" spans="1:9" x14ac:dyDescent="0.25">
      <c r="A46" s="42" t="str">
        <f t="shared" si="3"/>
        <v>BILBAO</v>
      </c>
      <c r="B46" s="41">
        <f t="shared" si="4"/>
        <v>27123552</v>
      </c>
      <c r="C46" s="41">
        <f t="shared" si="5"/>
        <v>26142071</v>
      </c>
      <c r="D46" s="41">
        <f t="shared" si="6"/>
        <v>4</v>
      </c>
      <c r="E46" s="42" t="str">
        <f t="shared" si="2"/>
        <v>GIJON</v>
      </c>
      <c r="F46" s="42">
        <f t="shared" si="7"/>
        <v>16035376</v>
      </c>
      <c r="G46" s="42">
        <f t="shared" si="8"/>
        <v>15412869</v>
      </c>
    </row>
    <row r="47" spans="1:9" x14ac:dyDescent="0.25">
      <c r="A47" s="42" t="str">
        <f t="shared" si="3"/>
        <v>CARTAGENA</v>
      </c>
      <c r="B47" s="41">
        <f t="shared" si="4"/>
        <v>26672311</v>
      </c>
      <c r="C47" s="41">
        <f t="shared" si="5"/>
        <v>27503016</v>
      </c>
      <c r="D47" s="41">
        <f t="shared" si="6"/>
        <v>5</v>
      </c>
      <c r="E47" s="42" t="str">
        <f t="shared" si="2"/>
        <v>CASTELLON</v>
      </c>
      <c r="F47" s="42">
        <f t="shared" si="7"/>
        <v>12804661</v>
      </c>
      <c r="G47" s="42">
        <f t="shared" si="8"/>
        <v>11515186</v>
      </c>
    </row>
    <row r="48" spans="1:9" x14ac:dyDescent="0.25">
      <c r="A48" s="42" t="str">
        <f t="shared" si="3"/>
        <v>CASTELLON</v>
      </c>
      <c r="B48" s="41">
        <f t="shared" si="4"/>
        <v>12804661</v>
      </c>
      <c r="C48" s="41">
        <f t="shared" si="5"/>
        <v>11515186</v>
      </c>
      <c r="D48" s="41">
        <f t="shared" si="6"/>
        <v>10</v>
      </c>
      <c r="E48" s="42" t="str">
        <f t="shared" si="2"/>
        <v>FERROL-SAN CIBRAO</v>
      </c>
      <c r="F48" s="42">
        <f t="shared" si="7"/>
        <v>11530579</v>
      </c>
      <c r="G48" s="42">
        <f t="shared" si="8"/>
        <v>12668292</v>
      </c>
    </row>
    <row r="49" spans="1:7" x14ac:dyDescent="0.25">
      <c r="A49" s="42" t="str">
        <f t="shared" si="3"/>
        <v>CEUTA</v>
      </c>
      <c r="B49" s="41">
        <f t="shared" si="4"/>
        <v>1699364</v>
      </c>
      <c r="C49" s="41">
        <f t="shared" si="5"/>
        <v>1912344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11365194</v>
      </c>
      <c r="G49" s="42">
        <f t="shared" si="8"/>
        <v>12438784</v>
      </c>
    </row>
    <row r="50" spans="1:7" x14ac:dyDescent="0.25">
      <c r="A50" s="42" t="str">
        <f t="shared" si="3"/>
        <v>FERROL-SAN CIBRAO</v>
      </c>
      <c r="B50" s="41">
        <f t="shared" si="4"/>
        <v>11530579</v>
      </c>
      <c r="C50" s="41">
        <f t="shared" si="5"/>
        <v>12668292</v>
      </c>
      <c r="D50" s="41">
        <f t="shared" si="6"/>
        <v>11</v>
      </c>
      <c r="E50" s="42" t="str">
        <f t="shared" si="2"/>
        <v>A CORUÑA</v>
      </c>
      <c r="F50" s="42">
        <f t="shared" si="7"/>
        <v>10811107</v>
      </c>
      <c r="G50" s="42">
        <f t="shared" si="8"/>
        <v>11702992</v>
      </c>
    </row>
    <row r="51" spans="1:7" x14ac:dyDescent="0.25">
      <c r="A51" s="42" t="str">
        <f t="shared" si="3"/>
        <v>GIJON</v>
      </c>
      <c r="B51" s="41">
        <f t="shared" si="4"/>
        <v>16035376</v>
      </c>
      <c r="C51" s="41">
        <f t="shared" si="5"/>
        <v>15412869</v>
      </c>
      <c r="D51" s="41">
        <f t="shared" si="6"/>
        <v>9</v>
      </c>
      <c r="E51" s="42" t="str">
        <f t="shared" si="2"/>
        <v>BALEARES</v>
      </c>
      <c r="F51" s="42">
        <f t="shared" si="7"/>
        <v>10660435</v>
      </c>
      <c r="G51" s="42">
        <f t="shared" si="8"/>
        <v>10771718</v>
      </c>
    </row>
    <row r="52" spans="1:7" x14ac:dyDescent="0.25">
      <c r="A52" s="42" t="str">
        <f t="shared" si="3"/>
        <v>HUELVA</v>
      </c>
      <c r="B52" s="41">
        <f t="shared" si="4"/>
        <v>23284039</v>
      </c>
      <c r="C52" s="41">
        <f t="shared" si="5"/>
        <v>25043683</v>
      </c>
      <c r="D52" s="41">
        <f t="shared" si="6"/>
        <v>7</v>
      </c>
      <c r="E52" s="42" t="str">
        <f t="shared" si="2"/>
        <v>SANTANDER</v>
      </c>
      <c r="F52" s="42">
        <f t="shared" si="7"/>
        <v>4511007</v>
      </c>
      <c r="G52" s="42">
        <f t="shared" si="8"/>
        <v>4575682</v>
      </c>
    </row>
    <row r="53" spans="1:7" x14ac:dyDescent="0.25">
      <c r="A53" s="42" t="str">
        <f t="shared" si="3"/>
        <v>LAS PALMAS</v>
      </c>
      <c r="B53" s="41">
        <f t="shared" si="4"/>
        <v>17847321</v>
      </c>
      <c r="C53" s="41">
        <f t="shared" si="5"/>
        <v>20619685</v>
      </c>
      <c r="D53" s="41">
        <f t="shared" si="6"/>
        <v>8</v>
      </c>
      <c r="E53" s="42" t="str">
        <f t="shared" si="2"/>
        <v>ALMERIA</v>
      </c>
      <c r="F53" s="42">
        <f t="shared" si="7"/>
        <v>4368891</v>
      </c>
      <c r="G53" s="42">
        <f t="shared" si="8"/>
        <v>5053710</v>
      </c>
    </row>
    <row r="54" spans="1:7" x14ac:dyDescent="0.25">
      <c r="A54" s="42" t="str">
        <f t="shared" si="3"/>
        <v>MALAGA</v>
      </c>
      <c r="B54" s="41">
        <f t="shared" si="4"/>
        <v>2584611</v>
      </c>
      <c r="C54" s="41">
        <f t="shared" si="5"/>
        <v>4951237</v>
      </c>
      <c r="D54" s="41">
        <f t="shared" si="6"/>
        <v>22</v>
      </c>
      <c r="E54" s="42" t="str">
        <f t="shared" si="2"/>
        <v>AVILES</v>
      </c>
      <c r="F54" s="42">
        <f t="shared" si="7"/>
        <v>4299808</v>
      </c>
      <c r="G54" s="42">
        <f t="shared" si="8"/>
        <v>4684298</v>
      </c>
    </row>
    <row r="55" spans="1:7" x14ac:dyDescent="0.25">
      <c r="A55" s="42" t="str">
        <f t="shared" si="3"/>
        <v>MARIN Y RIA DE PONTEVEDRA</v>
      </c>
      <c r="B55" s="41">
        <f t="shared" si="4"/>
        <v>1690716</v>
      </c>
      <c r="C55" s="41">
        <f t="shared" si="5"/>
        <v>1739278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4057744</v>
      </c>
      <c r="G55" s="42">
        <f t="shared" si="8"/>
        <v>4190417</v>
      </c>
    </row>
    <row r="56" spans="1:7" x14ac:dyDescent="0.25">
      <c r="A56" s="42" t="str">
        <f t="shared" si="3"/>
        <v>MELILLA</v>
      </c>
      <c r="B56" s="41">
        <f t="shared" si="4"/>
        <v>886128</v>
      </c>
      <c r="C56" s="41">
        <f t="shared" si="5"/>
        <v>875881</v>
      </c>
      <c r="D56" s="41">
        <f t="shared" si="6"/>
        <v>28</v>
      </c>
      <c r="E56" s="42" t="str">
        <f t="shared" si="2"/>
        <v>VIGO</v>
      </c>
      <c r="F56" s="42">
        <f t="shared" si="9"/>
        <v>3593801</v>
      </c>
      <c r="G56" s="42">
        <f t="shared" si="8"/>
        <v>3446117</v>
      </c>
    </row>
    <row r="57" spans="1:7" x14ac:dyDescent="0.25">
      <c r="A57" s="42" t="str">
        <f t="shared" si="3"/>
        <v>MOTRIL</v>
      </c>
      <c r="B57" s="41">
        <f t="shared" si="4"/>
        <v>1775311</v>
      </c>
      <c r="C57" s="41">
        <f t="shared" si="5"/>
        <v>1841894</v>
      </c>
      <c r="D57" s="41">
        <f t="shared" si="6"/>
        <v>24</v>
      </c>
      <c r="E57" s="42" t="str">
        <f t="shared" si="2"/>
        <v>BAHIA DE CADIZ</v>
      </c>
      <c r="F57" s="42">
        <f t="shared" si="9"/>
        <v>3298509</v>
      </c>
      <c r="G57" s="42">
        <f t="shared" si="8"/>
        <v>3339887</v>
      </c>
    </row>
    <row r="58" spans="1:7" x14ac:dyDescent="0.25">
      <c r="A58" s="42" t="str">
        <f t="shared" si="3"/>
        <v>PASAIA</v>
      </c>
      <c r="B58" s="41">
        <f t="shared" si="4"/>
        <v>2601074</v>
      </c>
      <c r="C58" s="41">
        <f t="shared" si="5"/>
        <v>2822381</v>
      </c>
      <c r="D58" s="41">
        <f t="shared" si="6"/>
        <v>21</v>
      </c>
      <c r="E58" s="42" t="str">
        <f t="shared" si="2"/>
        <v>PASAIA</v>
      </c>
      <c r="F58" s="42">
        <f t="shared" si="9"/>
        <v>2601074</v>
      </c>
      <c r="G58" s="42">
        <f t="shared" si="8"/>
        <v>2822381</v>
      </c>
    </row>
    <row r="59" spans="1:7" x14ac:dyDescent="0.25">
      <c r="A59" s="42" t="str">
        <f t="shared" si="3"/>
        <v>SANTA CRUZ DE TENERIFE</v>
      </c>
      <c r="B59" s="41">
        <f t="shared" si="4"/>
        <v>11365194</v>
      </c>
      <c r="C59" s="41">
        <f t="shared" si="5"/>
        <v>12438784</v>
      </c>
      <c r="D59" s="41">
        <f t="shared" si="6"/>
        <v>12</v>
      </c>
      <c r="E59" s="42" t="str">
        <f t="shared" si="2"/>
        <v>MALAGA</v>
      </c>
      <c r="F59" s="42">
        <f t="shared" si="9"/>
        <v>2584611</v>
      </c>
      <c r="G59" s="42">
        <f t="shared" si="8"/>
        <v>4951237</v>
      </c>
    </row>
    <row r="60" spans="1:7" x14ac:dyDescent="0.25">
      <c r="A60" s="42" t="str">
        <f t="shared" si="3"/>
        <v>SANTANDER</v>
      </c>
      <c r="B60" s="41">
        <f t="shared" si="4"/>
        <v>4511007</v>
      </c>
      <c r="C60" s="41">
        <f t="shared" si="5"/>
        <v>4575682</v>
      </c>
      <c r="D60" s="41">
        <f t="shared" si="6"/>
        <v>15</v>
      </c>
      <c r="E60" s="42" t="str">
        <f t="shared" si="2"/>
        <v>ALICANTE</v>
      </c>
      <c r="F60" s="42">
        <f t="shared" si="9"/>
        <v>2189527</v>
      </c>
      <c r="G60" s="42">
        <f t="shared" si="8"/>
        <v>2060540</v>
      </c>
    </row>
    <row r="61" spans="1:7" x14ac:dyDescent="0.25">
      <c r="A61" s="42" t="str">
        <f t="shared" si="3"/>
        <v>SEVILLA</v>
      </c>
      <c r="B61" s="41">
        <f t="shared" si="4"/>
        <v>4057744</v>
      </c>
      <c r="C61" s="41">
        <f t="shared" si="5"/>
        <v>4190417</v>
      </c>
      <c r="D61" s="41">
        <f t="shared" si="6"/>
        <v>18</v>
      </c>
      <c r="E61" s="42" t="str">
        <f t="shared" si="2"/>
        <v>MOTRIL</v>
      </c>
      <c r="F61" s="42">
        <f t="shared" si="9"/>
        <v>1775311</v>
      </c>
      <c r="G61" s="42">
        <f t="shared" si="8"/>
        <v>1841894</v>
      </c>
    </row>
    <row r="62" spans="1:7" x14ac:dyDescent="0.25">
      <c r="A62" s="42" t="str">
        <f t="shared" si="3"/>
        <v>TARRAGONA</v>
      </c>
      <c r="B62" s="41">
        <f t="shared" si="4"/>
        <v>25822706</v>
      </c>
      <c r="C62" s="41">
        <f t="shared" si="5"/>
        <v>30504770</v>
      </c>
      <c r="D62" s="41">
        <f t="shared" si="6"/>
        <v>6</v>
      </c>
      <c r="E62" s="42" t="str">
        <f t="shared" si="2"/>
        <v>CEUTA</v>
      </c>
      <c r="F62" s="42">
        <f t="shared" si="9"/>
        <v>1699364</v>
      </c>
      <c r="G62" s="42">
        <f t="shared" si="8"/>
        <v>1912344</v>
      </c>
    </row>
    <row r="63" spans="1:7" x14ac:dyDescent="0.25">
      <c r="A63" s="42" t="str">
        <f t="shared" si="3"/>
        <v>VALENCIA</v>
      </c>
      <c r="B63" s="41">
        <f t="shared" si="4"/>
        <v>59001434</v>
      </c>
      <c r="C63" s="41">
        <f t="shared" si="5"/>
        <v>60358345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1690716</v>
      </c>
      <c r="G63" s="42">
        <f t="shared" si="8"/>
        <v>1739278</v>
      </c>
    </row>
    <row r="64" spans="1:7" x14ac:dyDescent="0.25">
      <c r="A64" s="42" t="str">
        <f t="shared" si="3"/>
        <v>VIGO</v>
      </c>
      <c r="B64" s="41">
        <f t="shared" si="4"/>
        <v>3593801</v>
      </c>
      <c r="C64" s="41">
        <f t="shared" si="5"/>
        <v>3446117</v>
      </c>
      <c r="D64" s="41">
        <f t="shared" si="6"/>
        <v>19</v>
      </c>
      <c r="E64" s="42" t="str">
        <f t="shared" si="2"/>
        <v>VILAGARCIA</v>
      </c>
      <c r="F64" s="42">
        <f t="shared" si="9"/>
        <v>887188</v>
      </c>
      <c r="G64" s="42">
        <f t="shared" si="8"/>
        <v>901824</v>
      </c>
    </row>
    <row r="65" spans="1:7" x14ac:dyDescent="0.25">
      <c r="A65" s="42" t="str">
        <f t="shared" si="3"/>
        <v>VILAGARCIA</v>
      </c>
      <c r="B65" s="41">
        <f t="shared" si="4"/>
        <v>887188</v>
      </c>
      <c r="C65" s="41">
        <f t="shared" si="5"/>
        <v>901824</v>
      </c>
      <c r="D65" s="41">
        <f t="shared" si="6"/>
        <v>27</v>
      </c>
      <c r="E65" s="42" t="str">
        <f t="shared" si="2"/>
        <v>MELILLA</v>
      </c>
      <c r="F65" s="42">
        <f t="shared" si="9"/>
        <v>886128</v>
      </c>
      <c r="G65" s="42">
        <f t="shared" si="8"/>
        <v>875881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497521</v>
      </c>
      <c r="C7" s="37">
        <v>474334</v>
      </c>
      <c r="D7" s="37">
        <v>6627111</v>
      </c>
      <c r="E7" s="37">
        <v>6362733</v>
      </c>
      <c r="F7" s="10">
        <f>((E7*100)/D7)-100</f>
        <v>-3.9893401513872391</v>
      </c>
      <c r="G7" s="1"/>
      <c r="H7" s="1"/>
      <c r="I7" s="1"/>
    </row>
    <row r="8" spans="1:12" x14ac:dyDescent="0.25">
      <c r="A8" s="11" t="s">
        <v>45</v>
      </c>
      <c r="B8" s="38">
        <v>3231</v>
      </c>
      <c r="C8" s="38">
        <v>6424</v>
      </c>
      <c r="D8" s="38">
        <v>54233</v>
      </c>
      <c r="E8" s="38">
        <v>60623</v>
      </c>
      <c r="F8" s="13">
        <f t="shared" ref="F8:F35" si="0">((E8*100)/D8)-100</f>
        <v>11.782494053436096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12264</v>
      </c>
      <c r="E9" s="37">
        <v>10348</v>
      </c>
      <c r="F9" s="10">
        <f t="shared" si="0"/>
        <v>-15.622961513372474</v>
      </c>
      <c r="G9" s="1"/>
      <c r="H9" s="1"/>
      <c r="I9" s="1"/>
    </row>
    <row r="10" spans="1:12" x14ac:dyDescent="0.25">
      <c r="A10" s="11" t="s">
        <v>47</v>
      </c>
      <c r="B10" s="38">
        <v>33222</v>
      </c>
      <c r="C10" s="38">
        <v>51176</v>
      </c>
      <c r="D10" s="38">
        <v>564264</v>
      </c>
      <c r="E10" s="38">
        <v>601020</v>
      </c>
      <c r="F10" s="13">
        <f t="shared" si="0"/>
        <v>6.5139721832333777</v>
      </c>
      <c r="G10" s="1"/>
      <c r="H10" s="1"/>
      <c r="I10" s="1"/>
    </row>
    <row r="11" spans="1:12" x14ac:dyDescent="0.25">
      <c r="A11" s="8" t="s">
        <v>48</v>
      </c>
      <c r="B11" s="37">
        <v>1776396</v>
      </c>
      <c r="C11" s="37">
        <v>1760566</v>
      </c>
      <c r="D11" s="37">
        <v>21026891</v>
      </c>
      <c r="E11" s="37">
        <v>22087099</v>
      </c>
      <c r="F11" s="10">
        <f t="shared" si="0"/>
        <v>5.04215292693533</v>
      </c>
      <c r="G11" s="1"/>
      <c r="H11" s="1"/>
      <c r="I11" s="1"/>
    </row>
    <row r="12" spans="1:12" x14ac:dyDescent="0.25">
      <c r="A12" s="11" t="s">
        <v>49</v>
      </c>
      <c r="B12" s="38">
        <v>8799</v>
      </c>
      <c r="C12" s="38">
        <v>18396</v>
      </c>
      <c r="D12" s="38">
        <v>73188</v>
      </c>
      <c r="E12" s="38">
        <v>94988</v>
      </c>
      <c r="F12" s="13">
        <f t="shared" si="0"/>
        <v>29.786303765644647</v>
      </c>
      <c r="G12" s="1"/>
      <c r="H12" s="1"/>
      <c r="I12" s="1"/>
    </row>
    <row r="13" spans="1:12" x14ac:dyDescent="0.25">
      <c r="A13" s="8" t="s">
        <v>50</v>
      </c>
      <c r="B13" s="37">
        <v>68136</v>
      </c>
      <c r="C13" s="37">
        <v>44514</v>
      </c>
      <c r="D13" s="37">
        <v>1442292</v>
      </c>
      <c r="E13" s="37">
        <v>1358401</v>
      </c>
      <c r="F13" s="10">
        <f t="shared" si="0"/>
        <v>-5.8165059502514112</v>
      </c>
      <c r="G13" s="1"/>
      <c r="H13" s="1"/>
      <c r="I13" s="1"/>
    </row>
    <row r="14" spans="1:12" x14ac:dyDescent="0.25">
      <c r="A14" s="11" t="s">
        <v>51</v>
      </c>
      <c r="B14" s="38">
        <v>899522</v>
      </c>
      <c r="C14" s="38">
        <v>852264</v>
      </c>
      <c r="D14" s="38">
        <v>9504407</v>
      </c>
      <c r="E14" s="38">
        <v>9768903</v>
      </c>
      <c r="F14" s="13">
        <f t="shared" si="0"/>
        <v>2.7828774588462011</v>
      </c>
      <c r="G14" s="1"/>
      <c r="H14" s="1"/>
      <c r="I14" s="1"/>
    </row>
    <row r="15" spans="1:12" x14ac:dyDescent="0.25">
      <c r="A15" s="8" t="s">
        <v>52</v>
      </c>
      <c r="B15" s="37">
        <v>1597315</v>
      </c>
      <c r="C15" s="37">
        <v>1106968</v>
      </c>
      <c r="D15" s="37">
        <v>13503351</v>
      </c>
      <c r="E15" s="37">
        <v>14555241</v>
      </c>
      <c r="F15" s="10">
        <f t="shared" si="0"/>
        <v>7.7898441653482848</v>
      </c>
      <c r="G15" s="1"/>
      <c r="H15" s="1"/>
      <c r="I15" s="1"/>
    </row>
    <row r="16" spans="1:12" x14ac:dyDescent="0.25">
      <c r="A16" s="11" t="s">
        <v>53</v>
      </c>
      <c r="B16" s="38">
        <v>1922038</v>
      </c>
      <c r="C16" s="38">
        <v>1935726</v>
      </c>
      <c r="D16" s="38">
        <v>22065597</v>
      </c>
      <c r="E16" s="38">
        <v>21679842</v>
      </c>
      <c r="F16" s="13">
        <f t="shared" si="0"/>
        <v>-1.7482191848242365</v>
      </c>
      <c r="G16" s="1"/>
      <c r="H16" s="1"/>
      <c r="I16" s="1"/>
    </row>
    <row r="17" spans="1:9" x14ac:dyDescent="0.25">
      <c r="A17" s="8" t="s">
        <v>54</v>
      </c>
      <c r="B17" s="37">
        <v>731898</v>
      </c>
      <c r="C17" s="37">
        <v>725489</v>
      </c>
      <c r="D17" s="37">
        <v>6503788</v>
      </c>
      <c r="E17" s="37">
        <v>7337884</v>
      </c>
      <c r="F17" s="10">
        <f t="shared" si="0"/>
        <v>12.824772271174893</v>
      </c>
      <c r="G17" s="1"/>
      <c r="H17" s="1"/>
      <c r="I17" s="1"/>
    </row>
    <row r="18" spans="1:9" x14ac:dyDescent="0.25">
      <c r="A18" s="11" t="s">
        <v>55</v>
      </c>
      <c r="B18" s="38">
        <v>83983</v>
      </c>
      <c r="C18" s="38">
        <v>75820</v>
      </c>
      <c r="D18" s="38">
        <v>909853</v>
      </c>
      <c r="E18" s="38">
        <v>743638</v>
      </c>
      <c r="F18" s="13">
        <f t="shared" si="0"/>
        <v>-18.268335654221062</v>
      </c>
      <c r="G18" s="1"/>
      <c r="H18" s="1"/>
      <c r="I18" s="1"/>
    </row>
    <row r="19" spans="1:9" x14ac:dyDescent="0.25">
      <c r="A19" s="8" t="s">
        <v>56</v>
      </c>
      <c r="B19" s="37">
        <v>214033</v>
      </c>
      <c r="C19" s="37">
        <v>178694</v>
      </c>
      <c r="D19" s="37">
        <v>2130511</v>
      </c>
      <c r="E19" s="37">
        <v>2415592</v>
      </c>
      <c r="F19" s="10">
        <f t="shared" si="0"/>
        <v>13.380874353617514</v>
      </c>
      <c r="G19" s="1"/>
      <c r="H19" s="1"/>
      <c r="I19" s="1"/>
    </row>
    <row r="20" spans="1:9" x14ac:dyDescent="0.25">
      <c r="A20" s="11" t="s">
        <v>57</v>
      </c>
      <c r="B20" s="38">
        <v>62714</v>
      </c>
      <c r="C20" s="38">
        <v>81839</v>
      </c>
      <c r="D20" s="38">
        <v>833071</v>
      </c>
      <c r="E20" s="38">
        <v>719955</v>
      </c>
      <c r="F20" s="13">
        <f t="shared" si="0"/>
        <v>-13.578194415602027</v>
      </c>
      <c r="G20" s="1"/>
      <c r="H20" s="1"/>
      <c r="I20" s="1"/>
    </row>
    <row r="21" spans="1:9" x14ac:dyDescent="0.25">
      <c r="A21" s="8" t="s">
        <v>58</v>
      </c>
      <c r="B21" s="37">
        <v>1698276</v>
      </c>
      <c r="C21" s="37">
        <v>1535739</v>
      </c>
      <c r="D21" s="37">
        <v>20322619</v>
      </c>
      <c r="E21" s="37">
        <v>19073094</v>
      </c>
      <c r="F21" s="10">
        <f t="shared" si="0"/>
        <v>-6.1484447452368158</v>
      </c>
      <c r="G21" s="1"/>
      <c r="H21" s="1"/>
      <c r="I21" s="1"/>
    </row>
    <row r="22" spans="1:9" x14ac:dyDescent="0.25">
      <c r="A22" s="11" t="s">
        <v>59</v>
      </c>
      <c r="B22" s="38">
        <v>371380</v>
      </c>
      <c r="C22" s="38">
        <v>428557</v>
      </c>
      <c r="D22" s="38">
        <v>4144539</v>
      </c>
      <c r="E22" s="38">
        <v>4213599</v>
      </c>
      <c r="F22" s="13">
        <f t="shared" si="0"/>
        <v>1.66628906134072</v>
      </c>
      <c r="G22" s="1"/>
      <c r="H22" s="1"/>
      <c r="I22" s="1"/>
    </row>
    <row r="23" spans="1:9" x14ac:dyDescent="0.25">
      <c r="A23" s="8" t="s">
        <v>60</v>
      </c>
      <c r="B23" s="37">
        <v>8708</v>
      </c>
      <c r="C23" s="37">
        <v>2934</v>
      </c>
      <c r="D23" s="37">
        <v>101996</v>
      </c>
      <c r="E23" s="37">
        <v>60680</v>
      </c>
      <c r="F23" s="10">
        <f t="shared" si="0"/>
        <v>-40.507470881211027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4</v>
      </c>
      <c r="D24" s="38">
        <v>0</v>
      </c>
      <c r="E24" s="38">
        <v>102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2530</v>
      </c>
      <c r="C25" s="37">
        <v>4970</v>
      </c>
      <c r="D25" s="37">
        <v>63763</v>
      </c>
      <c r="E25" s="37">
        <v>54864</v>
      </c>
      <c r="F25" s="10">
        <f t="shared" si="0"/>
        <v>-13.956369681476716</v>
      </c>
      <c r="G25" s="1"/>
      <c r="H25" s="1"/>
      <c r="I25" s="1"/>
    </row>
    <row r="26" spans="1:9" x14ac:dyDescent="0.25">
      <c r="A26" s="11" t="s">
        <v>63</v>
      </c>
      <c r="B26" s="38">
        <v>85992</v>
      </c>
      <c r="C26" s="38">
        <v>80116</v>
      </c>
      <c r="D26" s="38">
        <v>1098555</v>
      </c>
      <c r="E26" s="38">
        <v>1033463</v>
      </c>
      <c r="F26" s="13">
        <f t="shared" si="0"/>
        <v>-5.9252381537565242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510399</v>
      </c>
      <c r="C28" s="38">
        <v>425318</v>
      </c>
      <c r="D28" s="38">
        <v>6728450</v>
      </c>
      <c r="E28" s="38">
        <v>6106049</v>
      </c>
      <c r="F28" s="13">
        <f t="shared" si="0"/>
        <v>-9.2502879563643887</v>
      </c>
      <c r="G28" s="1"/>
      <c r="H28" s="1"/>
      <c r="I28" s="1"/>
    </row>
    <row r="29" spans="1:9" x14ac:dyDescent="0.25">
      <c r="A29" s="8" t="s">
        <v>66</v>
      </c>
      <c r="B29" s="37">
        <v>25689</v>
      </c>
      <c r="C29" s="37">
        <v>35346</v>
      </c>
      <c r="D29" s="37">
        <v>203053</v>
      </c>
      <c r="E29" s="37">
        <v>213064</v>
      </c>
      <c r="F29" s="10">
        <f t="shared" si="0"/>
        <v>4.9302398881080336</v>
      </c>
      <c r="G29" s="1"/>
      <c r="H29" s="1"/>
      <c r="I29" s="1"/>
    </row>
    <row r="30" spans="1:9" x14ac:dyDescent="0.25">
      <c r="A30" s="11" t="s">
        <v>67</v>
      </c>
      <c r="B30" s="38">
        <v>31233</v>
      </c>
      <c r="C30" s="38">
        <v>26867</v>
      </c>
      <c r="D30" s="38">
        <v>331781</v>
      </c>
      <c r="E30" s="38">
        <v>275799</v>
      </c>
      <c r="F30" s="13">
        <f t="shared" si="0"/>
        <v>-16.87317839177048</v>
      </c>
      <c r="G30" s="1"/>
      <c r="H30" s="1"/>
      <c r="I30" s="1"/>
    </row>
    <row r="31" spans="1:9" x14ac:dyDescent="0.25">
      <c r="A31" s="8" t="s">
        <v>68</v>
      </c>
      <c r="B31" s="37">
        <v>1423153</v>
      </c>
      <c r="C31" s="37">
        <v>1460167</v>
      </c>
      <c r="D31" s="37">
        <v>17590912</v>
      </c>
      <c r="E31" s="37">
        <v>16693718</v>
      </c>
      <c r="F31" s="10">
        <f t="shared" si="0"/>
        <v>-5.1003268051139088</v>
      </c>
      <c r="G31" s="1"/>
      <c r="H31" s="1"/>
      <c r="I31" s="1"/>
    </row>
    <row r="32" spans="1:9" x14ac:dyDescent="0.25">
      <c r="A32" s="11" t="s">
        <v>69</v>
      </c>
      <c r="B32" s="38">
        <v>302666</v>
      </c>
      <c r="C32" s="38">
        <v>231852</v>
      </c>
      <c r="D32" s="38">
        <v>3388779</v>
      </c>
      <c r="E32" s="38">
        <v>3671914</v>
      </c>
      <c r="F32" s="13">
        <f t="shared" si="0"/>
        <v>8.3550742022421645</v>
      </c>
      <c r="G32" s="1"/>
      <c r="H32" s="1"/>
      <c r="I32" s="1"/>
    </row>
    <row r="33" spans="1:9" x14ac:dyDescent="0.25">
      <c r="A33" s="8" t="s">
        <v>70</v>
      </c>
      <c r="B33" s="37">
        <v>4607</v>
      </c>
      <c r="C33" s="37">
        <v>4283</v>
      </c>
      <c r="D33" s="37">
        <v>72352</v>
      </c>
      <c r="E33" s="37">
        <v>73710</v>
      </c>
      <c r="F33" s="10">
        <f t="shared" si="0"/>
        <v>1.8769349845201191</v>
      </c>
      <c r="G33" s="1"/>
      <c r="H33" s="1"/>
      <c r="I33" s="1"/>
    </row>
    <row r="34" spans="1:9" x14ac:dyDescent="0.25">
      <c r="A34" s="11" t="s">
        <v>71</v>
      </c>
      <c r="B34" s="38">
        <v>32037</v>
      </c>
      <c r="C34" s="38">
        <v>44668</v>
      </c>
      <c r="D34" s="38">
        <v>192875</v>
      </c>
      <c r="E34" s="38">
        <v>255664</v>
      </c>
      <c r="F34" s="13">
        <f t="shared" si="0"/>
        <v>32.554244977316927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12395478</v>
      </c>
      <c r="C35" s="15">
        <f t="shared" ref="C35:E35" si="1">SUM(C7:C34)</f>
        <v>11593031</v>
      </c>
      <c r="D35" s="15">
        <f t="shared" si="1"/>
        <v>139490495</v>
      </c>
      <c r="E35" s="15">
        <f t="shared" si="1"/>
        <v>139521987</v>
      </c>
      <c r="F35" s="16">
        <f t="shared" si="0"/>
        <v>2.2576448667706472E-2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6362733</v>
      </c>
      <c r="C38" s="41">
        <f>D7</f>
        <v>6627111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22087099</v>
      </c>
      <c r="G38" s="42">
        <f>LOOKUP(E38,$A$38:$A$65,$C$38:$C$65)</f>
        <v>21026891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60623</v>
      </c>
      <c r="C39" s="41">
        <f t="shared" ref="C39:C65" si="5">D8</f>
        <v>54233</v>
      </c>
      <c r="D39" s="41">
        <f t="shared" ref="D39:D65" si="6">_xlfn.RANK.EQ(B39,$B$38:$B$65)+COUNTIF($B$38:$B$65,B39)-1</f>
        <v>24</v>
      </c>
      <c r="E39" s="42" t="str">
        <f t="shared" si="2"/>
        <v>CARTAGENA</v>
      </c>
      <c r="F39" s="42">
        <f t="shared" ref="F39:F54" si="7">LOOKUP(E39,$A$38:$A$65,$B$38:$B$65)</f>
        <v>21679842</v>
      </c>
      <c r="G39" s="42">
        <f t="shared" ref="G39:G65" si="8">LOOKUP(E39,$A$38:$A$65,$C$38:$C$65)</f>
        <v>22065597</v>
      </c>
    </row>
    <row r="40" spans="1:9" x14ac:dyDescent="0.25">
      <c r="A40" s="42" t="str">
        <f t="shared" si="3"/>
        <v>ALMERIA</v>
      </c>
      <c r="B40" s="41">
        <f t="shared" si="4"/>
        <v>10348</v>
      </c>
      <c r="C40" s="41">
        <f t="shared" si="5"/>
        <v>12264</v>
      </c>
      <c r="D40" s="41">
        <f t="shared" si="6"/>
        <v>26</v>
      </c>
      <c r="E40" s="42" t="str">
        <f t="shared" si="2"/>
        <v>HUELVA</v>
      </c>
      <c r="F40" s="42">
        <f t="shared" si="7"/>
        <v>19073094</v>
      </c>
      <c r="G40" s="42">
        <f t="shared" si="8"/>
        <v>20322619</v>
      </c>
    </row>
    <row r="41" spans="1:9" x14ac:dyDescent="0.25">
      <c r="A41" s="42" t="str">
        <f t="shared" si="3"/>
        <v>AVILES</v>
      </c>
      <c r="B41" s="41">
        <f t="shared" si="4"/>
        <v>601020</v>
      </c>
      <c r="C41" s="41">
        <f t="shared" si="5"/>
        <v>564264</v>
      </c>
      <c r="D41" s="41">
        <f t="shared" si="6"/>
        <v>17</v>
      </c>
      <c r="E41" s="42" t="str">
        <f t="shared" si="2"/>
        <v>TARRAGONA</v>
      </c>
      <c r="F41" s="42">
        <f t="shared" si="7"/>
        <v>16693718</v>
      </c>
      <c r="G41" s="42">
        <f t="shared" si="8"/>
        <v>17590912</v>
      </c>
    </row>
    <row r="42" spans="1:9" x14ac:dyDescent="0.25">
      <c r="A42" s="42" t="str">
        <f t="shared" si="3"/>
        <v>BAHIA DE ALGECIRAS</v>
      </c>
      <c r="B42" s="41">
        <f t="shared" si="4"/>
        <v>22087099</v>
      </c>
      <c r="C42" s="41">
        <f t="shared" si="5"/>
        <v>21026891</v>
      </c>
      <c r="D42" s="41">
        <f t="shared" si="6"/>
        <v>1</v>
      </c>
      <c r="E42" s="42" t="str">
        <f t="shared" si="2"/>
        <v>BILBAO</v>
      </c>
      <c r="F42" s="42">
        <f t="shared" si="7"/>
        <v>14555241</v>
      </c>
      <c r="G42" s="42">
        <f t="shared" si="8"/>
        <v>13503351</v>
      </c>
    </row>
    <row r="43" spans="1:9" x14ac:dyDescent="0.25">
      <c r="A43" s="42" t="str">
        <f t="shared" si="3"/>
        <v>BAHIA DE CADIZ</v>
      </c>
      <c r="B43" s="41">
        <f t="shared" si="4"/>
        <v>94988</v>
      </c>
      <c r="C43" s="41">
        <f t="shared" si="5"/>
        <v>73188</v>
      </c>
      <c r="D43" s="41">
        <f t="shared" si="6"/>
        <v>21</v>
      </c>
      <c r="E43" s="42" t="str">
        <f t="shared" si="2"/>
        <v>BARCELONA</v>
      </c>
      <c r="F43" s="42">
        <f t="shared" si="7"/>
        <v>9768903</v>
      </c>
      <c r="G43" s="42">
        <f t="shared" si="8"/>
        <v>9504407</v>
      </c>
    </row>
    <row r="44" spans="1:9" x14ac:dyDescent="0.25">
      <c r="A44" s="42" t="str">
        <f t="shared" si="3"/>
        <v>BALEARES</v>
      </c>
      <c r="B44" s="41">
        <f t="shared" si="4"/>
        <v>1358401</v>
      </c>
      <c r="C44" s="41">
        <f t="shared" si="5"/>
        <v>1442292</v>
      </c>
      <c r="D44" s="41">
        <f t="shared" si="6"/>
        <v>13</v>
      </c>
      <c r="E44" s="42" t="str">
        <f t="shared" si="2"/>
        <v>CASTELLON</v>
      </c>
      <c r="F44" s="42">
        <f t="shared" si="7"/>
        <v>7337884</v>
      </c>
      <c r="G44" s="42">
        <f t="shared" si="8"/>
        <v>6503788</v>
      </c>
    </row>
    <row r="45" spans="1:9" x14ac:dyDescent="0.25">
      <c r="A45" s="42" t="str">
        <f t="shared" si="3"/>
        <v>BARCELONA</v>
      </c>
      <c r="B45" s="41">
        <f t="shared" si="4"/>
        <v>9768903</v>
      </c>
      <c r="C45" s="41">
        <f t="shared" si="5"/>
        <v>9504407</v>
      </c>
      <c r="D45" s="41">
        <f t="shared" si="6"/>
        <v>6</v>
      </c>
      <c r="E45" s="42" t="str">
        <f t="shared" si="2"/>
        <v>A CORUÑA</v>
      </c>
      <c r="F45" s="42">
        <f t="shared" si="7"/>
        <v>6362733</v>
      </c>
      <c r="G45" s="42">
        <f t="shared" si="8"/>
        <v>6627111</v>
      </c>
    </row>
    <row r="46" spans="1:9" x14ac:dyDescent="0.25">
      <c r="A46" s="42" t="str">
        <f t="shared" si="3"/>
        <v>BILBAO</v>
      </c>
      <c r="B46" s="41">
        <f t="shared" si="4"/>
        <v>14555241</v>
      </c>
      <c r="C46" s="41">
        <f t="shared" si="5"/>
        <v>13503351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6106049</v>
      </c>
      <c r="G46" s="42">
        <f t="shared" si="8"/>
        <v>6728450</v>
      </c>
    </row>
    <row r="47" spans="1:9" x14ac:dyDescent="0.25">
      <c r="A47" s="42" t="str">
        <f t="shared" si="3"/>
        <v>CARTAGENA</v>
      </c>
      <c r="B47" s="41">
        <f t="shared" si="4"/>
        <v>21679842</v>
      </c>
      <c r="C47" s="41">
        <f t="shared" si="5"/>
        <v>22065597</v>
      </c>
      <c r="D47" s="41">
        <f t="shared" si="6"/>
        <v>2</v>
      </c>
      <c r="E47" s="42" t="str">
        <f t="shared" si="2"/>
        <v>LAS PALMAS</v>
      </c>
      <c r="F47" s="42">
        <f t="shared" si="7"/>
        <v>4213599</v>
      </c>
      <c r="G47" s="42">
        <f t="shared" si="8"/>
        <v>4144539</v>
      </c>
    </row>
    <row r="48" spans="1:9" x14ac:dyDescent="0.25">
      <c r="A48" s="42" t="str">
        <f t="shared" si="3"/>
        <v>CASTELLON</v>
      </c>
      <c r="B48" s="41">
        <f t="shared" si="4"/>
        <v>7337884</v>
      </c>
      <c r="C48" s="41">
        <f t="shared" si="5"/>
        <v>6503788</v>
      </c>
      <c r="D48" s="41">
        <f t="shared" si="6"/>
        <v>7</v>
      </c>
      <c r="E48" s="42" t="str">
        <f t="shared" si="2"/>
        <v>VALENCIA</v>
      </c>
      <c r="F48" s="42">
        <f t="shared" si="7"/>
        <v>3671914</v>
      </c>
      <c r="G48" s="42">
        <f t="shared" si="8"/>
        <v>3388779</v>
      </c>
    </row>
    <row r="49" spans="1:7" x14ac:dyDescent="0.25">
      <c r="A49" s="42" t="str">
        <f t="shared" si="3"/>
        <v>CEUTA</v>
      </c>
      <c r="B49" s="41">
        <f t="shared" si="4"/>
        <v>743638</v>
      </c>
      <c r="C49" s="41">
        <f t="shared" si="5"/>
        <v>909853</v>
      </c>
      <c r="D49" s="41">
        <f t="shared" si="6"/>
        <v>15</v>
      </c>
      <c r="E49" s="42" t="str">
        <f t="shared" si="2"/>
        <v>FERROL-SAN CIBRAO</v>
      </c>
      <c r="F49" s="42">
        <f t="shared" si="7"/>
        <v>2415592</v>
      </c>
      <c r="G49" s="42">
        <f t="shared" si="8"/>
        <v>2130511</v>
      </c>
    </row>
    <row r="50" spans="1:7" x14ac:dyDescent="0.25">
      <c r="A50" s="42" t="str">
        <f t="shared" si="3"/>
        <v>FERROL-SAN CIBRAO</v>
      </c>
      <c r="B50" s="41">
        <f t="shared" si="4"/>
        <v>2415592</v>
      </c>
      <c r="C50" s="41">
        <f t="shared" si="5"/>
        <v>2130511</v>
      </c>
      <c r="D50" s="41">
        <f t="shared" si="6"/>
        <v>12</v>
      </c>
      <c r="E50" s="42" t="str">
        <f t="shared" si="2"/>
        <v>BALEARES</v>
      </c>
      <c r="F50" s="42">
        <f t="shared" si="7"/>
        <v>1358401</v>
      </c>
      <c r="G50" s="42">
        <f t="shared" si="8"/>
        <v>1442292</v>
      </c>
    </row>
    <row r="51" spans="1:7" x14ac:dyDescent="0.25">
      <c r="A51" s="42" t="str">
        <f t="shared" si="3"/>
        <v>GIJON</v>
      </c>
      <c r="B51" s="41">
        <f t="shared" si="4"/>
        <v>719955</v>
      </c>
      <c r="C51" s="41">
        <f t="shared" si="5"/>
        <v>833071</v>
      </c>
      <c r="D51" s="41">
        <f t="shared" si="6"/>
        <v>16</v>
      </c>
      <c r="E51" s="42" t="str">
        <f t="shared" si="2"/>
        <v>MOTRIL</v>
      </c>
      <c r="F51" s="42">
        <f t="shared" si="7"/>
        <v>1033463</v>
      </c>
      <c r="G51" s="42">
        <f t="shared" si="8"/>
        <v>1098555</v>
      </c>
    </row>
    <row r="52" spans="1:7" x14ac:dyDescent="0.25">
      <c r="A52" s="42" t="str">
        <f t="shared" si="3"/>
        <v>HUELVA</v>
      </c>
      <c r="B52" s="41">
        <f t="shared" si="4"/>
        <v>19073094</v>
      </c>
      <c r="C52" s="41">
        <f t="shared" si="5"/>
        <v>20322619</v>
      </c>
      <c r="D52" s="41">
        <f t="shared" si="6"/>
        <v>3</v>
      </c>
      <c r="E52" s="42" t="str">
        <f t="shared" si="2"/>
        <v>CEUTA</v>
      </c>
      <c r="F52" s="42">
        <f t="shared" si="7"/>
        <v>743638</v>
      </c>
      <c r="G52" s="42">
        <f t="shared" si="8"/>
        <v>909853</v>
      </c>
    </row>
    <row r="53" spans="1:7" x14ac:dyDescent="0.25">
      <c r="A53" s="42" t="str">
        <f t="shared" si="3"/>
        <v>LAS PALMAS</v>
      </c>
      <c r="B53" s="41">
        <f t="shared" si="4"/>
        <v>4213599</v>
      </c>
      <c r="C53" s="41">
        <f t="shared" si="5"/>
        <v>4144539</v>
      </c>
      <c r="D53" s="41">
        <f t="shared" si="6"/>
        <v>10</v>
      </c>
      <c r="E53" s="42" t="str">
        <f t="shared" si="2"/>
        <v>GIJON</v>
      </c>
      <c r="F53" s="42">
        <f t="shared" si="7"/>
        <v>719955</v>
      </c>
      <c r="G53" s="42">
        <f t="shared" si="8"/>
        <v>833071</v>
      </c>
    </row>
    <row r="54" spans="1:7" x14ac:dyDescent="0.25">
      <c r="A54" s="42" t="str">
        <f t="shared" si="3"/>
        <v>MALAGA</v>
      </c>
      <c r="B54" s="41">
        <f t="shared" si="4"/>
        <v>60680</v>
      </c>
      <c r="C54" s="41">
        <f t="shared" si="5"/>
        <v>101996</v>
      </c>
      <c r="D54" s="41">
        <f t="shared" si="6"/>
        <v>23</v>
      </c>
      <c r="E54" s="42" t="str">
        <f t="shared" si="2"/>
        <v>AVILES</v>
      </c>
      <c r="F54" s="42">
        <f t="shared" si="7"/>
        <v>601020</v>
      </c>
      <c r="G54" s="42">
        <f t="shared" si="8"/>
        <v>564264</v>
      </c>
    </row>
    <row r="55" spans="1:7" x14ac:dyDescent="0.25">
      <c r="A55" s="42" t="str">
        <f t="shared" si="3"/>
        <v>MARIN Y RIA DE PONTEVEDRA</v>
      </c>
      <c r="B55" s="41">
        <f t="shared" si="4"/>
        <v>102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275799</v>
      </c>
      <c r="G55" s="42">
        <f t="shared" si="8"/>
        <v>331781</v>
      </c>
    </row>
    <row r="56" spans="1:7" x14ac:dyDescent="0.25">
      <c r="A56" s="42" t="str">
        <f t="shared" si="3"/>
        <v>MELILLA</v>
      </c>
      <c r="B56" s="41">
        <f t="shared" si="4"/>
        <v>54864</v>
      </c>
      <c r="C56" s="41">
        <f t="shared" si="5"/>
        <v>63763</v>
      </c>
      <c r="D56" s="41">
        <f t="shared" si="6"/>
        <v>25</v>
      </c>
      <c r="E56" s="42" t="str">
        <f t="shared" si="2"/>
        <v>VILAGARCIA</v>
      </c>
      <c r="F56" s="42">
        <f t="shared" si="9"/>
        <v>255664</v>
      </c>
      <c r="G56" s="42">
        <f t="shared" si="8"/>
        <v>192875</v>
      </c>
    </row>
    <row r="57" spans="1:7" x14ac:dyDescent="0.25">
      <c r="A57" s="42" t="str">
        <f t="shared" si="3"/>
        <v>MOTRIL</v>
      </c>
      <c r="B57" s="41">
        <f t="shared" si="4"/>
        <v>1033463</v>
      </c>
      <c r="C57" s="41">
        <f t="shared" si="5"/>
        <v>1098555</v>
      </c>
      <c r="D57" s="41">
        <f t="shared" si="6"/>
        <v>14</v>
      </c>
      <c r="E57" s="42" t="str">
        <f t="shared" si="2"/>
        <v>SANTANDER</v>
      </c>
      <c r="F57" s="42">
        <f t="shared" si="9"/>
        <v>213064</v>
      </c>
      <c r="G57" s="42">
        <f t="shared" si="8"/>
        <v>203053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94988</v>
      </c>
      <c r="G58" s="42">
        <f t="shared" si="8"/>
        <v>73188</v>
      </c>
    </row>
    <row r="59" spans="1:7" x14ac:dyDescent="0.25">
      <c r="A59" s="42" t="str">
        <f t="shared" si="3"/>
        <v>SANTA CRUZ DE TENERIFE</v>
      </c>
      <c r="B59" s="41">
        <f t="shared" si="4"/>
        <v>6106049</v>
      </c>
      <c r="C59" s="41">
        <f t="shared" si="5"/>
        <v>6728450</v>
      </c>
      <c r="D59" s="41">
        <f t="shared" si="6"/>
        <v>9</v>
      </c>
      <c r="E59" s="42" t="str">
        <f t="shared" si="2"/>
        <v>VIGO</v>
      </c>
      <c r="F59" s="42">
        <f t="shared" si="9"/>
        <v>73710</v>
      </c>
      <c r="G59" s="42">
        <f t="shared" si="8"/>
        <v>72352</v>
      </c>
    </row>
    <row r="60" spans="1:7" x14ac:dyDescent="0.25">
      <c r="A60" s="42" t="str">
        <f t="shared" si="3"/>
        <v>SANTANDER</v>
      </c>
      <c r="B60" s="41">
        <f t="shared" si="4"/>
        <v>213064</v>
      </c>
      <c r="C60" s="41">
        <f t="shared" si="5"/>
        <v>203053</v>
      </c>
      <c r="D60" s="41">
        <f t="shared" si="6"/>
        <v>20</v>
      </c>
      <c r="E60" s="42" t="str">
        <f t="shared" si="2"/>
        <v>MALAGA</v>
      </c>
      <c r="F60" s="42">
        <f t="shared" si="9"/>
        <v>60680</v>
      </c>
      <c r="G60" s="42">
        <f t="shared" si="8"/>
        <v>101996</v>
      </c>
    </row>
    <row r="61" spans="1:7" x14ac:dyDescent="0.25">
      <c r="A61" s="42" t="str">
        <f t="shared" si="3"/>
        <v>SEVILLA</v>
      </c>
      <c r="B61" s="41">
        <f t="shared" si="4"/>
        <v>275799</v>
      </c>
      <c r="C61" s="41">
        <f t="shared" si="5"/>
        <v>331781</v>
      </c>
      <c r="D61" s="41">
        <f t="shared" si="6"/>
        <v>18</v>
      </c>
      <c r="E61" s="42" t="str">
        <f t="shared" si="2"/>
        <v>ALICANTE</v>
      </c>
      <c r="F61" s="42">
        <f t="shared" si="9"/>
        <v>60623</v>
      </c>
      <c r="G61" s="42">
        <f t="shared" si="8"/>
        <v>54233</v>
      </c>
    </row>
    <row r="62" spans="1:7" x14ac:dyDescent="0.25">
      <c r="A62" s="42" t="str">
        <f t="shared" si="3"/>
        <v>TARRAGONA</v>
      </c>
      <c r="B62" s="41">
        <f t="shared" si="4"/>
        <v>16693718</v>
      </c>
      <c r="C62" s="41">
        <f t="shared" si="5"/>
        <v>17590912</v>
      </c>
      <c r="D62" s="41">
        <f t="shared" si="6"/>
        <v>4</v>
      </c>
      <c r="E62" s="42" t="str">
        <f t="shared" si="2"/>
        <v>MELILLA</v>
      </c>
      <c r="F62" s="42">
        <f t="shared" si="9"/>
        <v>54864</v>
      </c>
      <c r="G62" s="42">
        <f t="shared" si="8"/>
        <v>63763</v>
      </c>
    </row>
    <row r="63" spans="1:7" x14ac:dyDescent="0.25">
      <c r="A63" s="42" t="str">
        <f t="shared" si="3"/>
        <v>VALENCIA</v>
      </c>
      <c r="B63" s="41">
        <f t="shared" si="4"/>
        <v>3671914</v>
      </c>
      <c r="C63" s="41">
        <f t="shared" si="5"/>
        <v>3388779</v>
      </c>
      <c r="D63" s="41">
        <f t="shared" si="6"/>
        <v>11</v>
      </c>
      <c r="E63" s="42" t="str">
        <f t="shared" si="2"/>
        <v>ALMERIA</v>
      </c>
      <c r="F63" s="42">
        <f t="shared" si="9"/>
        <v>10348</v>
      </c>
      <c r="G63" s="42">
        <f t="shared" si="8"/>
        <v>12264</v>
      </c>
    </row>
    <row r="64" spans="1:7" x14ac:dyDescent="0.25">
      <c r="A64" s="42" t="str">
        <f t="shared" si="3"/>
        <v>VIGO</v>
      </c>
      <c r="B64" s="41">
        <f t="shared" si="4"/>
        <v>73710</v>
      </c>
      <c r="C64" s="41">
        <f t="shared" si="5"/>
        <v>72352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102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255664</v>
      </c>
      <c r="C65" s="41">
        <f t="shared" si="5"/>
        <v>192875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G19" sqref="G1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342700</v>
      </c>
      <c r="C7" s="19">
        <v>432495</v>
      </c>
      <c r="D7" s="19">
        <v>3750915</v>
      </c>
      <c r="E7" s="19">
        <v>3372115</v>
      </c>
      <c r="F7" s="10">
        <f>((E7*100)/D7)-100</f>
        <v>-10.098869209246274</v>
      </c>
      <c r="G7" s="1"/>
      <c r="H7" s="1"/>
      <c r="I7" s="1"/>
    </row>
    <row r="8" spans="1:12" x14ac:dyDescent="0.25">
      <c r="A8" s="11" t="s">
        <v>45</v>
      </c>
      <c r="B8" s="20">
        <v>88015</v>
      </c>
      <c r="C8" s="20">
        <v>103269</v>
      </c>
      <c r="D8" s="20">
        <v>661946</v>
      </c>
      <c r="E8" s="20">
        <v>897521</v>
      </c>
      <c r="F8" s="13">
        <f t="shared" ref="F8:F35" si="0">((E8*100)/D8)-100</f>
        <v>35.588250401090107</v>
      </c>
      <c r="G8" s="1"/>
      <c r="H8" s="1"/>
      <c r="I8" s="1"/>
    </row>
    <row r="9" spans="1:12" x14ac:dyDescent="0.25">
      <c r="A9" s="8" t="s">
        <v>46</v>
      </c>
      <c r="B9" s="19">
        <v>301599</v>
      </c>
      <c r="C9" s="19">
        <v>482506</v>
      </c>
      <c r="D9" s="19">
        <v>4462161</v>
      </c>
      <c r="E9" s="19">
        <v>3780189</v>
      </c>
      <c r="F9" s="10">
        <f t="shared" si="0"/>
        <v>-15.283446742508843</v>
      </c>
      <c r="G9" s="1"/>
      <c r="H9" s="1"/>
      <c r="I9" s="1"/>
    </row>
    <row r="10" spans="1:12" x14ac:dyDescent="0.25">
      <c r="A10" s="11" t="s">
        <v>47</v>
      </c>
      <c r="B10" s="20">
        <v>330799</v>
      </c>
      <c r="C10" s="20">
        <v>156260</v>
      </c>
      <c r="D10" s="20">
        <v>3084938</v>
      </c>
      <c r="E10" s="20">
        <v>2601140</v>
      </c>
      <c r="F10" s="13">
        <f t="shared" si="0"/>
        <v>-15.682584220493254</v>
      </c>
      <c r="G10" s="1"/>
      <c r="H10" s="1"/>
      <c r="I10" s="1"/>
    </row>
    <row r="11" spans="1:12" x14ac:dyDescent="0.25">
      <c r="A11" s="8" t="s">
        <v>48</v>
      </c>
      <c r="B11" s="19">
        <v>19625</v>
      </c>
      <c r="C11" s="19">
        <v>125637</v>
      </c>
      <c r="D11" s="19">
        <v>1669773</v>
      </c>
      <c r="E11" s="19">
        <v>1346365</v>
      </c>
      <c r="F11" s="10">
        <f t="shared" si="0"/>
        <v>-19.36838121109875</v>
      </c>
      <c r="G11" s="1"/>
      <c r="H11" s="1"/>
      <c r="I11" s="1"/>
    </row>
    <row r="12" spans="1:12" x14ac:dyDescent="0.25">
      <c r="A12" s="11" t="s">
        <v>49</v>
      </c>
      <c r="B12" s="20">
        <v>161403</v>
      </c>
      <c r="C12" s="20">
        <v>153772</v>
      </c>
      <c r="D12" s="20">
        <v>1603197</v>
      </c>
      <c r="E12" s="20">
        <v>1696798</v>
      </c>
      <c r="F12" s="13">
        <f t="shared" si="0"/>
        <v>5.8383966536863596</v>
      </c>
      <c r="G12" s="1"/>
      <c r="H12" s="1"/>
      <c r="I12" s="1"/>
    </row>
    <row r="13" spans="1:12" x14ac:dyDescent="0.25">
      <c r="A13" s="8" t="s">
        <v>50</v>
      </c>
      <c r="B13" s="19">
        <v>113355</v>
      </c>
      <c r="C13" s="19">
        <v>131745</v>
      </c>
      <c r="D13" s="19">
        <v>1494695</v>
      </c>
      <c r="E13" s="19">
        <v>1205609</v>
      </c>
      <c r="F13" s="10">
        <f t="shared" si="0"/>
        <v>-19.340801969632594</v>
      </c>
      <c r="G13" s="1"/>
      <c r="H13" s="1"/>
      <c r="I13" s="1"/>
    </row>
    <row r="14" spans="1:12" x14ac:dyDescent="0.25">
      <c r="A14" s="11" t="s">
        <v>51</v>
      </c>
      <c r="B14" s="20">
        <v>385217</v>
      </c>
      <c r="C14" s="20">
        <v>368209</v>
      </c>
      <c r="D14" s="20">
        <v>4363863</v>
      </c>
      <c r="E14" s="20">
        <v>3954081</v>
      </c>
      <c r="F14" s="13">
        <f t="shared" si="0"/>
        <v>-9.3903497887078515</v>
      </c>
      <c r="G14" s="1"/>
      <c r="H14" s="1"/>
      <c r="I14" s="1"/>
    </row>
    <row r="15" spans="1:12" x14ac:dyDescent="0.25">
      <c r="A15" s="8" t="s">
        <v>52</v>
      </c>
      <c r="B15" s="19">
        <v>360946</v>
      </c>
      <c r="C15" s="19">
        <v>350429</v>
      </c>
      <c r="D15" s="19">
        <v>3969796</v>
      </c>
      <c r="E15" s="19">
        <v>4029474</v>
      </c>
      <c r="F15" s="10">
        <f t="shared" si="0"/>
        <v>1.5033014290910671</v>
      </c>
      <c r="G15" s="1"/>
      <c r="H15" s="1"/>
      <c r="I15" s="1"/>
    </row>
    <row r="16" spans="1:12" x14ac:dyDescent="0.25">
      <c r="A16" s="11" t="s">
        <v>53</v>
      </c>
      <c r="B16" s="20">
        <v>473011</v>
      </c>
      <c r="C16" s="20">
        <v>432357</v>
      </c>
      <c r="D16" s="20">
        <v>4508411</v>
      </c>
      <c r="E16" s="20">
        <v>3948496</v>
      </c>
      <c r="F16" s="13">
        <f t="shared" si="0"/>
        <v>-12.419342424636966</v>
      </c>
      <c r="G16" s="1"/>
      <c r="H16" s="1"/>
      <c r="I16" s="1"/>
    </row>
    <row r="17" spans="1:9" x14ac:dyDescent="0.25">
      <c r="A17" s="8" t="s">
        <v>54</v>
      </c>
      <c r="B17" s="19">
        <v>311888</v>
      </c>
      <c r="C17" s="19">
        <v>293056</v>
      </c>
      <c r="D17" s="19">
        <v>2768307</v>
      </c>
      <c r="E17" s="19">
        <v>2788468</v>
      </c>
      <c r="F17" s="10">
        <f t="shared" si="0"/>
        <v>0.7282790528651617</v>
      </c>
      <c r="G17" s="1"/>
      <c r="H17" s="1"/>
      <c r="I17" s="1"/>
    </row>
    <row r="18" spans="1:9" x14ac:dyDescent="0.25">
      <c r="A18" s="11" t="s">
        <v>55</v>
      </c>
      <c r="B18" s="20">
        <v>5150</v>
      </c>
      <c r="C18" s="20">
        <v>1489</v>
      </c>
      <c r="D18" s="20">
        <v>147650</v>
      </c>
      <c r="E18" s="20">
        <v>62676</v>
      </c>
      <c r="F18" s="13">
        <f t="shared" si="0"/>
        <v>-57.55096512021673</v>
      </c>
      <c r="G18" s="1"/>
      <c r="H18" s="1"/>
      <c r="I18" s="1"/>
    </row>
    <row r="19" spans="1:9" x14ac:dyDescent="0.25">
      <c r="A19" s="8" t="s">
        <v>56</v>
      </c>
      <c r="B19" s="19">
        <v>832219</v>
      </c>
      <c r="C19" s="19">
        <v>1031957</v>
      </c>
      <c r="D19" s="19">
        <v>9722282</v>
      </c>
      <c r="E19" s="19">
        <v>8233855</v>
      </c>
      <c r="F19" s="10">
        <f t="shared" si="0"/>
        <v>-15.309440725953024</v>
      </c>
      <c r="G19" s="1"/>
      <c r="H19" s="1"/>
      <c r="I19" s="1"/>
    </row>
    <row r="20" spans="1:9" x14ac:dyDescent="0.25">
      <c r="A20" s="11" t="s">
        <v>57</v>
      </c>
      <c r="B20" s="20">
        <v>1444012</v>
      </c>
      <c r="C20" s="20">
        <v>1486599</v>
      </c>
      <c r="D20" s="20">
        <v>13023411</v>
      </c>
      <c r="E20" s="20">
        <v>13450783</v>
      </c>
      <c r="F20" s="13">
        <f t="shared" si="0"/>
        <v>3.281567325180788</v>
      </c>
      <c r="G20" s="1"/>
      <c r="H20" s="1"/>
      <c r="I20" s="1"/>
    </row>
    <row r="21" spans="1:9" x14ac:dyDescent="0.25">
      <c r="A21" s="8" t="s">
        <v>58</v>
      </c>
      <c r="B21" s="19">
        <v>404776</v>
      </c>
      <c r="C21" s="19">
        <v>224633</v>
      </c>
      <c r="D21" s="19">
        <v>4091598</v>
      </c>
      <c r="E21" s="19">
        <v>3555608</v>
      </c>
      <c r="F21" s="10">
        <f t="shared" si="0"/>
        <v>-13.099771776210659</v>
      </c>
      <c r="G21" s="1"/>
      <c r="H21" s="1"/>
      <c r="I21" s="1"/>
    </row>
    <row r="22" spans="1:9" x14ac:dyDescent="0.25">
      <c r="A22" s="11" t="s">
        <v>59</v>
      </c>
      <c r="B22" s="20">
        <v>24531</v>
      </c>
      <c r="C22" s="20">
        <v>23897</v>
      </c>
      <c r="D22" s="20">
        <v>357357</v>
      </c>
      <c r="E22" s="20">
        <v>305460</v>
      </c>
      <c r="F22" s="13">
        <f t="shared" si="0"/>
        <v>-14.522452337578386</v>
      </c>
      <c r="G22" s="1"/>
      <c r="H22" s="1"/>
      <c r="I22" s="1"/>
    </row>
    <row r="23" spans="1:9" x14ac:dyDescent="0.25">
      <c r="A23" s="8" t="s">
        <v>60</v>
      </c>
      <c r="B23" s="19">
        <v>66208</v>
      </c>
      <c r="C23" s="19">
        <v>90403</v>
      </c>
      <c r="D23" s="19">
        <v>744951</v>
      </c>
      <c r="E23" s="19">
        <v>791270</v>
      </c>
      <c r="F23" s="10">
        <f t="shared" si="0"/>
        <v>6.2177243872415744</v>
      </c>
      <c r="G23" s="1"/>
      <c r="H23" s="1"/>
      <c r="I23" s="1"/>
    </row>
    <row r="24" spans="1:9" x14ac:dyDescent="0.25">
      <c r="A24" s="11" t="s">
        <v>61</v>
      </c>
      <c r="B24" s="20">
        <v>111550</v>
      </c>
      <c r="C24" s="20">
        <v>86323</v>
      </c>
      <c r="D24" s="20">
        <v>775536</v>
      </c>
      <c r="E24" s="20">
        <v>752857</v>
      </c>
      <c r="F24" s="13">
        <f t="shared" si="0"/>
        <v>-2.9243000969651973</v>
      </c>
      <c r="G24" s="1"/>
      <c r="H24" s="1"/>
      <c r="I24" s="1"/>
    </row>
    <row r="25" spans="1:9" x14ac:dyDescent="0.25">
      <c r="A25" s="8" t="s">
        <v>62</v>
      </c>
      <c r="B25" s="19">
        <v>929</v>
      </c>
      <c r="C25" s="19">
        <v>0</v>
      </c>
      <c r="D25" s="19">
        <v>19681</v>
      </c>
      <c r="E25" s="19">
        <v>6921</v>
      </c>
      <c r="F25" s="10">
        <f t="shared" si="0"/>
        <v>-64.834103958132204</v>
      </c>
      <c r="G25" s="1"/>
      <c r="H25" s="1"/>
      <c r="I25" s="1"/>
    </row>
    <row r="26" spans="1:9" x14ac:dyDescent="0.25">
      <c r="A26" s="11" t="s">
        <v>63</v>
      </c>
      <c r="B26" s="20">
        <v>48637</v>
      </c>
      <c r="C26" s="20">
        <v>47602</v>
      </c>
      <c r="D26" s="20">
        <v>484966</v>
      </c>
      <c r="E26" s="20">
        <v>447854</v>
      </c>
      <c r="F26" s="13">
        <f t="shared" si="0"/>
        <v>-7.6524952264694832</v>
      </c>
      <c r="G26" s="1"/>
      <c r="H26" s="1"/>
      <c r="I26" s="1"/>
    </row>
    <row r="27" spans="1:9" x14ac:dyDescent="0.25">
      <c r="A27" s="8" t="s">
        <v>64</v>
      </c>
      <c r="B27" s="19">
        <v>72524</v>
      </c>
      <c r="C27" s="19">
        <v>139286</v>
      </c>
      <c r="D27" s="19">
        <v>1328539</v>
      </c>
      <c r="E27" s="19">
        <v>1068822</v>
      </c>
      <c r="F27" s="10">
        <f t="shared" si="0"/>
        <v>-19.54906856328644</v>
      </c>
      <c r="G27" s="1"/>
      <c r="H27" s="1"/>
      <c r="I27" s="1"/>
    </row>
    <row r="28" spans="1:9" x14ac:dyDescent="0.25">
      <c r="A28" s="11" t="s">
        <v>65</v>
      </c>
      <c r="B28" s="20">
        <v>50583</v>
      </c>
      <c r="C28" s="20">
        <v>17975</v>
      </c>
      <c r="D28" s="20">
        <v>537391</v>
      </c>
      <c r="E28" s="20">
        <v>422853</v>
      </c>
      <c r="F28" s="13">
        <f t="shared" si="0"/>
        <v>-21.313717572493772</v>
      </c>
      <c r="G28" s="1"/>
      <c r="H28" s="1"/>
      <c r="I28" s="1"/>
    </row>
    <row r="29" spans="1:9" x14ac:dyDescent="0.25">
      <c r="A29" s="8" t="s">
        <v>66</v>
      </c>
      <c r="B29" s="19">
        <v>309653</v>
      </c>
      <c r="C29" s="19">
        <v>443086</v>
      </c>
      <c r="D29" s="19">
        <v>2869236</v>
      </c>
      <c r="E29" s="19">
        <v>2742748</v>
      </c>
      <c r="F29" s="10">
        <f t="shared" si="0"/>
        <v>-4.4084209176240705</v>
      </c>
      <c r="G29" s="1"/>
      <c r="H29" s="1"/>
      <c r="I29" s="1"/>
    </row>
    <row r="30" spans="1:9" x14ac:dyDescent="0.25">
      <c r="A30" s="11" t="s">
        <v>67</v>
      </c>
      <c r="B30" s="20">
        <v>133909</v>
      </c>
      <c r="C30" s="20">
        <v>161536</v>
      </c>
      <c r="D30" s="20">
        <v>1653376</v>
      </c>
      <c r="E30" s="20">
        <v>1698355</v>
      </c>
      <c r="F30" s="13">
        <f t="shared" si="0"/>
        <v>2.7204338275141282</v>
      </c>
      <c r="G30" s="1"/>
      <c r="H30" s="1"/>
      <c r="I30" s="1"/>
    </row>
    <row r="31" spans="1:9" x14ac:dyDescent="0.25">
      <c r="A31" s="8" t="s">
        <v>68</v>
      </c>
      <c r="B31" s="19">
        <v>987331</v>
      </c>
      <c r="C31" s="19">
        <v>1040484</v>
      </c>
      <c r="D31" s="19">
        <v>9988618</v>
      </c>
      <c r="E31" s="19">
        <v>6727643</v>
      </c>
      <c r="F31" s="10">
        <f t="shared" si="0"/>
        <v>-32.646908711495428</v>
      </c>
      <c r="G31" s="1"/>
      <c r="H31" s="1"/>
      <c r="I31" s="1"/>
    </row>
    <row r="32" spans="1:9" x14ac:dyDescent="0.25">
      <c r="A32" s="11" t="s">
        <v>69</v>
      </c>
      <c r="B32" s="20">
        <v>218445</v>
      </c>
      <c r="C32" s="20">
        <v>166295</v>
      </c>
      <c r="D32" s="20">
        <v>1935761</v>
      </c>
      <c r="E32" s="20">
        <v>2154764</v>
      </c>
      <c r="F32" s="13">
        <f t="shared" si="0"/>
        <v>11.313535090333986</v>
      </c>
      <c r="G32" s="1"/>
      <c r="H32" s="1"/>
      <c r="I32" s="1"/>
    </row>
    <row r="33" spans="1:9" x14ac:dyDescent="0.25">
      <c r="A33" s="8" t="s">
        <v>70</v>
      </c>
      <c r="B33" s="19">
        <v>30262</v>
      </c>
      <c r="C33" s="19">
        <v>28478</v>
      </c>
      <c r="D33" s="19">
        <v>283400</v>
      </c>
      <c r="E33" s="19">
        <v>269127</v>
      </c>
      <c r="F33" s="10">
        <f t="shared" si="0"/>
        <v>-5.0363443895553957</v>
      </c>
      <c r="G33" s="1"/>
      <c r="H33" s="1"/>
      <c r="I33" s="1"/>
    </row>
    <row r="34" spans="1:9" x14ac:dyDescent="0.25">
      <c r="A34" s="11" t="s">
        <v>71</v>
      </c>
      <c r="B34" s="20">
        <v>11499</v>
      </c>
      <c r="C34" s="20">
        <v>14750</v>
      </c>
      <c r="D34" s="20">
        <v>294339</v>
      </c>
      <c r="E34" s="20">
        <v>167068</v>
      </c>
      <c r="F34" s="13">
        <f t="shared" si="0"/>
        <v>-43.239597878636538</v>
      </c>
      <c r="G34" s="1"/>
      <c r="H34" s="1"/>
      <c r="I34" s="1"/>
    </row>
    <row r="35" spans="1:9" x14ac:dyDescent="0.25">
      <c r="A35" s="14" t="s">
        <v>72</v>
      </c>
      <c r="B35" s="15">
        <f>SUM(B7:B34)</f>
        <v>7640776</v>
      </c>
      <c r="C35" s="15">
        <f t="shared" ref="C35:E35" si="1">SUM(C7:C34)</f>
        <v>8034528</v>
      </c>
      <c r="D35" s="15">
        <f t="shared" si="1"/>
        <v>80596094</v>
      </c>
      <c r="E35" s="15">
        <f t="shared" si="1"/>
        <v>72478920</v>
      </c>
      <c r="F35" s="16">
        <f t="shared" si="0"/>
        <v>-10.07142356055121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3372115</v>
      </c>
      <c r="C38" s="41">
        <f>D7</f>
        <v>3750915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13450783</v>
      </c>
      <c r="G38" s="42">
        <f>LOOKUP(E38,$A$38:$A$65,$C$38:$C$65)</f>
        <v>13023411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897521</v>
      </c>
      <c r="C39" s="41">
        <f t="shared" ref="C39:C65" si="5">D8</f>
        <v>661946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8233855</v>
      </c>
      <c r="G39" s="42">
        <f t="shared" ref="G39:G65" si="8">LOOKUP(E39,$A$38:$A$65,$C$38:$C$65)</f>
        <v>9722282</v>
      </c>
    </row>
    <row r="40" spans="1:9" x14ac:dyDescent="0.25">
      <c r="A40" s="42" t="str">
        <f t="shared" si="3"/>
        <v>ALMERIA</v>
      </c>
      <c r="B40" s="41">
        <f t="shared" si="4"/>
        <v>3780189</v>
      </c>
      <c r="C40" s="41">
        <f t="shared" si="5"/>
        <v>4462161</v>
      </c>
      <c r="D40" s="41">
        <f t="shared" si="6"/>
        <v>7</v>
      </c>
      <c r="E40" s="42" t="str">
        <f t="shared" si="2"/>
        <v>TARRAGONA</v>
      </c>
      <c r="F40" s="42">
        <f t="shared" si="7"/>
        <v>6727643</v>
      </c>
      <c r="G40" s="42">
        <f t="shared" si="8"/>
        <v>9988618</v>
      </c>
    </row>
    <row r="41" spans="1:9" x14ac:dyDescent="0.25">
      <c r="A41" s="42" t="str">
        <f t="shared" si="3"/>
        <v>AVILES</v>
      </c>
      <c r="B41" s="41">
        <f t="shared" si="4"/>
        <v>2601140</v>
      </c>
      <c r="C41" s="41">
        <f t="shared" si="5"/>
        <v>3084938</v>
      </c>
      <c r="D41" s="41">
        <f t="shared" si="6"/>
        <v>12</v>
      </c>
      <c r="E41" s="42" t="str">
        <f t="shared" si="2"/>
        <v>BILBAO</v>
      </c>
      <c r="F41" s="42">
        <f t="shared" si="7"/>
        <v>4029474</v>
      </c>
      <c r="G41" s="42">
        <f t="shared" si="8"/>
        <v>3969796</v>
      </c>
    </row>
    <row r="42" spans="1:9" x14ac:dyDescent="0.25">
      <c r="A42" s="42" t="str">
        <f t="shared" si="3"/>
        <v>BAHIA DE ALGECIRAS</v>
      </c>
      <c r="B42" s="41">
        <f t="shared" si="4"/>
        <v>1346365</v>
      </c>
      <c r="C42" s="41">
        <f t="shared" si="5"/>
        <v>1669773</v>
      </c>
      <c r="D42" s="41">
        <f t="shared" si="6"/>
        <v>16</v>
      </c>
      <c r="E42" s="42" t="str">
        <f t="shared" si="2"/>
        <v>BARCELONA</v>
      </c>
      <c r="F42" s="42">
        <f t="shared" si="7"/>
        <v>3954081</v>
      </c>
      <c r="G42" s="42">
        <f t="shared" si="8"/>
        <v>4363863</v>
      </c>
    </row>
    <row r="43" spans="1:9" x14ac:dyDescent="0.25">
      <c r="A43" s="42" t="str">
        <f t="shared" si="3"/>
        <v>BAHIA DE CADIZ</v>
      </c>
      <c r="B43" s="41">
        <f t="shared" si="4"/>
        <v>1696798</v>
      </c>
      <c r="C43" s="41">
        <f t="shared" si="5"/>
        <v>1603197</v>
      </c>
      <c r="D43" s="41">
        <f t="shared" si="6"/>
        <v>15</v>
      </c>
      <c r="E43" s="42" t="str">
        <f t="shared" si="2"/>
        <v>CARTAGENA</v>
      </c>
      <c r="F43" s="42">
        <f t="shared" si="7"/>
        <v>3948496</v>
      </c>
      <c r="G43" s="42">
        <f t="shared" si="8"/>
        <v>4508411</v>
      </c>
    </row>
    <row r="44" spans="1:9" x14ac:dyDescent="0.25">
      <c r="A44" s="42" t="str">
        <f t="shared" si="3"/>
        <v>BALEARES</v>
      </c>
      <c r="B44" s="41">
        <f t="shared" si="4"/>
        <v>1205609</v>
      </c>
      <c r="C44" s="41">
        <f t="shared" si="5"/>
        <v>1494695</v>
      </c>
      <c r="D44" s="41">
        <f t="shared" si="6"/>
        <v>17</v>
      </c>
      <c r="E44" s="42" t="str">
        <f t="shared" si="2"/>
        <v>ALMERIA</v>
      </c>
      <c r="F44" s="42">
        <f t="shared" si="7"/>
        <v>3780189</v>
      </c>
      <c r="G44" s="42">
        <f t="shared" si="8"/>
        <v>4462161</v>
      </c>
    </row>
    <row r="45" spans="1:9" x14ac:dyDescent="0.25">
      <c r="A45" s="42" t="str">
        <f t="shared" si="3"/>
        <v>BARCELONA</v>
      </c>
      <c r="B45" s="41">
        <f t="shared" si="4"/>
        <v>3954081</v>
      </c>
      <c r="C45" s="41">
        <f t="shared" si="5"/>
        <v>4363863</v>
      </c>
      <c r="D45" s="41">
        <f t="shared" si="6"/>
        <v>5</v>
      </c>
      <c r="E45" s="42" t="str">
        <f t="shared" si="2"/>
        <v>HUELVA</v>
      </c>
      <c r="F45" s="42">
        <f t="shared" si="7"/>
        <v>3555608</v>
      </c>
      <c r="G45" s="42">
        <f t="shared" si="8"/>
        <v>4091598</v>
      </c>
    </row>
    <row r="46" spans="1:9" x14ac:dyDescent="0.25">
      <c r="A46" s="42" t="str">
        <f t="shared" si="3"/>
        <v>BILBAO</v>
      </c>
      <c r="B46" s="41">
        <f t="shared" si="4"/>
        <v>4029474</v>
      </c>
      <c r="C46" s="41">
        <f t="shared" si="5"/>
        <v>3969796</v>
      </c>
      <c r="D46" s="41">
        <f t="shared" si="6"/>
        <v>4</v>
      </c>
      <c r="E46" s="42" t="str">
        <f t="shared" si="2"/>
        <v>A CORUÑA</v>
      </c>
      <c r="F46" s="42">
        <f t="shared" si="7"/>
        <v>3372115</v>
      </c>
      <c r="G46" s="42">
        <f t="shared" si="8"/>
        <v>3750915</v>
      </c>
    </row>
    <row r="47" spans="1:9" x14ac:dyDescent="0.25">
      <c r="A47" s="42" t="str">
        <f t="shared" si="3"/>
        <v>CARTAGENA</v>
      </c>
      <c r="B47" s="41">
        <f t="shared" si="4"/>
        <v>3948496</v>
      </c>
      <c r="C47" s="41">
        <f t="shared" si="5"/>
        <v>4508411</v>
      </c>
      <c r="D47" s="41">
        <f t="shared" si="6"/>
        <v>6</v>
      </c>
      <c r="E47" s="42" t="str">
        <f t="shared" si="2"/>
        <v>CASTELLON</v>
      </c>
      <c r="F47" s="42">
        <f t="shared" si="7"/>
        <v>2788468</v>
      </c>
      <c r="G47" s="42">
        <f t="shared" si="8"/>
        <v>2768307</v>
      </c>
    </row>
    <row r="48" spans="1:9" x14ac:dyDescent="0.25">
      <c r="A48" s="42" t="str">
        <f t="shared" si="3"/>
        <v>CASTELLON</v>
      </c>
      <c r="B48" s="41">
        <f t="shared" si="4"/>
        <v>2788468</v>
      </c>
      <c r="C48" s="41">
        <f t="shared" si="5"/>
        <v>2768307</v>
      </c>
      <c r="D48" s="41">
        <f t="shared" si="6"/>
        <v>10</v>
      </c>
      <c r="E48" s="42" t="str">
        <f t="shared" si="2"/>
        <v>SANTANDER</v>
      </c>
      <c r="F48" s="42">
        <f t="shared" si="7"/>
        <v>2742748</v>
      </c>
      <c r="G48" s="42">
        <f t="shared" si="8"/>
        <v>2869236</v>
      </c>
    </row>
    <row r="49" spans="1:7" x14ac:dyDescent="0.25">
      <c r="A49" s="42" t="str">
        <f t="shared" si="3"/>
        <v>CEUTA</v>
      </c>
      <c r="B49" s="41">
        <f t="shared" si="4"/>
        <v>62676</v>
      </c>
      <c r="C49" s="41">
        <f t="shared" si="5"/>
        <v>147650</v>
      </c>
      <c r="D49" s="41">
        <f t="shared" si="6"/>
        <v>27</v>
      </c>
      <c r="E49" s="42" t="str">
        <f t="shared" si="2"/>
        <v>AVILES</v>
      </c>
      <c r="F49" s="42">
        <f t="shared" si="7"/>
        <v>2601140</v>
      </c>
      <c r="G49" s="42">
        <f t="shared" si="8"/>
        <v>3084938</v>
      </c>
    </row>
    <row r="50" spans="1:7" x14ac:dyDescent="0.25">
      <c r="A50" s="42" t="str">
        <f t="shared" si="3"/>
        <v>FERROL-SAN CIBRAO</v>
      </c>
      <c r="B50" s="41">
        <f t="shared" si="4"/>
        <v>8233855</v>
      </c>
      <c r="C50" s="41">
        <f t="shared" si="5"/>
        <v>9722282</v>
      </c>
      <c r="D50" s="41">
        <f t="shared" si="6"/>
        <v>2</v>
      </c>
      <c r="E50" s="42" t="str">
        <f t="shared" si="2"/>
        <v>VALENCIA</v>
      </c>
      <c r="F50" s="42">
        <f t="shared" si="7"/>
        <v>2154764</v>
      </c>
      <c r="G50" s="42">
        <f t="shared" si="8"/>
        <v>1935761</v>
      </c>
    </row>
    <row r="51" spans="1:7" x14ac:dyDescent="0.25">
      <c r="A51" s="42" t="str">
        <f t="shared" si="3"/>
        <v>GIJON</v>
      </c>
      <c r="B51" s="41">
        <f t="shared" si="4"/>
        <v>13450783</v>
      </c>
      <c r="C51" s="41">
        <f t="shared" si="5"/>
        <v>13023411</v>
      </c>
      <c r="D51" s="41">
        <f t="shared" si="6"/>
        <v>1</v>
      </c>
      <c r="E51" s="42" t="str">
        <f t="shared" si="2"/>
        <v>SEVILLA</v>
      </c>
      <c r="F51" s="42">
        <f t="shared" si="7"/>
        <v>1698355</v>
      </c>
      <c r="G51" s="42">
        <f t="shared" si="8"/>
        <v>1653376</v>
      </c>
    </row>
    <row r="52" spans="1:7" x14ac:dyDescent="0.25">
      <c r="A52" s="42" t="str">
        <f t="shared" si="3"/>
        <v>HUELVA</v>
      </c>
      <c r="B52" s="41">
        <f t="shared" si="4"/>
        <v>3555608</v>
      </c>
      <c r="C52" s="41">
        <f t="shared" si="5"/>
        <v>4091598</v>
      </c>
      <c r="D52" s="41">
        <f t="shared" si="6"/>
        <v>8</v>
      </c>
      <c r="E52" s="42" t="str">
        <f t="shared" si="2"/>
        <v>BAHIA DE CADIZ</v>
      </c>
      <c r="F52" s="42">
        <f t="shared" si="7"/>
        <v>1696798</v>
      </c>
      <c r="G52" s="42">
        <f t="shared" si="8"/>
        <v>1603197</v>
      </c>
    </row>
    <row r="53" spans="1:7" x14ac:dyDescent="0.25">
      <c r="A53" s="42" t="str">
        <f t="shared" si="3"/>
        <v>LAS PALMAS</v>
      </c>
      <c r="B53" s="41">
        <f t="shared" si="4"/>
        <v>305460</v>
      </c>
      <c r="C53" s="41">
        <f t="shared" si="5"/>
        <v>357357</v>
      </c>
      <c r="D53" s="41">
        <f t="shared" si="6"/>
        <v>24</v>
      </c>
      <c r="E53" s="42" t="str">
        <f t="shared" si="2"/>
        <v>BAHIA DE ALGECIRAS</v>
      </c>
      <c r="F53" s="42">
        <f t="shared" si="7"/>
        <v>1346365</v>
      </c>
      <c r="G53" s="42">
        <f t="shared" si="8"/>
        <v>1669773</v>
      </c>
    </row>
    <row r="54" spans="1:7" x14ac:dyDescent="0.25">
      <c r="A54" s="42" t="str">
        <f t="shared" si="3"/>
        <v>MALAGA</v>
      </c>
      <c r="B54" s="41">
        <f t="shared" si="4"/>
        <v>791270</v>
      </c>
      <c r="C54" s="41">
        <f t="shared" si="5"/>
        <v>744951</v>
      </c>
      <c r="D54" s="41">
        <f t="shared" si="6"/>
        <v>20</v>
      </c>
      <c r="E54" s="42" t="str">
        <f t="shared" si="2"/>
        <v>BALEARES</v>
      </c>
      <c r="F54" s="42">
        <f t="shared" si="7"/>
        <v>1205609</v>
      </c>
      <c r="G54" s="42">
        <f t="shared" si="8"/>
        <v>1494695</v>
      </c>
    </row>
    <row r="55" spans="1:7" x14ac:dyDescent="0.25">
      <c r="A55" s="42" t="str">
        <f t="shared" si="3"/>
        <v>MARIN Y RIA DE PONTEVEDRA</v>
      </c>
      <c r="B55" s="41">
        <f t="shared" si="4"/>
        <v>752857</v>
      </c>
      <c r="C55" s="41">
        <f t="shared" si="5"/>
        <v>775536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1068822</v>
      </c>
      <c r="G55" s="42">
        <f t="shared" si="8"/>
        <v>1328539</v>
      </c>
    </row>
    <row r="56" spans="1:7" x14ac:dyDescent="0.25">
      <c r="A56" s="42" t="str">
        <f t="shared" si="3"/>
        <v>MELILLA</v>
      </c>
      <c r="B56" s="41">
        <f t="shared" si="4"/>
        <v>6921</v>
      </c>
      <c r="C56" s="41">
        <f t="shared" si="5"/>
        <v>19681</v>
      </c>
      <c r="D56" s="41">
        <f t="shared" si="6"/>
        <v>28</v>
      </c>
      <c r="E56" s="42" t="str">
        <f t="shared" si="2"/>
        <v>ALICANTE</v>
      </c>
      <c r="F56" s="42">
        <f t="shared" si="9"/>
        <v>897521</v>
      </c>
      <c r="G56" s="42">
        <f t="shared" si="8"/>
        <v>661946</v>
      </c>
    </row>
    <row r="57" spans="1:7" x14ac:dyDescent="0.25">
      <c r="A57" s="42" t="str">
        <f t="shared" si="3"/>
        <v>MOTRIL</v>
      </c>
      <c r="B57" s="41">
        <f t="shared" si="4"/>
        <v>447854</v>
      </c>
      <c r="C57" s="41">
        <f t="shared" si="5"/>
        <v>484966</v>
      </c>
      <c r="D57" s="41">
        <f t="shared" si="6"/>
        <v>22</v>
      </c>
      <c r="E57" s="42" t="str">
        <f t="shared" si="2"/>
        <v>MALAGA</v>
      </c>
      <c r="F57" s="42">
        <f t="shared" si="9"/>
        <v>791270</v>
      </c>
      <c r="G57" s="42">
        <f t="shared" si="8"/>
        <v>744951</v>
      </c>
    </row>
    <row r="58" spans="1:7" x14ac:dyDescent="0.25">
      <c r="A58" s="42" t="str">
        <f t="shared" si="3"/>
        <v>PASAIA</v>
      </c>
      <c r="B58" s="41">
        <f t="shared" si="4"/>
        <v>1068822</v>
      </c>
      <c r="C58" s="41">
        <f t="shared" si="5"/>
        <v>1328539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752857</v>
      </c>
      <c r="G58" s="42">
        <f t="shared" si="8"/>
        <v>775536</v>
      </c>
    </row>
    <row r="59" spans="1:7" x14ac:dyDescent="0.25">
      <c r="A59" s="42" t="str">
        <f t="shared" si="3"/>
        <v>SANTA CRUZ DE TENERIFE</v>
      </c>
      <c r="B59" s="41">
        <f t="shared" si="4"/>
        <v>422853</v>
      </c>
      <c r="C59" s="41">
        <f t="shared" si="5"/>
        <v>537391</v>
      </c>
      <c r="D59" s="41">
        <f t="shared" si="6"/>
        <v>23</v>
      </c>
      <c r="E59" s="42" t="str">
        <f t="shared" si="2"/>
        <v>MOTRIL</v>
      </c>
      <c r="F59" s="42">
        <f t="shared" si="9"/>
        <v>447854</v>
      </c>
      <c r="G59" s="42">
        <f t="shared" si="8"/>
        <v>484966</v>
      </c>
    </row>
    <row r="60" spans="1:7" x14ac:dyDescent="0.25">
      <c r="A60" s="42" t="str">
        <f t="shared" si="3"/>
        <v>SANTANDER</v>
      </c>
      <c r="B60" s="41">
        <f t="shared" si="4"/>
        <v>2742748</v>
      </c>
      <c r="C60" s="41">
        <f t="shared" si="5"/>
        <v>2869236</v>
      </c>
      <c r="D60" s="41">
        <f t="shared" si="6"/>
        <v>11</v>
      </c>
      <c r="E60" s="42" t="str">
        <f t="shared" si="2"/>
        <v>SANTA CRUZ DE TENERIFE</v>
      </c>
      <c r="F60" s="42">
        <f t="shared" si="9"/>
        <v>422853</v>
      </c>
      <c r="G60" s="42">
        <f t="shared" si="8"/>
        <v>537391</v>
      </c>
    </row>
    <row r="61" spans="1:7" x14ac:dyDescent="0.25">
      <c r="A61" s="42" t="str">
        <f t="shared" si="3"/>
        <v>SEVILLA</v>
      </c>
      <c r="B61" s="41">
        <f t="shared" si="4"/>
        <v>1698355</v>
      </c>
      <c r="C61" s="41">
        <f t="shared" si="5"/>
        <v>1653376</v>
      </c>
      <c r="D61" s="41">
        <f t="shared" si="6"/>
        <v>14</v>
      </c>
      <c r="E61" s="42" t="str">
        <f t="shared" si="2"/>
        <v>LAS PALMAS</v>
      </c>
      <c r="F61" s="42">
        <f t="shared" si="9"/>
        <v>305460</v>
      </c>
      <c r="G61" s="42">
        <f t="shared" si="8"/>
        <v>357357</v>
      </c>
    </row>
    <row r="62" spans="1:7" x14ac:dyDescent="0.25">
      <c r="A62" s="42" t="str">
        <f t="shared" si="3"/>
        <v>TARRAGONA</v>
      </c>
      <c r="B62" s="41">
        <f t="shared" si="4"/>
        <v>6727643</v>
      </c>
      <c r="C62" s="41">
        <f t="shared" si="5"/>
        <v>9988618</v>
      </c>
      <c r="D62" s="41">
        <f t="shared" si="6"/>
        <v>3</v>
      </c>
      <c r="E62" s="42" t="str">
        <f t="shared" si="2"/>
        <v>VIGO</v>
      </c>
      <c r="F62" s="42">
        <f t="shared" si="9"/>
        <v>269127</v>
      </c>
      <c r="G62" s="42">
        <f t="shared" si="8"/>
        <v>283400</v>
      </c>
    </row>
    <row r="63" spans="1:7" x14ac:dyDescent="0.25">
      <c r="A63" s="42" t="str">
        <f t="shared" si="3"/>
        <v>VALENCIA</v>
      </c>
      <c r="B63" s="41">
        <f t="shared" si="4"/>
        <v>2154764</v>
      </c>
      <c r="C63" s="41">
        <f t="shared" si="5"/>
        <v>1935761</v>
      </c>
      <c r="D63" s="41">
        <f t="shared" si="6"/>
        <v>13</v>
      </c>
      <c r="E63" s="42" t="str">
        <f t="shared" si="2"/>
        <v>VILAGARCIA</v>
      </c>
      <c r="F63" s="42">
        <f t="shared" si="9"/>
        <v>167068</v>
      </c>
      <c r="G63" s="42">
        <f t="shared" si="8"/>
        <v>294339</v>
      </c>
    </row>
    <row r="64" spans="1:7" x14ac:dyDescent="0.25">
      <c r="A64" s="42" t="str">
        <f t="shared" si="3"/>
        <v>VIGO</v>
      </c>
      <c r="B64" s="41">
        <f t="shared" si="4"/>
        <v>269127</v>
      </c>
      <c r="C64" s="41">
        <f t="shared" si="5"/>
        <v>283400</v>
      </c>
      <c r="D64" s="41">
        <f t="shared" si="6"/>
        <v>25</v>
      </c>
      <c r="E64" s="42" t="str">
        <f t="shared" si="2"/>
        <v>CEUTA</v>
      </c>
      <c r="F64" s="42">
        <f t="shared" si="9"/>
        <v>62676</v>
      </c>
      <c r="G64" s="42">
        <f t="shared" si="8"/>
        <v>147650</v>
      </c>
    </row>
    <row r="65" spans="1:7" x14ac:dyDescent="0.25">
      <c r="A65" s="42" t="str">
        <f t="shared" si="3"/>
        <v>VILAGARCIA</v>
      </c>
      <c r="B65" s="41">
        <f t="shared" si="4"/>
        <v>167068</v>
      </c>
      <c r="C65" s="41">
        <f t="shared" si="5"/>
        <v>294339</v>
      </c>
      <c r="D65" s="41">
        <f t="shared" si="6"/>
        <v>26</v>
      </c>
      <c r="E65" s="42" t="str">
        <f t="shared" si="2"/>
        <v>MELILLA</v>
      </c>
      <c r="F65" s="42">
        <f t="shared" si="9"/>
        <v>6921</v>
      </c>
      <c r="G65" s="42">
        <f t="shared" si="8"/>
        <v>19681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140857</v>
      </c>
      <c r="C7" s="21">
        <v>60730</v>
      </c>
      <c r="D7" s="21">
        <v>1324966</v>
      </c>
      <c r="E7" s="21">
        <v>1076259</v>
      </c>
      <c r="F7" s="10">
        <f>((E7*100)/D7)-100</f>
        <v>-18.770821288999116</v>
      </c>
      <c r="G7" s="1"/>
      <c r="H7" s="1"/>
      <c r="I7" s="1"/>
    </row>
    <row r="8" spans="1:12" x14ac:dyDescent="0.25">
      <c r="A8" s="11" t="s">
        <v>45</v>
      </c>
      <c r="B8" s="22">
        <v>90803</v>
      </c>
      <c r="C8" s="22">
        <v>110084</v>
      </c>
      <c r="D8" s="22">
        <v>1344361</v>
      </c>
      <c r="E8" s="22">
        <v>1231383</v>
      </c>
      <c r="F8" s="13">
        <f t="shared" ref="F8:F35" si="0">((E8*100)/D8)-100</f>
        <v>-8.4038439079979241</v>
      </c>
      <c r="G8" s="1"/>
      <c r="H8" s="1"/>
      <c r="I8" s="1"/>
    </row>
    <row r="9" spans="1:12" x14ac:dyDescent="0.25">
      <c r="A9" s="8" t="s">
        <v>46</v>
      </c>
      <c r="B9" s="21">
        <v>53936</v>
      </c>
      <c r="C9" s="21">
        <v>57033</v>
      </c>
      <c r="D9" s="21">
        <v>579285</v>
      </c>
      <c r="E9" s="21">
        <v>578354</v>
      </c>
      <c r="F9" s="10">
        <f t="shared" si="0"/>
        <v>-0.16071536463053349</v>
      </c>
      <c r="G9" s="1"/>
      <c r="H9" s="1"/>
      <c r="I9" s="1"/>
    </row>
    <row r="10" spans="1:12" x14ac:dyDescent="0.25">
      <c r="A10" s="11" t="s">
        <v>47</v>
      </c>
      <c r="B10" s="22">
        <v>55913</v>
      </c>
      <c r="C10" s="22">
        <v>85943</v>
      </c>
      <c r="D10" s="22">
        <v>1035096</v>
      </c>
      <c r="E10" s="22">
        <v>1097648</v>
      </c>
      <c r="F10" s="13">
        <f t="shared" si="0"/>
        <v>6.0431109771460854</v>
      </c>
      <c r="G10" s="1"/>
      <c r="H10" s="1"/>
      <c r="I10" s="1"/>
    </row>
    <row r="11" spans="1:12" x14ac:dyDescent="0.25">
      <c r="A11" s="8" t="s">
        <v>48</v>
      </c>
      <c r="B11" s="21">
        <v>5412518</v>
      </c>
      <c r="C11" s="21">
        <v>5060063</v>
      </c>
      <c r="D11" s="21">
        <v>53233487</v>
      </c>
      <c r="E11" s="21">
        <v>54571192</v>
      </c>
      <c r="F11" s="10">
        <f t="shared" si="0"/>
        <v>2.512901324686851</v>
      </c>
      <c r="G11" s="1"/>
      <c r="H11" s="1"/>
      <c r="I11" s="1"/>
    </row>
    <row r="12" spans="1:12" x14ac:dyDescent="0.25">
      <c r="A12" s="11" t="s">
        <v>49</v>
      </c>
      <c r="B12" s="22">
        <v>141266</v>
      </c>
      <c r="C12" s="22">
        <v>137412</v>
      </c>
      <c r="D12" s="22">
        <v>1663502</v>
      </c>
      <c r="E12" s="22">
        <v>1506723</v>
      </c>
      <c r="F12" s="13">
        <f t="shared" si="0"/>
        <v>-9.4246354978833864</v>
      </c>
      <c r="G12" s="1"/>
      <c r="H12" s="1"/>
      <c r="I12" s="1"/>
    </row>
    <row r="13" spans="1:12" x14ac:dyDescent="0.25">
      <c r="A13" s="8" t="s">
        <v>50</v>
      </c>
      <c r="B13" s="21">
        <v>544204</v>
      </c>
      <c r="C13" s="21">
        <v>625480</v>
      </c>
      <c r="D13" s="21">
        <v>7834731</v>
      </c>
      <c r="E13" s="21">
        <v>8096425</v>
      </c>
      <c r="F13" s="10">
        <f t="shared" si="0"/>
        <v>3.3401784949604547</v>
      </c>
      <c r="G13" s="1"/>
      <c r="H13" s="1"/>
      <c r="I13" s="1"/>
    </row>
    <row r="14" spans="1:12" x14ac:dyDescent="0.25">
      <c r="A14" s="11" t="s">
        <v>51</v>
      </c>
      <c r="B14" s="22">
        <v>1946197</v>
      </c>
      <c r="C14" s="22">
        <v>1968720</v>
      </c>
      <c r="D14" s="22">
        <v>24271020</v>
      </c>
      <c r="E14" s="22">
        <v>24065350</v>
      </c>
      <c r="F14" s="13">
        <f t="shared" si="0"/>
        <v>-0.84738919089514297</v>
      </c>
      <c r="G14" s="1"/>
      <c r="H14" s="1"/>
      <c r="I14" s="1"/>
    </row>
    <row r="15" spans="1:12" x14ac:dyDescent="0.25">
      <c r="A15" s="8" t="s">
        <v>52</v>
      </c>
      <c r="B15" s="21">
        <v>686471</v>
      </c>
      <c r="C15" s="21">
        <v>712845</v>
      </c>
      <c r="D15" s="21">
        <v>8668924</v>
      </c>
      <c r="E15" s="21">
        <v>8538837</v>
      </c>
      <c r="F15" s="10">
        <f t="shared" si="0"/>
        <v>-1.500612994184749</v>
      </c>
      <c r="G15" s="1"/>
      <c r="H15" s="1"/>
      <c r="I15" s="1"/>
    </row>
    <row r="16" spans="1:12" x14ac:dyDescent="0.25">
      <c r="A16" s="11" t="s">
        <v>53</v>
      </c>
      <c r="B16" s="22">
        <v>75818</v>
      </c>
      <c r="C16" s="22">
        <v>101095</v>
      </c>
      <c r="D16" s="22">
        <v>929008</v>
      </c>
      <c r="E16" s="22">
        <v>1043973</v>
      </c>
      <c r="F16" s="13">
        <f t="shared" si="0"/>
        <v>12.375027986841872</v>
      </c>
      <c r="G16" s="1"/>
      <c r="H16" s="1"/>
      <c r="I16" s="1"/>
    </row>
    <row r="17" spans="1:9" x14ac:dyDescent="0.25">
      <c r="A17" s="8" t="s">
        <v>54</v>
      </c>
      <c r="B17" s="21">
        <v>223813</v>
      </c>
      <c r="C17" s="21">
        <v>251265</v>
      </c>
      <c r="D17" s="21">
        <v>2243091</v>
      </c>
      <c r="E17" s="21">
        <v>2678309</v>
      </c>
      <c r="F17" s="10">
        <f t="shared" si="0"/>
        <v>19.402601142798048</v>
      </c>
      <c r="G17" s="1"/>
      <c r="H17" s="1"/>
      <c r="I17" s="1"/>
    </row>
    <row r="18" spans="1:9" x14ac:dyDescent="0.25">
      <c r="A18" s="11" t="s">
        <v>55</v>
      </c>
      <c r="B18" s="22">
        <v>79426</v>
      </c>
      <c r="C18" s="22">
        <v>83928</v>
      </c>
      <c r="D18" s="22">
        <v>854841</v>
      </c>
      <c r="E18" s="22">
        <v>893050</v>
      </c>
      <c r="F18" s="13">
        <f t="shared" si="0"/>
        <v>4.4697200999952003</v>
      </c>
      <c r="G18" s="1"/>
      <c r="H18" s="1"/>
      <c r="I18" s="1"/>
    </row>
    <row r="19" spans="1:9" x14ac:dyDescent="0.25">
      <c r="A19" s="8" t="s">
        <v>56</v>
      </c>
      <c r="B19" s="21">
        <v>85050</v>
      </c>
      <c r="C19" s="21">
        <v>82973</v>
      </c>
      <c r="D19" s="21">
        <v>815499</v>
      </c>
      <c r="E19" s="21">
        <v>881132</v>
      </c>
      <c r="F19" s="10">
        <f t="shared" si="0"/>
        <v>8.0482011627236858</v>
      </c>
      <c r="G19" s="1"/>
      <c r="H19" s="1"/>
      <c r="I19" s="1"/>
    </row>
    <row r="20" spans="1:9" x14ac:dyDescent="0.25">
      <c r="A20" s="11" t="s">
        <v>57</v>
      </c>
      <c r="B20" s="22">
        <v>154494</v>
      </c>
      <c r="C20" s="22">
        <v>170149</v>
      </c>
      <c r="D20" s="22">
        <v>1556387</v>
      </c>
      <c r="E20" s="22">
        <v>1864638</v>
      </c>
      <c r="F20" s="13">
        <f t="shared" si="0"/>
        <v>19.805549647998859</v>
      </c>
      <c r="G20" s="1"/>
      <c r="H20" s="1"/>
      <c r="I20" s="1"/>
    </row>
    <row r="21" spans="1:9" x14ac:dyDescent="0.25">
      <c r="A21" s="8" t="s">
        <v>58</v>
      </c>
      <c r="B21" s="21">
        <v>45213</v>
      </c>
      <c r="C21" s="21">
        <v>61974</v>
      </c>
      <c r="D21" s="21">
        <v>629466</v>
      </c>
      <c r="E21" s="21">
        <v>655337</v>
      </c>
      <c r="F21" s="10">
        <f t="shared" si="0"/>
        <v>4.1099916437106998</v>
      </c>
      <c r="G21" s="1"/>
      <c r="H21" s="1"/>
      <c r="I21" s="1"/>
    </row>
    <row r="22" spans="1:9" x14ac:dyDescent="0.25">
      <c r="A22" s="11" t="s">
        <v>59</v>
      </c>
      <c r="B22" s="22">
        <v>1313730</v>
      </c>
      <c r="C22" s="22">
        <v>1248633</v>
      </c>
      <c r="D22" s="22">
        <v>16117789</v>
      </c>
      <c r="E22" s="22">
        <v>13328262</v>
      </c>
      <c r="F22" s="13">
        <f t="shared" si="0"/>
        <v>-17.307131890112217</v>
      </c>
      <c r="G22" s="1"/>
      <c r="H22" s="1"/>
      <c r="I22" s="1"/>
    </row>
    <row r="23" spans="1:9" x14ac:dyDescent="0.25">
      <c r="A23" s="8" t="s">
        <v>60</v>
      </c>
      <c r="B23" s="21">
        <v>153114</v>
      </c>
      <c r="C23" s="21">
        <v>256345</v>
      </c>
      <c r="D23" s="21">
        <v>4104290</v>
      </c>
      <c r="E23" s="21">
        <v>1732661</v>
      </c>
      <c r="F23" s="10">
        <f t="shared" si="0"/>
        <v>-57.78414780631973</v>
      </c>
      <c r="G23" s="1"/>
      <c r="H23" s="1"/>
      <c r="I23" s="1"/>
    </row>
    <row r="24" spans="1:9" x14ac:dyDescent="0.25">
      <c r="A24" s="11" t="s">
        <v>61</v>
      </c>
      <c r="B24" s="22">
        <v>78798</v>
      </c>
      <c r="C24" s="22">
        <v>86410</v>
      </c>
      <c r="D24" s="22">
        <v>963742</v>
      </c>
      <c r="E24" s="22">
        <v>937757</v>
      </c>
      <c r="F24" s="13">
        <f t="shared" si="0"/>
        <v>-2.6962610325170004</v>
      </c>
      <c r="G24" s="1"/>
      <c r="H24" s="1"/>
      <c r="I24" s="1"/>
    </row>
    <row r="25" spans="1:9" x14ac:dyDescent="0.25">
      <c r="A25" s="8" t="s">
        <v>62</v>
      </c>
      <c r="B25" s="21">
        <v>75075</v>
      </c>
      <c r="C25" s="21">
        <v>77715</v>
      </c>
      <c r="D25" s="21">
        <v>792437</v>
      </c>
      <c r="E25" s="21">
        <v>824343</v>
      </c>
      <c r="F25" s="10">
        <f t="shared" si="0"/>
        <v>4.0263137637439996</v>
      </c>
      <c r="G25" s="1"/>
      <c r="H25" s="1"/>
      <c r="I25" s="1"/>
    </row>
    <row r="26" spans="1:9" x14ac:dyDescent="0.25">
      <c r="A26" s="11" t="s">
        <v>63</v>
      </c>
      <c r="B26" s="22">
        <v>21389</v>
      </c>
      <c r="C26" s="22">
        <v>29330</v>
      </c>
      <c r="D26" s="22">
        <v>258373</v>
      </c>
      <c r="E26" s="22">
        <v>293994</v>
      </c>
      <c r="F26" s="13">
        <f t="shared" si="0"/>
        <v>13.786657274560426</v>
      </c>
      <c r="G26" s="1"/>
      <c r="H26" s="1"/>
      <c r="I26" s="1"/>
    </row>
    <row r="27" spans="1:9" x14ac:dyDescent="0.25">
      <c r="A27" s="8" t="s">
        <v>64</v>
      </c>
      <c r="B27" s="21">
        <v>124277</v>
      </c>
      <c r="C27" s="21">
        <v>172901</v>
      </c>
      <c r="D27" s="21">
        <v>1493842</v>
      </c>
      <c r="E27" s="21">
        <v>1532252</v>
      </c>
      <c r="F27" s="10">
        <f t="shared" si="0"/>
        <v>2.5712223916585515</v>
      </c>
      <c r="G27" s="1"/>
      <c r="H27" s="1"/>
      <c r="I27" s="1"/>
    </row>
    <row r="28" spans="1:9" x14ac:dyDescent="0.25">
      <c r="A28" s="11" t="s">
        <v>65</v>
      </c>
      <c r="B28" s="22">
        <v>465076</v>
      </c>
      <c r="C28" s="22">
        <v>464460</v>
      </c>
      <c r="D28" s="22">
        <v>5172943</v>
      </c>
      <c r="E28" s="22">
        <v>4836292</v>
      </c>
      <c r="F28" s="13">
        <f t="shared" si="0"/>
        <v>-6.5079201529960784</v>
      </c>
      <c r="G28" s="1"/>
      <c r="H28" s="1"/>
      <c r="I28" s="1"/>
    </row>
    <row r="29" spans="1:9" x14ac:dyDescent="0.25">
      <c r="A29" s="8" t="s">
        <v>66</v>
      </c>
      <c r="B29" s="21">
        <v>138830</v>
      </c>
      <c r="C29" s="21">
        <v>165628</v>
      </c>
      <c r="D29" s="21">
        <v>1503393</v>
      </c>
      <c r="E29" s="21">
        <v>1555195</v>
      </c>
      <c r="F29" s="10">
        <f t="shared" si="0"/>
        <v>3.4456725553464764</v>
      </c>
      <c r="G29" s="1"/>
      <c r="H29" s="1"/>
      <c r="I29" s="1"/>
    </row>
    <row r="30" spans="1:9" x14ac:dyDescent="0.25">
      <c r="A30" s="11" t="s">
        <v>67</v>
      </c>
      <c r="B30" s="22">
        <v>222978</v>
      </c>
      <c r="C30" s="22">
        <v>207779</v>
      </c>
      <c r="D30" s="22">
        <v>2205260</v>
      </c>
      <c r="E30" s="22">
        <v>2083590</v>
      </c>
      <c r="F30" s="13">
        <f t="shared" si="0"/>
        <v>-5.5172632705440634</v>
      </c>
      <c r="G30" s="1"/>
      <c r="H30" s="1"/>
      <c r="I30" s="1"/>
    </row>
    <row r="31" spans="1:9" x14ac:dyDescent="0.25">
      <c r="A31" s="8" t="s">
        <v>68</v>
      </c>
      <c r="B31" s="21">
        <v>226427</v>
      </c>
      <c r="C31" s="21">
        <v>179966</v>
      </c>
      <c r="D31" s="21">
        <v>2925240</v>
      </c>
      <c r="E31" s="21">
        <v>2401345</v>
      </c>
      <c r="F31" s="10">
        <f t="shared" si="0"/>
        <v>-17.909470675910356</v>
      </c>
      <c r="G31" s="1"/>
      <c r="H31" s="1"/>
      <c r="I31" s="1"/>
    </row>
    <row r="32" spans="1:9" x14ac:dyDescent="0.25">
      <c r="A32" s="11" t="s">
        <v>69</v>
      </c>
      <c r="B32" s="22">
        <v>4814345</v>
      </c>
      <c r="C32" s="22">
        <v>4600528</v>
      </c>
      <c r="D32" s="22">
        <v>55033805</v>
      </c>
      <c r="E32" s="22">
        <v>53174756</v>
      </c>
      <c r="F32" s="13">
        <f t="shared" si="0"/>
        <v>-3.3780128413799417</v>
      </c>
      <c r="G32" s="1"/>
      <c r="H32" s="1"/>
      <c r="I32" s="1"/>
    </row>
    <row r="33" spans="1:9" x14ac:dyDescent="0.25">
      <c r="A33" s="8" t="s">
        <v>70</v>
      </c>
      <c r="B33" s="21">
        <v>252504</v>
      </c>
      <c r="C33" s="21">
        <v>274553</v>
      </c>
      <c r="D33" s="21">
        <v>3090365</v>
      </c>
      <c r="E33" s="21">
        <v>3250964</v>
      </c>
      <c r="F33" s="10">
        <f t="shared" si="0"/>
        <v>5.1967647834479038</v>
      </c>
      <c r="G33" s="1"/>
      <c r="H33" s="1"/>
      <c r="I33" s="1"/>
    </row>
    <row r="34" spans="1:9" x14ac:dyDescent="0.25">
      <c r="A34" s="11" t="s">
        <v>71</v>
      </c>
      <c r="B34" s="22">
        <v>42729</v>
      </c>
      <c r="C34" s="22">
        <v>49577</v>
      </c>
      <c r="D34" s="22">
        <v>414610</v>
      </c>
      <c r="E34" s="22">
        <v>464456</v>
      </c>
      <c r="F34" s="13">
        <f t="shared" si="0"/>
        <v>12.022382479920893</v>
      </c>
      <c r="G34" s="1"/>
      <c r="H34" s="1"/>
      <c r="I34" s="1"/>
    </row>
    <row r="35" spans="1:9" x14ac:dyDescent="0.25">
      <c r="A35" s="14" t="s">
        <v>72</v>
      </c>
      <c r="B35" s="15">
        <f>SUM(B7:B34)</f>
        <v>17665251</v>
      </c>
      <c r="C35" s="15">
        <f t="shared" ref="C35:E35" si="1">SUM(C7:C34)</f>
        <v>17383519</v>
      </c>
      <c r="D35" s="15">
        <f t="shared" si="1"/>
        <v>201059753</v>
      </c>
      <c r="E35" s="15">
        <f t="shared" si="1"/>
        <v>195194477</v>
      </c>
      <c r="F35" s="16">
        <f t="shared" si="0"/>
        <v>-2.9171805458251043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1076259</v>
      </c>
      <c r="C38" s="41">
        <f>D7</f>
        <v>1324966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54571192</v>
      </c>
      <c r="G38" s="42">
        <f>LOOKUP(E38,$A$38:$A$65,$C$38:$C$65)</f>
        <v>53233487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1231383</v>
      </c>
      <c r="C39" s="41">
        <f t="shared" ref="C39:C65" si="5">D8</f>
        <v>1344361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53174756</v>
      </c>
      <c r="G39" s="42">
        <f t="shared" ref="G39:G65" si="8">LOOKUP(E39,$A$38:$A$65,$C$38:$C$65)</f>
        <v>55033805</v>
      </c>
    </row>
    <row r="40" spans="1:9" x14ac:dyDescent="0.25">
      <c r="A40" s="42" t="str">
        <f t="shared" si="3"/>
        <v>ALMERIA</v>
      </c>
      <c r="B40" s="41">
        <f t="shared" si="4"/>
        <v>578354</v>
      </c>
      <c r="C40" s="41">
        <f t="shared" si="5"/>
        <v>579285</v>
      </c>
      <c r="D40" s="41">
        <f t="shared" si="6"/>
        <v>26</v>
      </c>
      <c r="E40" s="42" t="str">
        <f t="shared" si="2"/>
        <v>BARCELONA</v>
      </c>
      <c r="F40" s="42">
        <f t="shared" si="7"/>
        <v>24065350</v>
      </c>
      <c r="G40" s="42">
        <f t="shared" si="8"/>
        <v>24271020</v>
      </c>
    </row>
    <row r="41" spans="1:9" x14ac:dyDescent="0.25">
      <c r="A41" s="42" t="str">
        <f t="shared" si="3"/>
        <v>AVILES</v>
      </c>
      <c r="B41" s="41">
        <f t="shared" si="4"/>
        <v>1097648</v>
      </c>
      <c r="C41" s="41">
        <f t="shared" si="5"/>
        <v>1035096</v>
      </c>
      <c r="D41" s="41">
        <f t="shared" si="6"/>
        <v>18</v>
      </c>
      <c r="E41" s="42" t="str">
        <f t="shared" si="2"/>
        <v>LAS PALMAS</v>
      </c>
      <c r="F41" s="42">
        <f t="shared" si="7"/>
        <v>13328262</v>
      </c>
      <c r="G41" s="42">
        <f t="shared" si="8"/>
        <v>16117789</v>
      </c>
    </row>
    <row r="42" spans="1:9" x14ac:dyDescent="0.25">
      <c r="A42" s="42" t="str">
        <f t="shared" si="3"/>
        <v>BAHIA DE ALGECIRAS</v>
      </c>
      <c r="B42" s="41">
        <f t="shared" si="4"/>
        <v>54571192</v>
      </c>
      <c r="C42" s="41">
        <f t="shared" si="5"/>
        <v>53233487</v>
      </c>
      <c r="D42" s="41">
        <f t="shared" si="6"/>
        <v>1</v>
      </c>
      <c r="E42" s="42" t="str">
        <f t="shared" si="2"/>
        <v>BILBAO</v>
      </c>
      <c r="F42" s="42">
        <f t="shared" si="7"/>
        <v>8538837</v>
      </c>
      <c r="G42" s="42">
        <f t="shared" si="8"/>
        <v>8668924</v>
      </c>
    </row>
    <row r="43" spans="1:9" x14ac:dyDescent="0.25">
      <c r="A43" s="42" t="str">
        <f t="shared" si="3"/>
        <v>BAHIA DE CADIZ</v>
      </c>
      <c r="B43" s="41">
        <f t="shared" si="4"/>
        <v>1506723</v>
      </c>
      <c r="C43" s="41">
        <f t="shared" si="5"/>
        <v>1663502</v>
      </c>
      <c r="D43" s="41">
        <f t="shared" si="6"/>
        <v>16</v>
      </c>
      <c r="E43" s="42" t="str">
        <f t="shared" si="2"/>
        <v>BALEARES</v>
      </c>
      <c r="F43" s="42">
        <f t="shared" si="7"/>
        <v>8096425</v>
      </c>
      <c r="G43" s="42">
        <f t="shared" si="8"/>
        <v>7834731</v>
      </c>
    </row>
    <row r="44" spans="1:9" x14ac:dyDescent="0.25">
      <c r="A44" s="42" t="str">
        <f t="shared" si="3"/>
        <v>BALEARES</v>
      </c>
      <c r="B44" s="41">
        <f t="shared" si="4"/>
        <v>8096425</v>
      </c>
      <c r="C44" s="41">
        <f t="shared" si="5"/>
        <v>7834731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4836292</v>
      </c>
      <c r="G44" s="42">
        <f t="shared" si="8"/>
        <v>5172943</v>
      </c>
    </row>
    <row r="45" spans="1:9" x14ac:dyDescent="0.25">
      <c r="A45" s="42" t="str">
        <f t="shared" si="3"/>
        <v>BARCELONA</v>
      </c>
      <c r="B45" s="41">
        <f t="shared" si="4"/>
        <v>24065350</v>
      </c>
      <c r="C45" s="41">
        <f t="shared" si="5"/>
        <v>24271020</v>
      </c>
      <c r="D45" s="41">
        <f t="shared" si="6"/>
        <v>3</v>
      </c>
      <c r="E45" s="42" t="str">
        <f t="shared" si="2"/>
        <v>VIGO</v>
      </c>
      <c r="F45" s="42">
        <f t="shared" si="7"/>
        <v>3250964</v>
      </c>
      <c r="G45" s="42">
        <f t="shared" si="8"/>
        <v>3090365</v>
      </c>
    </row>
    <row r="46" spans="1:9" x14ac:dyDescent="0.25">
      <c r="A46" s="42" t="str">
        <f t="shared" si="3"/>
        <v>BILBAO</v>
      </c>
      <c r="B46" s="41">
        <f t="shared" si="4"/>
        <v>8538837</v>
      </c>
      <c r="C46" s="41">
        <f t="shared" si="5"/>
        <v>8668924</v>
      </c>
      <c r="D46" s="41">
        <f t="shared" si="6"/>
        <v>5</v>
      </c>
      <c r="E46" s="42" t="str">
        <f t="shared" si="2"/>
        <v>CASTELLON</v>
      </c>
      <c r="F46" s="42">
        <f t="shared" si="7"/>
        <v>2678309</v>
      </c>
      <c r="G46" s="42">
        <f t="shared" si="8"/>
        <v>2243091</v>
      </c>
    </row>
    <row r="47" spans="1:9" x14ac:dyDescent="0.25">
      <c r="A47" s="42" t="str">
        <f t="shared" si="3"/>
        <v>CARTAGENA</v>
      </c>
      <c r="B47" s="41">
        <f t="shared" si="4"/>
        <v>1043973</v>
      </c>
      <c r="C47" s="41">
        <f t="shared" si="5"/>
        <v>929008</v>
      </c>
      <c r="D47" s="41">
        <f t="shared" si="6"/>
        <v>20</v>
      </c>
      <c r="E47" s="42" t="str">
        <f t="shared" si="2"/>
        <v>TARRAGONA</v>
      </c>
      <c r="F47" s="42">
        <f t="shared" si="7"/>
        <v>2401345</v>
      </c>
      <c r="G47" s="42">
        <f t="shared" si="8"/>
        <v>2925240</v>
      </c>
    </row>
    <row r="48" spans="1:9" x14ac:dyDescent="0.25">
      <c r="A48" s="42" t="str">
        <f t="shared" si="3"/>
        <v>CASTELLON</v>
      </c>
      <c r="B48" s="41">
        <f t="shared" si="4"/>
        <v>2678309</v>
      </c>
      <c r="C48" s="41">
        <f t="shared" si="5"/>
        <v>2243091</v>
      </c>
      <c r="D48" s="41">
        <f t="shared" si="6"/>
        <v>9</v>
      </c>
      <c r="E48" s="42" t="str">
        <f t="shared" si="2"/>
        <v>SEVILLA</v>
      </c>
      <c r="F48" s="42">
        <f t="shared" si="7"/>
        <v>2083590</v>
      </c>
      <c r="G48" s="42">
        <f t="shared" si="8"/>
        <v>2205260</v>
      </c>
    </row>
    <row r="49" spans="1:7" x14ac:dyDescent="0.25">
      <c r="A49" s="42" t="str">
        <f t="shared" si="3"/>
        <v>CEUTA</v>
      </c>
      <c r="B49" s="41">
        <f t="shared" si="4"/>
        <v>893050</v>
      </c>
      <c r="C49" s="41">
        <f t="shared" si="5"/>
        <v>854841</v>
      </c>
      <c r="D49" s="41">
        <f t="shared" si="6"/>
        <v>22</v>
      </c>
      <c r="E49" s="42" t="str">
        <f t="shared" si="2"/>
        <v>GIJON</v>
      </c>
      <c r="F49" s="42">
        <f t="shared" si="7"/>
        <v>1864638</v>
      </c>
      <c r="G49" s="42">
        <f t="shared" si="8"/>
        <v>1556387</v>
      </c>
    </row>
    <row r="50" spans="1:7" x14ac:dyDescent="0.25">
      <c r="A50" s="42" t="str">
        <f t="shared" si="3"/>
        <v>FERROL-SAN CIBRAO</v>
      </c>
      <c r="B50" s="41">
        <f t="shared" si="4"/>
        <v>881132</v>
      </c>
      <c r="C50" s="41">
        <f t="shared" si="5"/>
        <v>815499</v>
      </c>
      <c r="D50" s="41">
        <f t="shared" si="6"/>
        <v>23</v>
      </c>
      <c r="E50" s="42" t="str">
        <f t="shared" si="2"/>
        <v>MALAGA</v>
      </c>
      <c r="F50" s="42">
        <f t="shared" si="7"/>
        <v>1732661</v>
      </c>
      <c r="G50" s="42">
        <f t="shared" si="8"/>
        <v>4104290</v>
      </c>
    </row>
    <row r="51" spans="1:7" x14ac:dyDescent="0.25">
      <c r="A51" s="42" t="str">
        <f t="shared" si="3"/>
        <v>GIJON</v>
      </c>
      <c r="B51" s="41">
        <f t="shared" si="4"/>
        <v>1864638</v>
      </c>
      <c r="C51" s="41">
        <f t="shared" si="5"/>
        <v>1556387</v>
      </c>
      <c r="D51" s="41">
        <f t="shared" si="6"/>
        <v>12</v>
      </c>
      <c r="E51" s="42" t="str">
        <f t="shared" si="2"/>
        <v>SANTANDER</v>
      </c>
      <c r="F51" s="42">
        <f t="shared" si="7"/>
        <v>1555195</v>
      </c>
      <c r="G51" s="42">
        <f t="shared" si="8"/>
        <v>1503393</v>
      </c>
    </row>
    <row r="52" spans="1:7" x14ac:dyDescent="0.25">
      <c r="A52" s="42" t="str">
        <f t="shared" si="3"/>
        <v>HUELVA</v>
      </c>
      <c r="B52" s="41">
        <f t="shared" si="4"/>
        <v>655337</v>
      </c>
      <c r="C52" s="41">
        <f t="shared" si="5"/>
        <v>629466</v>
      </c>
      <c r="D52" s="41">
        <f t="shared" si="6"/>
        <v>25</v>
      </c>
      <c r="E52" s="42" t="str">
        <f t="shared" si="2"/>
        <v>PASAIA</v>
      </c>
      <c r="F52" s="42">
        <f t="shared" si="7"/>
        <v>1532252</v>
      </c>
      <c r="G52" s="42">
        <f t="shared" si="8"/>
        <v>1493842</v>
      </c>
    </row>
    <row r="53" spans="1:7" x14ac:dyDescent="0.25">
      <c r="A53" s="42" t="str">
        <f t="shared" si="3"/>
        <v>LAS PALMAS</v>
      </c>
      <c r="B53" s="41">
        <f t="shared" si="4"/>
        <v>13328262</v>
      </c>
      <c r="C53" s="41">
        <f t="shared" si="5"/>
        <v>16117789</v>
      </c>
      <c r="D53" s="41">
        <f t="shared" si="6"/>
        <v>4</v>
      </c>
      <c r="E53" s="42" t="str">
        <f t="shared" si="2"/>
        <v>BAHIA DE CADIZ</v>
      </c>
      <c r="F53" s="42">
        <f t="shared" si="7"/>
        <v>1506723</v>
      </c>
      <c r="G53" s="42">
        <f t="shared" si="8"/>
        <v>1663502</v>
      </c>
    </row>
    <row r="54" spans="1:7" x14ac:dyDescent="0.25">
      <c r="A54" s="42" t="str">
        <f t="shared" si="3"/>
        <v>MALAGA</v>
      </c>
      <c r="B54" s="41">
        <f t="shared" si="4"/>
        <v>1732661</v>
      </c>
      <c r="C54" s="41">
        <f t="shared" si="5"/>
        <v>4104290</v>
      </c>
      <c r="D54" s="41">
        <f t="shared" si="6"/>
        <v>13</v>
      </c>
      <c r="E54" s="42" t="str">
        <f t="shared" si="2"/>
        <v>ALICANTE</v>
      </c>
      <c r="F54" s="42">
        <f t="shared" si="7"/>
        <v>1231383</v>
      </c>
      <c r="G54" s="42">
        <f t="shared" si="8"/>
        <v>1344361</v>
      </c>
    </row>
    <row r="55" spans="1:7" x14ac:dyDescent="0.25">
      <c r="A55" s="42" t="str">
        <f t="shared" si="3"/>
        <v>MARIN Y RIA DE PONTEVEDRA</v>
      </c>
      <c r="B55" s="41">
        <f t="shared" si="4"/>
        <v>937757</v>
      </c>
      <c r="C55" s="41">
        <f t="shared" si="5"/>
        <v>963742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1097648</v>
      </c>
      <c r="G55" s="42">
        <f t="shared" si="8"/>
        <v>1035096</v>
      </c>
    </row>
    <row r="56" spans="1:7" x14ac:dyDescent="0.25">
      <c r="A56" s="42" t="str">
        <f t="shared" si="3"/>
        <v>MELILLA</v>
      </c>
      <c r="B56" s="41">
        <f t="shared" si="4"/>
        <v>824343</v>
      </c>
      <c r="C56" s="41">
        <f t="shared" si="5"/>
        <v>792437</v>
      </c>
      <c r="D56" s="41">
        <f t="shared" si="6"/>
        <v>24</v>
      </c>
      <c r="E56" s="42" t="str">
        <f t="shared" si="2"/>
        <v>A CORUÑA</v>
      </c>
      <c r="F56" s="42">
        <f t="shared" si="9"/>
        <v>1076259</v>
      </c>
      <c r="G56" s="42">
        <f t="shared" si="8"/>
        <v>1324966</v>
      </c>
    </row>
    <row r="57" spans="1:7" x14ac:dyDescent="0.25">
      <c r="A57" s="42" t="str">
        <f t="shared" si="3"/>
        <v>MOTRIL</v>
      </c>
      <c r="B57" s="41">
        <f t="shared" si="4"/>
        <v>293994</v>
      </c>
      <c r="C57" s="41">
        <f t="shared" si="5"/>
        <v>258373</v>
      </c>
      <c r="D57" s="41">
        <f t="shared" si="6"/>
        <v>28</v>
      </c>
      <c r="E57" s="42" t="str">
        <f t="shared" si="2"/>
        <v>CARTAGENA</v>
      </c>
      <c r="F57" s="42">
        <f t="shared" si="9"/>
        <v>1043973</v>
      </c>
      <c r="G57" s="42">
        <f t="shared" si="8"/>
        <v>929008</v>
      </c>
    </row>
    <row r="58" spans="1:7" x14ac:dyDescent="0.25">
      <c r="A58" s="42" t="str">
        <f t="shared" si="3"/>
        <v>PASAIA</v>
      </c>
      <c r="B58" s="41">
        <f t="shared" si="4"/>
        <v>1532252</v>
      </c>
      <c r="C58" s="41">
        <f t="shared" si="5"/>
        <v>1493842</v>
      </c>
      <c r="D58" s="41">
        <f t="shared" si="6"/>
        <v>15</v>
      </c>
      <c r="E58" s="42" t="str">
        <f t="shared" si="2"/>
        <v>MARIN Y RIA DE PONTEVEDRA</v>
      </c>
      <c r="F58" s="42">
        <f t="shared" si="9"/>
        <v>937757</v>
      </c>
      <c r="G58" s="42">
        <f t="shared" si="8"/>
        <v>963742</v>
      </c>
    </row>
    <row r="59" spans="1:7" x14ac:dyDescent="0.25">
      <c r="A59" s="42" t="str">
        <f t="shared" si="3"/>
        <v>SANTA CRUZ DE TENERIFE</v>
      </c>
      <c r="B59" s="41">
        <f t="shared" si="4"/>
        <v>4836292</v>
      </c>
      <c r="C59" s="41">
        <f t="shared" si="5"/>
        <v>5172943</v>
      </c>
      <c r="D59" s="41">
        <f t="shared" si="6"/>
        <v>7</v>
      </c>
      <c r="E59" s="42" t="str">
        <f t="shared" si="2"/>
        <v>CEUTA</v>
      </c>
      <c r="F59" s="42">
        <f t="shared" si="9"/>
        <v>893050</v>
      </c>
      <c r="G59" s="42">
        <f t="shared" si="8"/>
        <v>854841</v>
      </c>
    </row>
    <row r="60" spans="1:7" x14ac:dyDescent="0.25">
      <c r="A60" s="42" t="str">
        <f t="shared" si="3"/>
        <v>SANTANDER</v>
      </c>
      <c r="B60" s="41">
        <f t="shared" si="4"/>
        <v>1555195</v>
      </c>
      <c r="C60" s="41">
        <f t="shared" si="5"/>
        <v>1503393</v>
      </c>
      <c r="D60" s="41">
        <f t="shared" si="6"/>
        <v>14</v>
      </c>
      <c r="E60" s="42" t="str">
        <f t="shared" si="2"/>
        <v>FERROL-SAN CIBRAO</v>
      </c>
      <c r="F60" s="42">
        <f t="shared" si="9"/>
        <v>881132</v>
      </c>
      <c r="G60" s="42">
        <f t="shared" si="8"/>
        <v>815499</v>
      </c>
    </row>
    <row r="61" spans="1:7" x14ac:dyDescent="0.25">
      <c r="A61" s="42" t="str">
        <f t="shared" si="3"/>
        <v>SEVILLA</v>
      </c>
      <c r="B61" s="41">
        <f t="shared" si="4"/>
        <v>2083590</v>
      </c>
      <c r="C61" s="41">
        <f t="shared" si="5"/>
        <v>2205260</v>
      </c>
      <c r="D61" s="41">
        <f t="shared" si="6"/>
        <v>11</v>
      </c>
      <c r="E61" s="42" t="str">
        <f t="shared" si="2"/>
        <v>MELILLA</v>
      </c>
      <c r="F61" s="42">
        <f t="shared" si="9"/>
        <v>824343</v>
      </c>
      <c r="G61" s="42">
        <f t="shared" si="8"/>
        <v>792437</v>
      </c>
    </row>
    <row r="62" spans="1:7" x14ac:dyDescent="0.25">
      <c r="A62" s="42" t="str">
        <f t="shared" si="3"/>
        <v>TARRAGONA</v>
      </c>
      <c r="B62" s="41">
        <f t="shared" si="4"/>
        <v>2401345</v>
      </c>
      <c r="C62" s="41">
        <f t="shared" si="5"/>
        <v>2925240</v>
      </c>
      <c r="D62" s="41">
        <f t="shared" si="6"/>
        <v>10</v>
      </c>
      <c r="E62" s="42" t="str">
        <f t="shared" si="2"/>
        <v>HUELVA</v>
      </c>
      <c r="F62" s="42">
        <f t="shared" si="9"/>
        <v>655337</v>
      </c>
      <c r="G62" s="42">
        <f t="shared" si="8"/>
        <v>629466</v>
      </c>
    </row>
    <row r="63" spans="1:7" x14ac:dyDescent="0.25">
      <c r="A63" s="42" t="str">
        <f t="shared" si="3"/>
        <v>VALENCIA</v>
      </c>
      <c r="B63" s="41">
        <f t="shared" si="4"/>
        <v>53174756</v>
      </c>
      <c r="C63" s="41">
        <f t="shared" si="5"/>
        <v>55033805</v>
      </c>
      <c r="D63" s="41">
        <f t="shared" si="6"/>
        <v>2</v>
      </c>
      <c r="E63" s="42" t="str">
        <f t="shared" si="2"/>
        <v>ALMERIA</v>
      </c>
      <c r="F63" s="42">
        <f t="shared" si="9"/>
        <v>578354</v>
      </c>
      <c r="G63" s="42">
        <f t="shared" si="8"/>
        <v>579285</v>
      </c>
    </row>
    <row r="64" spans="1:7" x14ac:dyDescent="0.25">
      <c r="A64" s="42" t="str">
        <f t="shared" si="3"/>
        <v>VIGO</v>
      </c>
      <c r="B64" s="41">
        <f t="shared" si="4"/>
        <v>3250964</v>
      </c>
      <c r="C64" s="41">
        <f t="shared" si="5"/>
        <v>3090365</v>
      </c>
      <c r="D64" s="41">
        <f t="shared" si="6"/>
        <v>8</v>
      </c>
      <c r="E64" s="42" t="str">
        <f t="shared" si="2"/>
        <v>VILAGARCIA</v>
      </c>
      <c r="F64" s="42">
        <f t="shared" si="9"/>
        <v>464456</v>
      </c>
      <c r="G64" s="42">
        <f t="shared" si="8"/>
        <v>414610</v>
      </c>
    </row>
    <row r="65" spans="1:7" x14ac:dyDescent="0.25">
      <c r="A65" s="42" t="str">
        <f t="shared" si="3"/>
        <v>VILAGARCIA</v>
      </c>
      <c r="B65" s="41">
        <f t="shared" si="4"/>
        <v>464456</v>
      </c>
      <c r="C65" s="41">
        <f t="shared" si="5"/>
        <v>414610</v>
      </c>
      <c r="D65" s="41">
        <f t="shared" si="6"/>
        <v>27</v>
      </c>
      <c r="E65" s="42" t="str">
        <f t="shared" si="2"/>
        <v>MOTRIL</v>
      </c>
      <c r="F65" s="42">
        <f t="shared" si="9"/>
        <v>293994</v>
      </c>
      <c r="G65" s="42">
        <f t="shared" si="8"/>
        <v>258373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2966</v>
      </c>
      <c r="C7" s="23">
        <v>3678</v>
      </c>
      <c r="D7" s="23">
        <v>40974</v>
      </c>
      <c r="E7" s="23">
        <v>42174</v>
      </c>
      <c r="F7" s="10">
        <f>((E7*100)/D7)-100</f>
        <v>2.9286864841118785</v>
      </c>
      <c r="G7" s="1"/>
      <c r="H7" s="1"/>
      <c r="I7" s="1"/>
    </row>
    <row r="8" spans="1:12" x14ac:dyDescent="0.25">
      <c r="A8" s="11" t="s">
        <v>45</v>
      </c>
      <c r="B8" s="24">
        <v>27</v>
      </c>
      <c r="C8" s="24">
        <v>25</v>
      </c>
      <c r="D8" s="24">
        <v>295</v>
      </c>
      <c r="E8" s="24">
        <v>281</v>
      </c>
      <c r="F8" s="13">
        <f t="shared" ref="F8:F35" si="0">((E8*100)/D8)-100</f>
        <v>-4.7457627118644012</v>
      </c>
      <c r="G8" s="1"/>
      <c r="H8" s="1"/>
      <c r="I8" s="1"/>
    </row>
    <row r="9" spans="1:12" x14ac:dyDescent="0.25">
      <c r="A9" s="8" t="s">
        <v>46</v>
      </c>
      <c r="B9" s="23">
        <v>960</v>
      </c>
      <c r="C9" s="23">
        <v>480</v>
      </c>
      <c r="D9" s="23">
        <v>5645</v>
      </c>
      <c r="E9" s="23">
        <v>3752</v>
      </c>
      <c r="F9" s="10">
        <f t="shared" si="0"/>
        <v>-33.534100974313546</v>
      </c>
      <c r="G9" s="1"/>
      <c r="H9" s="1"/>
      <c r="I9" s="1"/>
    </row>
    <row r="10" spans="1:12" x14ac:dyDescent="0.25">
      <c r="A10" s="11" t="s">
        <v>47</v>
      </c>
      <c r="B10" s="24">
        <v>894</v>
      </c>
      <c r="C10" s="24">
        <v>12</v>
      </c>
      <c r="D10" s="24">
        <v>12338</v>
      </c>
      <c r="E10" s="24">
        <v>11979</v>
      </c>
      <c r="F10" s="13">
        <f t="shared" si="0"/>
        <v>-2.9097098395201755</v>
      </c>
      <c r="G10" s="1"/>
      <c r="H10" s="1"/>
      <c r="I10" s="1"/>
    </row>
    <row r="11" spans="1:12" x14ac:dyDescent="0.25">
      <c r="A11" s="8" t="s">
        <v>48</v>
      </c>
      <c r="B11" s="23">
        <v>85</v>
      </c>
      <c r="C11" s="23">
        <v>77</v>
      </c>
      <c r="D11" s="23">
        <v>1248</v>
      </c>
      <c r="E11" s="23">
        <v>537</v>
      </c>
      <c r="F11" s="10">
        <f t="shared" si="0"/>
        <v>-56.971153846153847</v>
      </c>
      <c r="G11" s="1"/>
      <c r="H11" s="1"/>
      <c r="I11" s="1"/>
    </row>
    <row r="12" spans="1:12" x14ac:dyDescent="0.25">
      <c r="A12" s="11" t="s">
        <v>49</v>
      </c>
      <c r="B12" s="24">
        <v>1142</v>
      </c>
      <c r="C12" s="24">
        <v>1158</v>
      </c>
      <c r="D12" s="24">
        <v>18296</v>
      </c>
      <c r="E12" s="24">
        <v>20414</v>
      </c>
      <c r="F12" s="13">
        <f t="shared" si="0"/>
        <v>11.576300830782685</v>
      </c>
      <c r="G12" s="1"/>
      <c r="H12" s="1"/>
      <c r="I12" s="1"/>
    </row>
    <row r="13" spans="1:12" x14ac:dyDescent="0.25">
      <c r="A13" s="8" t="s">
        <v>50</v>
      </c>
      <c r="B13" s="23">
        <v>10</v>
      </c>
      <c r="C13" s="23">
        <v>165</v>
      </c>
      <c r="D13" s="23">
        <v>2555</v>
      </c>
      <c r="E13" s="23">
        <v>2712</v>
      </c>
      <c r="F13" s="10">
        <f t="shared" si="0"/>
        <v>6.1448140900195654</v>
      </c>
      <c r="G13" s="1"/>
      <c r="H13" s="1"/>
      <c r="I13" s="1"/>
    </row>
    <row r="14" spans="1:12" x14ac:dyDescent="0.25">
      <c r="A14" s="11" t="s">
        <v>51</v>
      </c>
      <c r="B14" s="24">
        <v>187</v>
      </c>
      <c r="C14" s="24">
        <v>0</v>
      </c>
      <c r="D14" s="24">
        <v>1915</v>
      </c>
      <c r="E14" s="24">
        <v>300</v>
      </c>
      <c r="F14" s="13">
        <f t="shared" si="0"/>
        <v>-84.334203655352482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51</v>
      </c>
      <c r="C16" s="24">
        <v>41</v>
      </c>
      <c r="D16" s="24">
        <v>507</v>
      </c>
      <c r="E16" s="24">
        <v>615</v>
      </c>
      <c r="F16" s="13">
        <f t="shared" si="0"/>
        <v>21.301775147928993</v>
      </c>
      <c r="G16" s="1"/>
      <c r="H16" s="1"/>
      <c r="I16" s="1"/>
    </row>
    <row r="17" spans="1:9" x14ac:dyDescent="0.25">
      <c r="A17" s="8" t="s">
        <v>54</v>
      </c>
      <c r="B17" s="23">
        <v>318</v>
      </c>
      <c r="C17" s="23">
        <v>256</v>
      </c>
      <c r="D17" s="23">
        <v>4492</v>
      </c>
      <c r="E17" s="23">
        <v>4460</v>
      </c>
      <c r="F17" s="10">
        <f t="shared" si="0"/>
        <v>-0.71237756010685871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19</v>
      </c>
      <c r="E18" s="24">
        <v>17</v>
      </c>
      <c r="F18" s="13">
        <f t="shared" si="0"/>
        <v>-10.526315789473685</v>
      </c>
      <c r="G18" s="1"/>
      <c r="H18" s="1"/>
      <c r="I18" s="1"/>
    </row>
    <row r="19" spans="1:9" x14ac:dyDescent="0.25">
      <c r="A19" s="8" t="s">
        <v>56</v>
      </c>
      <c r="B19" s="23">
        <v>16</v>
      </c>
      <c r="C19" s="23">
        <v>26</v>
      </c>
      <c r="D19" s="23">
        <v>320</v>
      </c>
      <c r="E19" s="23">
        <v>252</v>
      </c>
      <c r="F19" s="10">
        <f t="shared" si="0"/>
        <v>-21.25</v>
      </c>
      <c r="G19" s="1"/>
      <c r="H19" s="1"/>
      <c r="I19" s="1"/>
    </row>
    <row r="20" spans="1:9" x14ac:dyDescent="0.25">
      <c r="A20" s="11" t="s">
        <v>57</v>
      </c>
      <c r="B20" s="24">
        <v>727</v>
      </c>
      <c r="C20" s="24">
        <v>1077</v>
      </c>
      <c r="D20" s="24">
        <v>7944</v>
      </c>
      <c r="E20" s="24">
        <v>8970</v>
      </c>
      <c r="F20" s="13">
        <f t="shared" si="0"/>
        <v>12.915407854984892</v>
      </c>
      <c r="G20" s="1"/>
      <c r="H20" s="1"/>
      <c r="I20" s="1"/>
    </row>
    <row r="21" spans="1:9" x14ac:dyDescent="0.25">
      <c r="A21" s="8" t="s">
        <v>58</v>
      </c>
      <c r="B21" s="23">
        <v>253</v>
      </c>
      <c r="C21" s="23">
        <v>159</v>
      </c>
      <c r="D21" s="23">
        <v>2229</v>
      </c>
      <c r="E21" s="23">
        <v>2063</v>
      </c>
      <c r="F21" s="10">
        <f t="shared" si="0"/>
        <v>-7.4472857783759565</v>
      </c>
      <c r="G21" s="1"/>
      <c r="H21" s="1"/>
      <c r="I21" s="1"/>
    </row>
    <row r="22" spans="1:9" x14ac:dyDescent="0.25">
      <c r="A22" s="11" t="s">
        <v>59</v>
      </c>
      <c r="B22" s="24">
        <v>26</v>
      </c>
      <c r="C22" s="24">
        <v>0</v>
      </c>
      <c r="D22" s="24">
        <v>644</v>
      </c>
      <c r="E22" s="24">
        <v>400</v>
      </c>
      <c r="F22" s="13">
        <f t="shared" si="0"/>
        <v>-37.888198757763973</v>
      </c>
      <c r="G22" s="1"/>
      <c r="H22" s="1"/>
      <c r="I22" s="1"/>
    </row>
    <row r="23" spans="1:9" x14ac:dyDescent="0.25">
      <c r="A23" s="8" t="s">
        <v>60</v>
      </c>
      <c r="B23" s="23">
        <v>47</v>
      </c>
      <c r="C23" s="23">
        <v>103</v>
      </c>
      <c r="D23" s="23">
        <v>422</v>
      </c>
      <c r="E23" s="23">
        <v>459</v>
      </c>
      <c r="F23" s="10">
        <f t="shared" si="0"/>
        <v>8.7677725118483352</v>
      </c>
      <c r="G23" s="1"/>
      <c r="H23" s="1"/>
      <c r="I23" s="1"/>
    </row>
    <row r="24" spans="1:9" x14ac:dyDescent="0.25">
      <c r="A24" s="11" t="s">
        <v>61</v>
      </c>
      <c r="B24" s="24">
        <v>198</v>
      </c>
      <c r="C24" s="24">
        <v>153</v>
      </c>
      <c r="D24" s="24">
        <v>1771</v>
      </c>
      <c r="E24" s="24">
        <v>1974</v>
      </c>
      <c r="F24" s="13">
        <f t="shared" si="0"/>
        <v>11.462450592885375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281</v>
      </c>
      <c r="C26" s="24">
        <v>0</v>
      </c>
      <c r="D26" s="24">
        <v>3224</v>
      </c>
      <c r="E26" s="24">
        <v>2024</v>
      </c>
      <c r="F26" s="13">
        <f t="shared" si="0"/>
        <v>-37.220843672456574</v>
      </c>
      <c r="G26" s="1"/>
      <c r="H26" s="1"/>
      <c r="I26" s="1"/>
    </row>
    <row r="27" spans="1:9" x14ac:dyDescent="0.25">
      <c r="A27" s="8" t="s">
        <v>64</v>
      </c>
      <c r="B27" s="23">
        <v>2003</v>
      </c>
      <c r="C27" s="23">
        <v>1420</v>
      </c>
      <c r="D27" s="23">
        <v>22143</v>
      </c>
      <c r="E27" s="23">
        <v>20074</v>
      </c>
      <c r="F27" s="10">
        <f t="shared" si="0"/>
        <v>-9.3438106850923504</v>
      </c>
      <c r="G27" s="1"/>
      <c r="H27" s="1"/>
      <c r="I27" s="1"/>
    </row>
    <row r="28" spans="1:9" x14ac:dyDescent="0.25">
      <c r="A28" s="11" t="s">
        <v>65</v>
      </c>
      <c r="B28" s="24">
        <v>486</v>
      </c>
      <c r="C28" s="24">
        <v>336</v>
      </c>
      <c r="D28" s="24">
        <v>6729</v>
      </c>
      <c r="E28" s="24">
        <v>5198</v>
      </c>
      <c r="F28" s="13">
        <f t="shared" si="0"/>
        <v>-22.752266310001488</v>
      </c>
      <c r="G28" s="1"/>
      <c r="H28" s="1"/>
      <c r="I28" s="1"/>
    </row>
    <row r="29" spans="1:9" x14ac:dyDescent="0.25">
      <c r="A29" s="8" t="s">
        <v>66</v>
      </c>
      <c r="B29" s="23">
        <v>188</v>
      </c>
      <c r="C29" s="23">
        <v>158</v>
      </c>
      <c r="D29" s="23">
        <v>4988</v>
      </c>
      <c r="E29" s="23">
        <v>4106</v>
      </c>
      <c r="F29" s="10">
        <f t="shared" si="0"/>
        <v>-17.682437850842021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452</v>
      </c>
      <c r="C31" s="23">
        <v>281</v>
      </c>
      <c r="D31" s="23">
        <v>2969</v>
      </c>
      <c r="E31" s="23">
        <v>3597</v>
      </c>
      <c r="F31" s="10">
        <f t="shared" si="0"/>
        <v>21.15190299764231</v>
      </c>
      <c r="G31" s="1"/>
      <c r="H31" s="1"/>
      <c r="I31" s="1"/>
    </row>
    <row r="32" spans="1:9" x14ac:dyDescent="0.25">
      <c r="A32" s="11" t="s">
        <v>69</v>
      </c>
      <c r="B32" s="24">
        <v>116</v>
      </c>
      <c r="C32" s="24">
        <v>189</v>
      </c>
      <c r="D32" s="24">
        <v>1761</v>
      </c>
      <c r="E32" s="24">
        <v>1819</v>
      </c>
      <c r="F32" s="13">
        <f t="shared" si="0"/>
        <v>3.2935831913685405</v>
      </c>
      <c r="G32" s="1"/>
      <c r="H32" s="1"/>
      <c r="I32" s="1"/>
    </row>
    <row r="33" spans="1:9" x14ac:dyDescent="0.25">
      <c r="A33" s="8" t="s">
        <v>70</v>
      </c>
      <c r="B33" s="23">
        <v>7685</v>
      </c>
      <c r="C33" s="23">
        <v>6901</v>
      </c>
      <c r="D33" s="23">
        <v>72366</v>
      </c>
      <c r="E33" s="23">
        <v>69709</v>
      </c>
      <c r="F33" s="10">
        <f t="shared" si="0"/>
        <v>-3.671613741259705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19118</v>
      </c>
      <c r="C35" s="15">
        <f t="shared" ref="C35:E35" si="1">SUM(C7:C34)</f>
        <v>16695</v>
      </c>
      <c r="D35" s="15">
        <f t="shared" si="1"/>
        <v>215794</v>
      </c>
      <c r="E35" s="15">
        <f t="shared" si="1"/>
        <v>207886</v>
      </c>
      <c r="F35" s="16">
        <f t="shared" si="0"/>
        <v>-3.6646060594826508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42174</v>
      </c>
      <c r="C38" s="41">
        <f>D7</f>
        <v>40974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69709</v>
      </c>
      <c r="G38" s="42">
        <f>LOOKUP(E38,$A$38:$A$65,$C$38:$C$65)</f>
        <v>72366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281</v>
      </c>
      <c r="C39" s="41">
        <f t="shared" ref="C39:C65" si="5">D8</f>
        <v>295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42174</v>
      </c>
      <c r="G39" s="42">
        <f t="shared" ref="G39:G65" si="8">LOOKUP(E39,$A$38:$A$65,$C$38:$C$65)</f>
        <v>40974</v>
      </c>
    </row>
    <row r="40" spans="1:9" x14ac:dyDescent="0.25">
      <c r="A40" s="42" t="str">
        <f t="shared" si="3"/>
        <v>ALMERIA</v>
      </c>
      <c r="B40" s="41">
        <f t="shared" si="4"/>
        <v>3752</v>
      </c>
      <c r="C40" s="41">
        <f t="shared" si="5"/>
        <v>5645</v>
      </c>
      <c r="D40" s="41">
        <f t="shared" si="6"/>
        <v>10</v>
      </c>
      <c r="E40" s="42" t="str">
        <f t="shared" si="2"/>
        <v>BAHIA DE CADIZ</v>
      </c>
      <c r="F40" s="42">
        <f t="shared" si="7"/>
        <v>20414</v>
      </c>
      <c r="G40" s="42">
        <f t="shared" si="8"/>
        <v>18296</v>
      </c>
    </row>
    <row r="41" spans="1:9" x14ac:dyDescent="0.25">
      <c r="A41" s="42" t="str">
        <f t="shared" si="3"/>
        <v>AVILES</v>
      </c>
      <c r="B41" s="41">
        <f t="shared" si="4"/>
        <v>11979</v>
      </c>
      <c r="C41" s="41">
        <f t="shared" si="5"/>
        <v>12338</v>
      </c>
      <c r="D41" s="41">
        <f t="shared" si="6"/>
        <v>5</v>
      </c>
      <c r="E41" s="42" t="str">
        <f t="shared" si="2"/>
        <v>PASAIA</v>
      </c>
      <c r="F41" s="42">
        <f t="shared" si="7"/>
        <v>20074</v>
      </c>
      <c r="G41" s="42">
        <f t="shared" si="8"/>
        <v>22143</v>
      </c>
    </row>
    <row r="42" spans="1:9" x14ac:dyDescent="0.25">
      <c r="A42" s="42" t="str">
        <f t="shared" si="3"/>
        <v>BAHIA DE ALGECIRAS</v>
      </c>
      <c r="B42" s="41">
        <f t="shared" si="4"/>
        <v>537</v>
      </c>
      <c r="C42" s="41">
        <f t="shared" si="5"/>
        <v>1248</v>
      </c>
      <c r="D42" s="41">
        <f t="shared" si="6"/>
        <v>18</v>
      </c>
      <c r="E42" s="42" t="str">
        <f t="shared" si="2"/>
        <v>AVILES</v>
      </c>
      <c r="F42" s="42">
        <f t="shared" si="7"/>
        <v>11979</v>
      </c>
      <c r="G42" s="42">
        <f t="shared" si="8"/>
        <v>12338</v>
      </c>
    </row>
    <row r="43" spans="1:9" x14ac:dyDescent="0.25">
      <c r="A43" s="42" t="str">
        <f t="shared" si="3"/>
        <v>BAHIA DE CADIZ</v>
      </c>
      <c r="B43" s="41">
        <f t="shared" si="4"/>
        <v>20414</v>
      </c>
      <c r="C43" s="41">
        <f t="shared" si="5"/>
        <v>18296</v>
      </c>
      <c r="D43" s="41">
        <f t="shared" si="6"/>
        <v>3</v>
      </c>
      <c r="E43" s="42" t="str">
        <f t="shared" si="2"/>
        <v>GIJON</v>
      </c>
      <c r="F43" s="42">
        <f t="shared" si="7"/>
        <v>8970</v>
      </c>
      <c r="G43" s="42">
        <f t="shared" si="8"/>
        <v>7944</v>
      </c>
    </row>
    <row r="44" spans="1:9" x14ac:dyDescent="0.25">
      <c r="A44" s="42" t="str">
        <f t="shared" si="3"/>
        <v>BALEARES</v>
      </c>
      <c r="B44" s="41">
        <f t="shared" si="4"/>
        <v>2712</v>
      </c>
      <c r="C44" s="41">
        <f t="shared" si="5"/>
        <v>2555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5198</v>
      </c>
      <c r="G44" s="42">
        <f t="shared" si="8"/>
        <v>6729</v>
      </c>
    </row>
    <row r="45" spans="1:9" x14ac:dyDescent="0.25">
      <c r="A45" s="42" t="str">
        <f t="shared" si="3"/>
        <v>BARCELONA</v>
      </c>
      <c r="B45" s="41">
        <f t="shared" si="4"/>
        <v>300</v>
      </c>
      <c r="C45" s="41">
        <f t="shared" si="5"/>
        <v>1915</v>
      </c>
      <c r="D45" s="41">
        <f t="shared" si="6"/>
        <v>21</v>
      </c>
      <c r="E45" s="42" t="str">
        <f t="shared" si="2"/>
        <v>CASTELLON</v>
      </c>
      <c r="F45" s="42">
        <f t="shared" si="7"/>
        <v>4460</v>
      </c>
      <c r="G45" s="42">
        <f t="shared" si="8"/>
        <v>4492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4106</v>
      </c>
      <c r="G46" s="42">
        <f t="shared" si="8"/>
        <v>4988</v>
      </c>
    </row>
    <row r="47" spans="1:9" x14ac:dyDescent="0.25">
      <c r="A47" s="42" t="str">
        <f t="shared" si="3"/>
        <v>CARTAGENA</v>
      </c>
      <c r="B47" s="41">
        <f t="shared" si="4"/>
        <v>615</v>
      </c>
      <c r="C47" s="41">
        <f t="shared" si="5"/>
        <v>507</v>
      </c>
      <c r="D47" s="41">
        <f t="shared" si="6"/>
        <v>17</v>
      </c>
      <c r="E47" s="42" t="str">
        <f t="shared" si="2"/>
        <v>ALMERIA</v>
      </c>
      <c r="F47" s="42">
        <f t="shared" si="7"/>
        <v>3752</v>
      </c>
      <c r="G47" s="42">
        <f t="shared" si="8"/>
        <v>5645</v>
      </c>
    </row>
    <row r="48" spans="1:9" x14ac:dyDescent="0.25">
      <c r="A48" s="42" t="str">
        <f t="shared" si="3"/>
        <v>CASTELLON</v>
      </c>
      <c r="B48" s="41">
        <f t="shared" si="4"/>
        <v>4460</v>
      </c>
      <c r="C48" s="41">
        <f t="shared" si="5"/>
        <v>4492</v>
      </c>
      <c r="D48" s="41">
        <f t="shared" si="6"/>
        <v>8</v>
      </c>
      <c r="E48" s="42" t="str">
        <f t="shared" si="2"/>
        <v>TARRAGONA</v>
      </c>
      <c r="F48" s="42">
        <f t="shared" si="7"/>
        <v>3597</v>
      </c>
      <c r="G48" s="42">
        <f t="shared" si="8"/>
        <v>2969</v>
      </c>
    </row>
    <row r="49" spans="1:7" x14ac:dyDescent="0.25">
      <c r="A49" s="42" t="str">
        <f t="shared" si="3"/>
        <v>CEUTA</v>
      </c>
      <c r="B49" s="41">
        <f t="shared" si="4"/>
        <v>17</v>
      </c>
      <c r="C49" s="41">
        <f t="shared" si="5"/>
        <v>19</v>
      </c>
      <c r="D49" s="41">
        <f t="shared" si="6"/>
        <v>24</v>
      </c>
      <c r="E49" s="42" t="str">
        <f t="shared" si="2"/>
        <v>BALEARES</v>
      </c>
      <c r="F49" s="42">
        <f t="shared" si="7"/>
        <v>2712</v>
      </c>
      <c r="G49" s="42">
        <f t="shared" si="8"/>
        <v>2555</v>
      </c>
    </row>
    <row r="50" spans="1:7" x14ac:dyDescent="0.25">
      <c r="A50" s="42" t="str">
        <f t="shared" si="3"/>
        <v>FERROL-SAN CIBRAO</v>
      </c>
      <c r="B50" s="41">
        <f t="shared" si="4"/>
        <v>252</v>
      </c>
      <c r="C50" s="41">
        <f t="shared" si="5"/>
        <v>320</v>
      </c>
      <c r="D50" s="41">
        <f t="shared" si="6"/>
        <v>23</v>
      </c>
      <c r="E50" s="42" t="str">
        <f t="shared" si="2"/>
        <v>HUELVA</v>
      </c>
      <c r="F50" s="42">
        <f t="shared" si="7"/>
        <v>2063</v>
      </c>
      <c r="G50" s="42">
        <f t="shared" si="8"/>
        <v>2229</v>
      </c>
    </row>
    <row r="51" spans="1:7" x14ac:dyDescent="0.25">
      <c r="A51" s="42" t="str">
        <f t="shared" si="3"/>
        <v>GIJON</v>
      </c>
      <c r="B51" s="41">
        <f t="shared" si="4"/>
        <v>8970</v>
      </c>
      <c r="C51" s="41">
        <f t="shared" si="5"/>
        <v>7944</v>
      </c>
      <c r="D51" s="41">
        <f t="shared" si="6"/>
        <v>6</v>
      </c>
      <c r="E51" s="42" t="str">
        <f t="shared" si="2"/>
        <v>MOTRIL</v>
      </c>
      <c r="F51" s="42">
        <f t="shared" si="7"/>
        <v>2024</v>
      </c>
      <c r="G51" s="42">
        <f t="shared" si="8"/>
        <v>3224</v>
      </c>
    </row>
    <row r="52" spans="1:7" x14ac:dyDescent="0.25">
      <c r="A52" s="42" t="str">
        <f t="shared" si="3"/>
        <v>HUELVA</v>
      </c>
      <c r="B52" s="41">
        <f t="shared" si="4"/>
        <v>2063</v>
      </c>
      <c r="C52" s="41">
        <f t="shared" si="5"/>
        <v>2229</v>
      </c>
      <c r="D52" s="41">
        <f t="shared" si="6"/>
        <v>13</v>
      </c>
      <c r="E52" s="42" t="str">
        <f t="shared" si="2"/>
        <v>MARIN Y RIA DE PONTEVEDRA</v>
      </c>
      <c r="F52" s="42">
        <f t="shared" si="7"/>
        <v>1974</v>
      </c>
      <c r="G52" s="42">
        <f t="shared" si="8"/>
        <v>1771</v>
      </c>
    </row>
    <row r="53" spans="1:7" x14ac:dyDescent="0.25">
      <c r="A53" s="42" t="str">
        <f t="shared" si="3"/>
        <v>LAS PALMAS</v>
      </c>
      <c r="B53" s="41">
        <f t="shared" si="4"/>
        <v>400</v>
      </c>
      <c r="C53" s="41">
        <f t="shared" si="5"/>
        <v>644</v>
      </c>
      <c r="D53" s="41">
        <f t="shared" si="6"/>
        <v>20</v>
      </c>
      <c r="E53" s="42" t="str">
        <f t="shared" si="2"/>
        <v>VALENCIA</v>
      </c>
      <c r="F53" s="42">
        <f t="shared" si="7"/>
        <v>1819</v>
      </c>
      <c r="G53" s="42">
        <f t="shared" si="8"/>
        <v>1761</v>
      </c>
    </row>
    <row r="54" spans="1:7" x14ac:dyDescent="0.25">
      <c r="A54" s="42" t="str">
        <f t="shared" si="3"/>
        <v>MALAGA</v>
      </c>
      <c r="B54" s="41">
        <f t="shared" si="4"/>
        <v>459</v>
      </c>
      <c r="C54" s="41">
        <f t="shared" si="5"/>
        <v>422</v>
      </c>
      <c r="D54" s="41">
        <f t="shared" si="6"/>
        <v>19</v>
      </c>
      <c r="E54" s="42" t="str">
        <f t="shared" si="2"/>
        <v>CARTAGENA</v>
      </c>
      <c r="F54" s="42">
        <f t="shared" si="7"/>
        <v>615</v>
      </c>
      <c r="G54" s="42">
        <f t="shared" si="8"/>
        <v>507</v>
      </c>
    </row>
    <row r="55" spans="1:7" x14ac:dyDescent="0.25">
      <c r="A55" s="42" t="str">
        <f t="shared" si="3"/>
        <v>MARIN Y RIA DE PONTEVEDRA</v>
      </c>
      <c r="B55" s="41">
        <f t="shared" si="4"/>
        <v>1974</v>
      </c>
      <c r="C55" s="41">
        <f t="shared" si="5"/>
        <v>1771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537</v>
      </c>
      <c r="G55" s="42">
        <f t="shared" si="8"/>
        <v>1248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459</v>
      </c>
      <c r="G56" s="42">
        <f t="shared" si="8"/>
        <v>422</v>
      </c>
    </row>
    <row r="57" spans="1:7" x14ac:dyDescent="0.25">
      <c r="A57" s="42" t="str">
        <f t="shared" si="3"/>
        <v>MOTRIL</v>
      </c>
      <c r="B57" s="41">
        <f t="shared" si="4"/>
        <v>2024</v>
      </c>
      <c r="C57" s="41">
        <f t="shared" si="5"/>
        <v>3224</v>
      </c>
      <c r="D57" s="41">
        <f t="shared" si="6"/>
        <v>14</v>
      </c>
      <c r="E57" s="42" t="str">
        <f t="shared" si="2"/>
        <v>LAS PALMAS</v>
      </c>
      <c r="F57" s="42">
        <f t="shared" si="9"/>
        <v>400</v>
      </c>
      <c r="G57" s="42">
        <f t="shared" si="8"/>
        <v>644</v>
      </c>
    </row>
    <row r="58" spans="1:7" x14ac:dyDescent="0.25">
      <c r="A58" s="42" t="str">
        <f t="shared" si="3"/>
        <v>PASAIA</v>
      </c>
      <c r="B58" s="41">
        <f t="shared" si="4"/>
        <v>20074</v>
      </c>
      <c r="C58" s="41">
        <f t="shared" si="5"/>
        <v>22143</v>
      </c>
      <c r="D58" s="41">
        <f t="shared" si="6"/>
        <v>4</v>
      </c>
      <c r="E58" s="42" t="str">
        <f t="shared" si="2"/>
        <v>BARCELONA</v>
      </c>
      <c r="F58" s="42">
        <f t="shared" si="9"/>
        <v>300</v>
      </c>
      <c r="G58" s="42">
        <f t="shared" si="8"/>
        <v>1915</v>
      </c>
    </row>
    <row r="59" spans="1:7" x14ac:dyDescent="0.25">
      <c r="A59" s="42" t="str">
        <f t="shared" si="3"/>
        <v>SANTA CRUZ DE TENERIFE</v>
      </c>
      <c r="B59" s="41">
        <f t="shared" si="4"/>
        <v>5198</v>
      </c>
      <c r="C59" s="41">
        <f t="shared" si="5"/>
        <v>6729</v>
      </c>
      <c r="D59" s="41">
        <f t="shared" si="6"/>
        <v>7</v>
      </c>
      <c r="E59" s="42" t="str">
        <f t="shared" si="2"/>
        <v>ALICANTE</v>
      </c>
      <c r="F59" s="42">
        <f t="shared" si="9"/>
        <v>281</v>
      </c>
      <c r="G59" s="42">
        <f t="shared" si="8"/>
        <v>295</v>
      </c>
    </row>
    <row r="60" spans="1:7" x14ac:dyDescent="0.25">
      <c r="A60" s="42" t="str">
        <f t="shared" si="3"/>
        <v>SANTANDER</v>
      </c>
      <c r="B60" s="41">
        <f t="shared" si="4"/>
        <v>4106</v>
      </c>
      <c r="C60" s="41">
        <f t="shared" si="5"/>
        <v>4988</v>
      </c>
      <c r="D60" s="41">
        <f t="shared" si="6"/>
        <v>9</v>
      </c>
      <c r="E60" s="42" t="str">
        <f t="shared" si="2"/>
        <v>FERROL-SAN CIBRAO</v>
      </c>
      <c r="F60" s="42">
        <f t="shared" si="9"/>
        <v>252</v>
      </c>
      <c r="G60" s="42">
        <f t="shared" si="8"/>
        <v>320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17</v>
      </c>
      <c r="G61" s="42">
        <f t="shared" si="8"/>
        <v>19</v>
      </c>
    </row>
    <row r="62" spans="1:7" x14ac:dyDescent="0.25">
      <c r="A62" s="42" t="str">
        <f t="shared" si="3"/>
        <v>TARRAGONA</v>
      </c>
      <c r="B62" s="41">
        <f t="shared" si="4"/>
        <v>3597</v>
      </c>
      <c r="C62" s="41">
        <f t="shared" si="5"/>
        <v>2969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1819</v>
      </c>
      <c r="C63" s="41">
        <f t="shared" si="5"/>
        <v>1761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69709</v>
      </c>
      <c r="C64" s="41">
        <f t="shared" si="5"/>
        <v>72366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3876</v>
      </c>
      <c r="C7" s="25">
        <v>2754</v>
      </c>
      <c r="D7" s="25">
        <v>50816</v>
      </c>
      <c r="E7" s="25">
        <v>51058</v>
      </c>
      <c r="F7" s="10">
        <f>((E7*100)/D7)-100</f>
        <v>0.4762279596977379</v>
      </c>
      <c r="G7" s="1"/>
      <c r="H7" s="1"/>
      <c r="I7" s="1"/>
    </row>
    <row r="8" spans="1:12" x14ac:dyDescent="0.25">
      <c r="A8" s="11" t="s">
        <v>45</v>
      </c>
      <c r="B8" s="26">
        <v>818</v>
      </c>
      <c r="C8" s="26">
        <v>212</v>
      </c>
      <c r="D8" s="26">
        <v>15581</v>
      </c>
      <c r="E8" s="26">
        <v>9854</v>
      </c>
      <c r="F8" s="13">
        <f t="shared" ref="F8:F35" si="0">((E8*100)/D8)-100</f>
        <v>-36.756305757011745</v>
      </c>
      <c r="G8" s="1"/>
      <c r="H8" s="1"/>
      <c r="I8" s="1"/>
    </row>
    <row r="9" spans="1:12" x14ac:dyDescent="0.25">
      <c r="A9" s="8" t="s">
        <v>46</v>
      </c>
      <c r="B9" s="25">
        <v>4553</v>
      </c>
      <c r="C9" s="25">
        <v>3885</v>
      </c>
      <c r="D9" s="25">
        <v>67338</v>
      </c>
      <c r="E9" s="25">
        <v>54233</v>
      </c>
      <c r="F9" s="10">
        <f t="shared" si="0"/>
        <v>-19.461522468739787</v>
      </c>
      <c r="G9" s="1"/>
      <c r="H9" s="1"/>
      <c r="I9" s="1"/>
    </row>
    <row r="10" spans="1:12" x14ac:dyDescent="0.25">
      <c r="A10" s="11" t="s">
        <v>47</v>
      </c>
      <c r="B10" s="26">
        <v>2875</v>
      </c>
      <c r="C10" s="26">
        <v>467</v>
      </c>
      <c r="D10" s="26">
        <v>35867</v>
      </c>
      <c r="E10" s="26">
        <v>24483</v>
      </c>
      <c r="F10" s="13">
        <f t="shared" si="0"/>
        <v>-31.739481975074582</v>
      </c>
      <c r="G10" s="1"/>
      <c r="H10" s="1"/>
      <c r="I10" s="1"/>
    </row>
    <row r="11" spans="1:12" x14ac:dyDescent="0.25">
      <c r="A11" s="8" t="s">
        <v>48</v>
      </c>
      <c r="B11" s="25">
        <v>213275</v>
      </c>
      <c r="C11" s="25">
        <v>240286</v>
      </c>
      <c r="D11" s="25">
        <v>2824540</v>
      </c>
      <c r="E11" s="25">
        <v>2530946</v>
      </c>
      <c r="F11" s="10">
        <f t="shared" si="0"/>
        <v>-10.394400504152884</v>
      </c>
      <c r="G11" s="1"/>
      <c r="H11" s="1"/>
      <c r="I11" s="1"/>
    </row>
    <row r="12" spans="1:12" x14ac:dyDescent="0.25">
      <c r="A12" s="11" t="s">
        <v>49</v>
      </c>
      <c r="B12" s="26">
        <v>11686</v>
      </c>
      <c r="C12" s="26">
        <v>10956</v>
      </c>
      <c r="D12" s="26">
        <v>112182</v>
      </c>
      <c r="E12" s="26">
        <v>91072</v>
      </c>
      <c r="F12" s="13">
        <f t="shared" si="0"/>
        <v>-18.817635627819087</v>
      </c>
      <c r="G12" s="1"/>
      <c r="H12" s="1"/>
      <c r="I12" s="1"/>
    </row>
    <row r="13" spans="1:12" x14ac:dyDescent="0.25">
      <c r="A13" s="8" t="s">
        <v>50</v>
      </c>
      <c r="B13" s="25">
        <v>13713</v>
      </c>
      <c r="C13" s="25">
        <v>15494</v>
      </c>
      <c r="D13" s="25">
        <v>211628</v>
      </c>
      <c r="E13" s="25">
        <v>258110</v>
      </c>
      <c r="F13" s="10">
        <f t="shared" si="0"/>
        <v>21.964012323511071</v>
      </c>
      <c r="G13" s="1"/>
      <c r="H13" s="1"/>
      <c r="I13" s="1"/>
    </row>
    <row r="14" spans="1:12" x14ac:dyDescent="0.25">
      <c r="A14" s="11" t="s">
        <v>51</v>
      </c>
      <c r="B14" s="26">
        <v>69709</v>
      </c>
      <c r="C14" s="26">
        <v>154383</v>
      </c>
      <c r="D14" s="26">
        <v>1030698</v>
      </c>
      <c r="E14" s="26">
        <v>1040083</v>
      </c>
      <c r="F14" s="13">
        <f t="shared" si="0"/>
        <v>0.91054799757057481</v>
      </c>
      <c r="G14" s="1"/>
      <c r="H14" s="1"/>
      <c r="I14" s="1"/>
    </row>
    <row r="15" spans="1:12" x14ac:dyDescent="0.25">
      <c r="A15" s="8" t="s">
        <v>52</v>
      </c>
      <c r="B15" s="25">
        <v>9640</v>
      </c>
      <c r="C15" s="25">
        <v>9240</v>
      </c>
      <c r="D15" s="25">
        <v>111872</v>
      </c>
      <c r="E15" s="25">
        <v>112540</v>
      </c>
      <c r="F15" s="10">
        <f t="shared" si="0"/>
        <v>0.59711098398169327</v>
      </c>
      <c r="G15" s="1"/>
      <c r="H15" s="1"/>
      <c r="I15" s="1"/>
    </row>
    <row r="16" spans="1:12" x14ac:dyDescent="0.25">
      <c r="A16" s="11" t="s">
        <v>53</v>
      </c>
      <c r="B16" s="26">
        <v>3455</v>
      </c>
      <c r="C16" s="26">
        <v>6529</v>
      </c>
      <c r="D16" s="26">
        <v>50474</v>
      </c>
      <c r="E16" s="26">
        <v>53941</v>
      </c>
      <c r="F16" s="13">
        <f t="shared" si="0"/>
        <v>6.8688829892617917</v>
      </c>
      <c r="G16" s="1"/>
      <c r="H16" s="1"/>
      <c r="I16" s="1"/>
    </row>
    <row r="17" spans="1:9" x14ac:dyDescent="0.25">
      <c r="A17" s="8" t="s">
        <v>54</v>
      </c>
      <c r="B17" s="25">
        <v>2256</v>
      </c>
      <c r="C17" s="25">
        <v>1948</v>
      </c>
      <c r="D17" s="25">
        <v>30947</v>
      </c>
      <c r="E17" s="25">
        <v>26240</v>
      </c>
      <c r="F17" s="10">
        <f t="shared" si="0"/>
        <v>-15.209874947490874</v>
      </c>
      <c r="G17" s="1"/>
      <c r="H17" s="1"/>
      <c r="I17" s="1"/>
    </row>
    <row r="18" spans="1:9" x14ac:dyDescent="0.25">
      <c r="A18" s="11" t="s">
        <v>55</v>
      </c>
      <c r="B18" s="26">
        <v>58392</v>
      </c>
      <c r="C18" s="26">
        <v>46963</v>
      </c>
      <c r="D18" s="26">
        <v>650898</v>
      </c>
      <c r="E18" s="26">
        <v>564831</v>
      </c>
      <c r="F18" s="13">
        <f t="shared" si="0"/>
        <v>-13.22280910373054</v>
      </c>
      <c r="G18" s="1"/>
      <c r="H18" s="1"/>
      <c r="I18" s="1"/>
    </row>
    <row r="19" spans="1:9" x14ac:dyDescent="0.25">
      <c r="A19" s="8" t="s">
        <v>56</v>
      </c>
      <c r="B19" s="25">
        <v>1261</v>
      </c>
      <c r="C19" s="25">
        <v>1555</v>
      </c>
      <c r="D19" s="25">
        <v>13880</v>
      </c>
      <c r="E19" s="25">
        <v>12880</v>
      </c>
      <c r="F19" s="10">
        <f t="shared" si="0"/>
        <v>-7.2046109510086467</v>
      </c>
      <c r="G19" s="1"/>
      <c r="H19" s="1"/>
      <c r="I19" s="1"/>
    </row>
    <row r="20" spans="1:9" x14ac:dyDescent="0.25">
      <c r="A20" s="11" t="s">
        <v>57</v>
      </c>
      <c r="B20" s="26">
        <v>10826</v>
      </c>
      <c r="C20" s="26">
        <v>7990</v>
      </c>
      <c r="D20" s="26">
        <v>89063</v>
      </c>
      <c r="E20" s="26">
        <v>74979</v>
      </c>
      <c r="F20" s="13">
        <f t="shared" si="0"/>
        <v>-15.813525257402063</v>
      </c>
      <c r="G20" s="1"/>
      <c r="H20" s="1"/>
      <c r="I20" s="1"/>
    </row>
    <row r="21" spans="1:9" x14ac:dyDescent="0.25">
      <c r="A21" s="8" t="s">
        <v>58</v>
      </c>
      <c r="B21" s="25">
        <v>12524</v>
      </c>
      <c r="C21" s="25">
        <v>9482</v>
      </c>
      <c r="D21" s="25">
        <v>93413</v>
      </c>
      <c r="E21" s="25">
        <v>115685</v>
      </c>
      <c r="F21" s="10">
        <f t="shared" si="0"/>
        <v>23.842505861068588</v>
      </c>
      <c r="G21" s="1"/>
      <c r="H21" s="1"/>
      <c r="I21" s="1"/>
    </row>
    <row r="22" spans="1:9" x14ac:dyDescent="0.25">
      <c r="A22" s="11" t="s">
        <v>59</v>
      </c>
      <c r="B22" s="26">
        <v>212663</v>
      </c>
      <c r="C22" s="26">
        <v>220313</v>
      </c>
      <c r="D22" s="26">
        <v>2239089</v>
      </c>
      <c r="E22" s="26">
        <v>2215673</v>
      </c>
      <c r="F22" s="13">
        <f t="shared" si="0"/>
        <v>-1.0457824588482225</v>
      </c>
      <c r="G22" s="1"/>
      <c r="H22" s="1"/>
      <c r="I22" s="1"/>
    </row>
    <row r="23" spans="1:9" x14ac:dyDescent="0.25">
      <c r="A23" s="8" t="s">
        <v>60</v>
      </c>
      <c r="B23" s="25">
        <v>4914</v>
      </c>
      <c r="C23" s="25">
        <v>8988</v>
      </c>
      <c r="D23" s="25">
        <v>78222</v>
      </c>
      <c r="E23" s="25">
        <v>69447</v>
      </c>
      <c r="F23" s="10">
        <f t="shared" si="0"/>
        <v>-11.218071642248987</v>
      </c>
      <c r="G23" s="1"/>
      <c r="H23" s="1"/>
      <c r="I23" s="1"/>
    </row>
    <row r="24" spans="1:9" x14ac:dyDescent="0.25">
      <c r="A24" s="11" t="s">
        <v>61</v>
      </c>
      <c r="B24" s="26">
        <v>2462</v>
      </c>
      <c r="C24" s="26">
        <v>939</v>
      </c>
      <c r="D24" s="26">
        <v>27578</v>
      </c>
      <c r="E24" s="26">
        <v>23936</v>
      </c>
      <c r="F24" s="13">
        <f t="shared" si="0"/>
        <v>-13.206178838204366</v>
      </c>
      <c r="G24" s="1"/>
      <c r="H24" s="1"/>
      <c r="I24" s="1"/>
    </row>
    <row r="25" spans="1:9" x14ac:dyDescent="0.25">
      <c r="A25" s="8" t="s">
        <v>62</v>
      </c>
      <c r="B25" s="25">
        <v>680</v>
      </c>
      <c r="C25" s="25">
        <v>133</v>
      </c>
      <c r="D25" s="25">
        <v>22950</v>
      </c>
      <c r="E25" s="25">
        <v>17145</v>
      </c>
      <c r="F25" s="10">
        <f t="shared" si="0"/>
        <v>-25.294117647058826</v>
      </c>
      <c r="G25" s="1"/>
      <c r="H25" s="1"/>
      <c r="I25" s="1"/>
    </row>
    <row r="26" spans="1:9" x14ac:dyDescent="0.25">
      <c r="A26" s="11" t="s">
        <v>63</v>
      </c>
      <c r="B26" s="26">
        <v>2927</v>
      </c>
      <c r="C26" s="26">
        <v>289</v>
      </c>
      <c r="D26" s="26">
        <v>27083</v>
      </c>
      <c r="E26" s="26">
        <v>27847</v>
      </c>
      <c r="F26" s="13">
        <f t="shared" si="0"/>
        <v>2.820957796403647</v>
      </c>
      <c r="G26" s="1"/>
      <c r="H26" s="1"/>
      <c r="I26" s="1"/>
    </row>
    <row r="27" spans="1:9" x14ac:dyDescent="0.25">
      <c r="A27" s="8" t="s">
        <v>64</v>
      </c>
      <c r="B27" s="25">
        <v>1786</v>
      </c>
      <c r="C27" s="25">
        <v>2123</v>
      </c>
      <c r="D27" s="25">
        <v>24315</v>
      </c>
      <c r="E27" s="25">
        <v>24896</v>
      </c>
      <c r="F27" s="10">
        <f t="shared" si="0"/>
        <v>2.3894715196380787</v>
      </c>
      <c r="G27" s="1"/>
      <c r="H27" s="1"/>
      <c r="I27" s="1"/>
    </row>
    <row r="28" spans="1:9" x14ac:dyDescent="0.25">
      <c r="A28" s="11" t="s">
        <v>65</v>
      </c>
      <c r="B28" s="26">
        <v>103215</v>
      </c>
      <c r="C28" s="26">
        <v>66641</v>
      </c>
      <c r="D28" s="26">
        <v>856861</v>
      </c>
      <c r="E28" s="26">
        <v>779292</v>
      </c>
      <c r="F28" s="13">
        <f t="shared" si="0"/>
        <v>-9.0526934940439645</v>
      </c>
      <c r="G28" s="1"/>
      <c r="H28" s="1"/>
      <c r="I28" s="1"/>
    </row>
    <row r="29" spans="1:9" x14ac:dyDescent="0.25">
      <c r="A29" s="8" t="s">
        <v>66</v>
      </c>
      <c r="B29" s="25">
        <v>4147</v>
      </c>
      <c r="C29" s="25">
        <v>4053</v>
      </c>
      <c r="D29" s="25">
        <v>48334</v>
      </c>
      <c r="E29" s="25">
        <v>39207</v>
      </c>
      <c r="F29" s="10">
        <f t="shared" si="0"/>
        <v>-18.88318781809906</v>
      </c>
      <c r="G29" s="1"/>
      <c r="H29" s="1"/>
      <c r="I29" s="1"/>
    </row>
    <row r="30" spans="1:9" x14ac:dyDescent="0.25">
      <c r="A30" s="11" t="s">
        <v>67</v>
      </c>
      <c r="B30" s="26">
        <v>1715</v>
      </c>
      <c r="C30" s="26">
        <v>2347</v>
      </c>
      <c r="D30" s="26">
        <v>19014</v>
      </c>
      <c r="E30" s="26">
        <v>21819</v>
      </c>
      <c r="F30" s="13">
        <f t="shared" si="0"/>
        <v>14.752287787945718</v>
      </c>
      <c r="G30" s="1"/>
      <c r="H30" s="1"/>
      <c r="I30" s="1"/>
    </row>
    <row r="31" spans="1:9" x14ac:dyDescent="0.25">
      <c r="A31" s="8" t="s">
        <v>68</v>
      </c>
      <c r="B31" s="25">
        <v>10847</v>
      </c>
      <c r="C31" s="25">
        <v>9167</v>
      </c>
      <c r="D31" s="25">
        <v>119279</v>
      </c>
      <c r="E31" s="25">
        <v>68325</v>
      </c>
      <c r="F31" s="10">
        <f t="shared" si="0"/>
        <v>-42.71833264866406</v>
      </c>
      <c r="G31" s="1"/>
      <c r="H31" s="1"/>
      <c r="I31" s="1"/>
    </row>
    <row r="32" spans="1:9" x14ac:dyDescent="0.25">
      <c r="A32" s="11" t="s">
        <v>69</v>
      </c>
      <c r="B32" s="26">
        <v>49768</v>
      </c>
      <c r="C32" s="26">
        <v>51979</v>
      </c>
      <c r="D32" s="26">
        <v>487955</v>
      </c>
      <c r="E32" s="26">
        <v>472547</v>
      </c>
      <c r="F32" s="13">
        <f t="shared" si="0"/>
        <v>-3.1576682276029544</v>
      </c>
      <c r="G32" s="1"/>
      <c r="H32" s="1"/>
      <c r="I32" s="1"/>
    </row>
    <row r="33" spans="1:9" x14ac:dyDescent="0.25">
      <c r="A33" s="8" t="s">
        <v>70</v>
      </c>
      <c r="B33" s="25">
        <v>16873</v>
      </c>
      <c r="C33" s="25">
        <v>17304</v>
      </c>
      <c r="D33" s="25">
        <v>228593</v>
      </c>
      <c r="E33" s="25">
        <v>200516</v>
      </c>
      <c r="F33" s="10">
        <f t="shared" si="0"/>
        <v>-12.282528336388253</v>
      </c>
      <c r="G33" s="1"/>
      <c r="H33" s="1"/>
      <c r="I33" s="1"/>
    </row>
    <row r="34" spans="1:9" x14ac:dyDescent="0.25">
      <c r="A34" s="11" t="s">
        <v>71</v>
      </c>
      <c r="B34" s="26">
        <v>212</v>
      </c>
      <c r="C34" s="26">
        <v>286</v>
      </c>
      <c r="D34" s="26">
        <v>4158</v>
      </c>
      <c r="E34" s="26">
        <v>3429</v>
      </c>
      <c r="F34" s="13">
        <f t="shared" si="0"/>
        <v>-17.532467532467535</v>
      </c>
      <c r="G34" s="1"/>
      <c r="H34" s="1"/>
      <c r="I34" s="1"/>
    </row>
    <row r="35" spans="1:9" x14ac:dyDescent="0.25">
      <c r="A35" s="14" t="s">
        <v>72</v>
      </c>
      <c r="B35" s="15">
        <f>SUM(B7:B34)</f>
        <v>831068</v>
      </c>
      <c r="C35" s="15">
        <f t="shared" ref="C35:E35" si="1">SUM(C7:C34)</f>
        <v>896706</v>
      </c>
      <c r="D35" s="15">
        <f t="shared" si="1"/>
        <v>9572628</v>
      </c>
      <c r="E35" s="15">
        <f t="shared" si="1"/>
        <v>8985014</v>
      </c>
      <c r="F35" s="16">
        <f t="shared" si="0"/>
        <v>-6.1384815120779734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51058</v>
      </c>
      <c r="C38" s="41">
        <f>D7</f>
        <v>50816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2530946</v>
      </c>
      <c r="G38" s="42">
        <f>LOOKUP(E38,$A$38:$A$65,$C$38:$C$65)</f>
        <v>2824540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9854</v>
      </c>
      <c r="C39" s="41">
        <f t="shared" ref="C39:C65" si="5">D8</f>
        <v>15581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2215673</v>
      </c>
      <c r="G39" s="42">
        <f t="shared" ref="G39:G65" si="8">LOOKUP(E39,$A$38:$A$65,$C$38:$C$65)</f>
        <v>2239089</v>
      </c>
    </row>
    <row r="40" spans="1:9" x14ac:dyDescent="0.25">
      <c r="A40" s="42" t="str">
        <f t="shared" si="3"/>
        <v>ALMERIA</v>
      </c>
      <c r="B40" s="41">
        <f t="shared" si="4"/>
        <v>54233</v>
      </c>
      <c r="C40" s="41">
        <f t="shared" si="5"/>
        <v>67338</v>
      </c>
      <c r="D40" s="41">
        <f t="shared" si="6"/>
        <v>15</v>
      </c>
      <c r="E40" s="42" t="str">
        <f t="shared" si="2"/>
        <v>BARCELONA</v>
      </c>
      <c r="F40" s="42">
        <f t="shared" si="7"/>
        <v>1040083</v>
      </c>
      <c r="G40" s="42">
        <f t="shared" si="8"/>
        <v>1030698</v>
      </c>
    </row>
    <row r="41" spans="1:9" x14ac:dyDescent="0.25">
      <c r="A41" s="42" t="str">
        <f t="shared" si="3"/>
        <v>AVILES</v>
      </c>
      <c r="B41" s="41">
        <f t="shared" si="4"/>
        <v>24483</v>
      </c>
      <c r="C41" s="41">
        <f t="shared" si="5"/>
        <v>35867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779292</v>
      </c>
      <c r="G41" s="42">
        <f t="shared" si="8"/>
        <v>856861</v>
      </c>
    </row>
    <row r="42" spans="1:9" x14ac:dyDescent="0.25">
      <c r="A42" s="42" t="str">
        <f t="shared" si="3"/>
        <v>BAHIA DE ALGECIRAS</v>
      </c>
      <c r="B42" s="41">
        <f t="shared" si="4"/>
        <v>2530946</v>
      </c>
      <c r="C42" s="41">
        <f t="shared" si="5"/>
        <v>2824540</v>
      </c>
      <c r="D42" s="41">
        <f t="shared" si="6"/>
        <v>1</v>
      </c>
      <c r="E42" s="42" t="str">
        <f t="shared" si="2"/>
        <v>CEUTA</v>
      </c>
      <c r="F42" s="42">
        <f t="shared" si="7"/>
        <v>564831</v>
      </c>
      <c r="G42" s="42">
        <f t="shared" si="8"/>
        <v>650898</v>
      </c>
    </row>
    <row r="43" spans="1:9" x14ac:dyDescent="0.25">
      <c r="A43" s="42" t="str">
        <f t="shared" si="3"/>
        <v>BAHIA DE CADIZ</v>
      </c>
      <c r="B43" s="41">
        <f t="shared" si="4"/>
        <v>91072</v>
      </c>
      <c r="C43" s="41">
        <f t="shared" si="5"/>
        <v>112182</v>
      </c>
      <c r="D43" s="41">
        <f t="shared" si="6"/>
        <v>11</v>
      </c>
      <c r="E43" s="42" t="str">
        <f t="shared" si="2"/>
        <v>VALENCIA</v>
      </c>
      <c r="F43" s="42">
        <f t="shared" si="7"/>
        <v>472547</v>
      </c>
      <c r="G43" s="42">
        <f t="shared" si="8"/>
        <v>487955</v>
      </c>
    </row>
    <row r="44" spans="1:9" x14ac:dyDescent="0.25">
      <c r="A44" s="42" t="str">
        <f t="shared" si="3"/>
        <v>BALEARES</v>
      </c>
      <c r="B44" s="41">
        <f t="shared" si="4"/>
        <v>258110</v>
      </c>
      <c r="C44" s="41">
        <f t="shared" si="5"/>
        <v>211628</v>
      </c>
      <c r="D44" s="41">
        <f t="shared" si="6"/>
        <v>7</v>
      </c>
      <c r="E44" s="42" t="str">
        <f t="shared" si="2"/>
        <v>BALEARES</v>
      </c>
      <c r="F44" s="42">
        <f t="shared" si="7"/>
        <v>258110</v>
      </c>
      <c r="G44" s="42">
        <f t="shared" si="8"/>
        <v>211628</v>
      </c>
    </row>
    <row r="45" spans="1:9" x14ac:dyDescent="0.25">
      <c r="A45" s="42" t="str">
        <f t="shared" si="3"/>
        <v>BARCELONA</v>
      </c>
      <c r="B45" s="41">
        <f t="shared" si="4"/>
        <v>1040083</v>
      </c>
      <c r="C45" s="41">
        <f t="shared" si="5"/>
        <v>1030698</v>
      </c>
      <c r="D45" s="41">
        <f t="shared" si="6"/>
        <v>3</v>
      </c>
      <c r="E45" s="42" t="str">
        <f t="shared" si="2"/>
        <v>VIGO</v>
      </c>
      <c r="F45" s="42">
        <f t="shared" si="7"/>
        <v>200516</v>
      </c>
      <c r="G45" s="42">
        <f t="shared" si="8"/>
        <v>228593</v>
      </c>
    </row>
    <row r="46" spans="1:9" x14ac:dyDescent="0.25">
      <c r="A46" s="42" t="str">
        <f t="shared" si="3"/>
        <v>BILBAO</v>
      </c>
      <c r="B46" s="41">
        <f t="shared" si="4"/>
        <v>112540</v>
      </c>
      <c r="C46" s="41">
        <f t="shared" si="5"/>
        <v>111872</v>
      </c>
      <c r="D46" s="41">
        <f t="shared" si="6"/>
        <v>10</v>
      </c>
      <c r="E46" s="42" t="str">
        <f t="shared" si="2"/>
        <v>HUELVA</v>
      </c>
      <c r="F46" s="42">
        <f t="shared" si="7"/>
        <v>115685</v>
      </c>
      <c r="G46" s="42">
        <f t="shared" si="8"/>
        <v>93413</v>
      </c>
    </row>
    <row r="47" spans="1:9" x14ac:dyDescent="0.25">
      <c r="A47" s="42" t="str">
        <f t="shared" si="3"/>
        <v>CARTAGENA</v>
      </c>
      <c r="B47" s="41">
        <f t="shared" si="4"/>
        <v>53941</v>
      </c>
      <c r="C47" s="41">
        <f t="shared" si="5"/>
        <v>50474</v>
      </c>
      <c r="D47" s="41">
        <f t="shared" si="6"/>
        <v>16</v>
      </c>
      <c r="E47" s="42" t="str">
        <f t="shared" si="2"/>
        <v>BILBAO</v>
      </c>
      <c r="F47" s="42">
        <f t="shared" si="7"/>
        <v>112540</v>
      </c>
      <c r="G47" s="42">
        <f t="shared" si="8"/>
        <v>111872</v>
      </c>
    </row>
    <row r="48" spans="1:9" x14ac:dyDescent="0.25">
      <c r="A48" s="42" t="str">
        <f t="shared" si="3"/>
        <v>CASTELLON</v>
      </c>
      <c r="B48" s="41">
        <f t="shared" si="4"/>
        <v>26240</v>
      </c>
      <c r="C48" s="41">
        <f t="shared" si="5"/>
        <v>30947</v>
      </c>
      <c r="D48" s="41">
        <f t="shared" si="6"/>
        <v>20</v>
      </c>
      <c r="E48" s="42" t="str">
        <f t="shared" si="2"/>
        <v>BAHIA DE CADIZ</v>
      </c>
      <c r="F48" s="42">
        <f t="shared" si="7"/>
        <v>91072</v>
      </c>
      <c r="G48" s="42">
        <f t="shared" si="8"/>
        <v>112182</v>
      </c>
    </row>
    <row r="49" spans="1:7" x14ac:dyDescent="0.25">
      <c r="A49" s="42" t="str">
        <f t="shared" si="3"/>
        <v>CEUTA</v>
      </c>
      <c r="B49" s="41">
        <f t="shared" si="4"/>
        <v>564831</v>
      </c>
      <c r="C49" s="41">
        <f t="shared" si="5"/>
        <v>650898</v>
      </c>
      <c r="D49" s="41">
        <f t="shared" si="6"/>
        <v>5</v>
      </c>
      <c r="E49" s="42" t="str">
        <f t="shared" si="2"/>
        <v>GIJON</v>
      </c>
      <c r="F49" s="42">
        <f t="shared" si="7"/>
        <v>74979</v>
      </c>
      <c r="G49" s="42">
        <f t="shared" si="8"/>
        <v>89063</v>
      </c>
    </row>
    <row r="50" spans="1:7" x14ac:dyDescent="0.25">
      <c r="A50" s="42" t="str">
        <f t="shared" si="3"/>
        <v>FERROL-SAN CIBRAO</v>
      </c>
      <c r="B50" s="41">
        <f t="shared" si="4"/>
        <v>12880</v>
      </c>
      <c r="C50" s="41">
        <f t="shared" si="5"/>
        <v>13880</v>
      </c>
      <c r="D50" s="41">
        <f t="shared" si="6"/>
        <v>26</v>
      </c>
      <c r="E50" s="42" t="str">
        <f t="shared" si="2"/>
        <v>MALAGA</v>
      </c>
      <c r="F50" s="42">
        <f t="shared" si="7"/>
        <v>69447</v>
      </c>
      <c r="G50" s="42">
        <f t="shared" si="8"/>
        <v>78222</v>
      </c>
    </row>
    <row r="51" spans="1:7" x14ac:dyDescent="0.25">
      <c r="A51" s="42" t="str">
        <f t="shared" si="3"/>
        <v>GIJON</v>
      </c>
      <c r="B51" s="41">
        <f t="shared" si="4"/>
        <v>74979</v>
      </c>
      <c r="C51" s="41">
        <f t="shared" si="5"/>
        <v>89063</v>
      </c>
      <c r="D51" s="41">
        <f t="shared" si="6"/>
        <v>12</v>
      </c>
      <c r="E51" s="42" t="str">
        <f t="shared" si="2"/>
        <v>TARRAGONA</v>
      </c>
      <c r="F51" s="42">
        <f t="shared" si="7"/>
        <v>68325</v>
      </c>
      <c r="G51" s="42">
        <f t="shared" si="8"/>
        <v>119279</v>
      </c>
    </row>
    <row r="52" spans="1:7" x14ac:dyDescent="0.25">
      <c r="A52" s="42" t="str">
        <f t="shared" si="3"/>
        <v>HUELVA</v>
      </c>
      <c r="B52" s="41">
        <f t="shared" si="4"/>
        <v>115685</v>
      </c>
      <c r="C52" s="41">
        <f t="shared" si="5"/>
        <v>93413</v>
      </c>
      <c r="D52" s="41">
        <f t="shared" si="6"/>
        <v>9</v>
      </c>
      <c r="E52" s="42" t="str">
        <f t="shared" si="2"/>
        <v>ALMERIA</v>
      </c>
      <c r="F52" s="42">
        <f t="shared" si="7"/>
        <v>54233</v>
      </c>
      <c r="G52" s="42">
        <f t="shared" si="8"/>
        <v>67338</v>
      </c>
    </row>
    <row r="53" spans="1:7" x14ac:dyDescent="0.25">
      <c r="A53" s="42" t="str">
        <f t="shared" si="3"/>
        <v>LAS PALMAS</v>
      </c>
      <c r="B53" s="41">
        <f t="shared" si="4"/>
        <v>2215673</v>
      </c>
      <c r="C53" s="41">
        <f t="shared" si="5"/>
        <v>2239089</v>
      </c>
      <c r="D53" s="41">
        <f t="shared" si="6"/>
        <v>2</v>
      </c>
      <c r="E53" s="42" t="str">
        <f t="shared" si="2"/>
        <v>CARTAGENA</v>
      </c>
      <c r="F53" s="42">
        <f t="shared" si="7"/>
        <v>53941</v>
      </c>
      <c r="G53" s="42">
        <f t="shared" si="8"/>
        <v>50474</v>
      </c>
    </row>
    <row r="54" spans="1:7" x14ac:dyDescent="0.25">
      <c r="A54" s="42" t="str">
        <f t="shared" si="3"/>
        <v>MALAGA</v>
      </c>
      <c r="B54" s="41">
        <f t="shared" si="4"/>
        <v>69447</v>
      </c>
      <c r="C54" s="41">
        <f t="shared" si="5"/>
        <v>78222</v>
      </c>
      <c r="D54" s="41">
        <f t="shared" si="6"/>
        <v>13</v>
      </c>
      <c r="E54" s="42" t="str">
        <f t="shared" si="2"/>
        <v>A CORUÑA</v>
      </c>
      <c r="F54" s="42">
        <f t="shared" si="7"/>
        <v>51058</v>
      </c>
      <c r="G54" s="42">
        <f t="shared" si="8"/>
        <v>50816</v>
      </c>
    </row>
    <row r="55" spans="1:7" x14ac:dyDescent="0.25">
      <c r="A55" s="42" t="str">
        <f t="shared" si="3"/>
        <v>MARIN Y RIA DE PONTEVEDRA</v>
      </c>
      <c r="B55" s="41">
        <f t="shared" si="4"/>
        <v>23936</v>
      </c>
      <c r="C55" s="41">
        <f t="shared" si="5"/>
        <v>27578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39207</v>
      </c>
      <c r="G55" s="42">
        <f t="shared" si="8"/>
        <v>48334</v>
      </c>
    </row>
    <row r="56" spans="1:7" x14ac:dyDescent="0.25">
      <c r="A56" s="42" t="str">
        <f t="shared" si="3"/>
        <v>MELILLA</v>
      </c>
      <c r="B56" s="41">
        <f t="shared" si="4"/>
        <v>17145</v>
      </c>
      <c r="C56" s="41">
        <f t="shared" si="5"/>
        <v>22950</v>
      </c>
      <c r="D56" s="41">
        <f t="shared" si="6"/>
        <v>25</v>
      </c>
      <c r="E56" s="42" t="str">
        <f t="shared" si="2"/>
        <v>MOTRIL</v>
      </c>
      <c r="F56" s="42">
        <f t="shared" si="9"/>
        <v>27847</v>
      </c>
      <c r="G56" s="42">
        <f t="shared" si="8"/>
        <v>27083</v>
      </c>
    </row>
    <row r="57" spans="1:7" x14ac:dyDescent="0.25">
      <c r="A57" s="42" t="str">
        <f t="shared" si="3"/>
        <v>MOTRIL</v>
      </c>
      <c r="B57" s="41">
        <f t="shared" si="4"/>
        <v>27847</v>
      </c>
      <c r="C57" s="41">
        <f t="shared" si="5"/>
        <v>27083</v>
      </c>
      <c r="D57" s="41">
        <f t="shared" si="6"/>
        <v>19</v>
      </c>
      <c r="E57" s="42" t="str">
        <f t="shared" si="2"/>
        <v>CASTELLON</v>
      </c>
      <c r="F57" s="42">
        <f t="shared" si="9"/>
        <v>26240</v>
      </c>
      <c r="G57" s="42">
        <f t="shared" si="8"/>
        <v>30947</v>
      </c>
    </row>
    <row r="58" spans="1:7" x14ac:dyDescent="0.25">
      <c r="A58" s="42" t="str">
        <f t="shared" si="3"/>
        <v>PASAIA</v>
      </c>
      <c r="B58" s="41">
        <f t="shared" si="4"/>
        <v>24896</v>
      </c>
      <c r="C58" s="41">
        <f t="shared" si="5"/>
        <v>24315</v>
      </c>
      <c r="D58" s="41">
        <f t="shared" si="6"/>
        <v>21</v>
      </c>
      <c r="E58" s="42" t="str">
        <f t="shared" si="2"/>
        <v>PASAIA</v>
      </c>
      <c r="F58" s="42">
        <f t="shared" si="9"/>
        <v>24896</v>
      </c>
      <c r="G58" s="42">
        <f t="shared" si="8"/>
        <v>24315</v>
      </c>
    </row>
    <row r="59" spans="1:7" x14ac:dyDescent="0.25">
      <c r="A59" s="42" t="str">
        <f t="shared" si="3"/>
        <v>SANTA CRUZ DE TENERIFE</v>
      </c>
      <c r="B59" s="41">
        <f t="shared" si="4"/>
        <v>779292</v>
      </c>
      <c r="C59" s="41">
        <f t="shared" si="5"/>
        <v>856861</v>
      </c>
      <c r="D59" s="41">
        <f t="shared" si="6"/>
        <v>4</v>
      </c>
      <c r="E59" s="42" t="str">
        <f t="shared" si="2"/>
        <v>AVILES</v>
      </c>
      <c r="F59" s="42">
        <f t="shared" si="9"/>
        <v>24483</v>
      </c>
      <c r="G59" s="42">
        <f t="shared" si="8"/>
        <v>35867</v>
      </c>
    </row>
    <row r="60" spans="1:7" x14ac:dyDescent="0.25">
      <c r="A60" s="42" t="str">
        <f t="shared" si="3"/>
        <v>SANTANDER</v>
      </c>
      <c r="B60" s="41">
        <f t="shared" si="4"/>
        <v>39207</v>
      </c>
      <c r="C60" s="41">
        <f t="shared" si="5"/>
        <v>48334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23936</v>
      </c>
      <c r="G60" s="42">
        <f t="shared" si="8"/>
        <v>27578</v>
      </c>
    </row>
    <row r="61" spans="1:7" x14ac:dyDescent="0.25">
      <c r="A61" s="42" t="str">
        <f t="shared" si="3"/>
        <v>SEVILLA</v>
      </c>
      <c r="B61" s="41">
        <f t="shared" si="4"/>
        <v>21819</v>
      </c>
      <c r="C61" s="41">
        <f t="shared" si="5"/>
        <v>19014</v>
      </c>
      <c r="D61" s="41">
        <f t="shared" si="6"/>
        <v>24</v>
      </c>
      <c r="E61" s="42" t="str">
        <f t="shared" si="2"/>
        <v>SEVILLA</v>
      </c>
      <c r="F61" s="42">
        <f t="shared" si="9"/>
        <v>21819</v>
      </c>
      <c r="G61" s="42">
        <f t="shared" si="8"/>
        <v>19014</v>
      </c>
    </row>
    <row r="62" spans="1:7" x14ac:dyDescent="0.25">
      <c r="A62" s="42" t="str">
        <f t="shared" si="3"/>
        <v>TARRAGONA</v>
      </c>
      <c r="B62" s="41">
        <f t="shared" si="4"/>
        <v>68325</v>
      </c>
      <c r="C62" s="41">
        <f t="shared" si="5"/>
        <v>119279</v>
      </c>
      <c r="D62" s="41">
        <f t="shared" si="6"/>
        <v>14</v>
      </c>
      <c r="E62" s="42" t="str">
        <f t="shared" si="2"/>
        <v>MELILLA</v>
      </c>
      <c r="F62" s="42">
        <f t="shared" si="9"/>
        <v>17145</v>
      </c>
      <c r="G62" s="42">
        <f t="shared" si="8"/>
        <v>22950</v>
      </c>
    </row>
    <row r="63" spans="1:7" x14ac:dyDescent="0.25">
      <c r="A63" s="42" t="str">
        <f t="shared" si="3"/>
        <v>VALENCIA</v>
      </c>
      <c r="B63" s="41">
        <f t="shared" si="4"/>
        <v>472547</v>
      </c>
      <c r="C63" s="41">
        <f t="shared" si="5"/>
        <v>487955</v>
      </c>
      <c r="D63" s="41">
        <f t="shared" si="6"/>
        <v>6</v>
      </c>
      <c r="E63" s="42" t="str">
        <f t="shared" si="2"/>
        <v>FERROL-SAN CIBRAO</v>
      </c>
      <c r="F63" s="42">
        <f t="shared" si="9"/>
        <v>12880</v>
      </c>
      <c r="G63" s="42">
        <f t="shared" si="8"/>
        <v>13880</v>
      </c>
    </row>
    <row r="64" spans="1:7" x14ac:dyDescent="0.25">
      <c r="A64" s="42" t="str">
        <f t="shared" si="3"/>
        <v>VIGO</v>
      </c>
      <c r="B64" s="41">
        <f t="shared" si="4"/>
        <v>200516</v>
      </c>
      <c r="C64" s="41">
        <f t="shared" si="5"/>
        <v>228593</v>
      </c>
      <c r="D64" s="41">
        <f t="shared" si="6"/>
        <v>8</v>
      </c>
      <c r="E64" s="42" t="str">
        <f t="shared" si="2"/>
        <v>ALICANTE</v>
      </c>
      <c r="F64" s="42">
        <f t="shared" si="9"/>
        <v>9854</v>
      </c>
      <c r="G64" s="42">
        <f t="shared" si="8"/>
        <v>15581</v>
      </c>
    </row>
    <row r="65" spans="1:7" x14ac:dyDescent="0.25">
      <c r="A65" s="42" t="str">
        <f t="shared" si="3"/>
        <v>VILAGARCIA</v>
      </c>
      <c r="B65" s="41">
        <f t="shared" si="4"/>
        <v>3429</v>
      </c>
      <c r="C65" s="41">
        <f t="shared" si="5"/>
        <v>4158</v>
      </c>
      <c r="D65" s="41">
        <f t="shared" si="6"/>
        <v>28</v>
      </c>
      <c r="E65" s="42" t="str">
        <f t="shared" si="2"/>
        <v>VILAGARCIA</v>
      </c>
      <c r="F65" s="42">
        <f t="shared" si="9"/>
        <v>3429</v>
      </c>
      <c r="G65" s="42">
        <f t="shared" si="8"/>
        <v>4158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2258</v>
      </c>
      <c r="C8" s="28">
        <v>2192</v>
      </c>
      <c r="D8" s="28">
        <v>46142</v>
      </c>
      <c r="E8" s="28">
        <v>23387</v>
      </c>
      <c r="F8" s="13">
        <f t="shared" ref="F8:F35" si="0">((E8*100)/D8)-100</f>
        <v>-49.315157557106325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422</v>
      </c>
      <c r="E10" s="28">
        <v>2352</v>
      </c>
      <c r="F10" s="13">
        <f t="shared" si="0"/>
        <v>457.34597156398104</v>
      </c>
      <c r="G10" s="1"/>
      <c r="H10" s="1"/>
      <c r="I10" s="1"/>
    </row>
    <row r="11" spans="1:12" x14ac:dyDescent="0.25">
      <c r="A11" s="8" t="s">
        <v>48</v>
      </c>
      <c r="B11" s="27">
        <v>4607763</v>
      </c>
      <c r="C11" s="27">
        <v>4749811</v>
      </c>
      <c r="D11" s="27">
        <v>45745653</v>
      </c>
      <c r="E11" s="27">
        <v>52729054</v>
      </c>
      <c r="F11" s="10">
        <f t="shared" si="0"/>
        <v>15.265714974054475</v>
      </c>
      <c r="G11" s="1"/>
      <c r="H11" s="1"/>
      <c r="I11" s="1"/>
    </row>
    <row r="12" spans="1:12" x14ac:dyDescent="0.25">
      <c r="A12" s="11" t="s">
        <v>49</v>
      </c>
      <c r="B12" s="28">
        <v>8799</v>
      </c>
      <c r="C12" s="28">
        <v>18396</v>
      </c>
      <c r="D12" s="28">
        <v>81874</v>
      </c>
      <c r="E12" s="28">
        <v>132322</v>
      </c>
      <c r="F12" s="13">
        <f t="shared" si="0"/>
        <v>61.616630432127408</v>
      </c>
      <c r="G12" s="1"/>
      <c r="H12" s="1"/>
      <c r="I12" s="1"/>
    </row>
    <row r="13" spans="1:12" x14ac:dyDescent="0.25">
      <c r="A13" s="8" t="s">
        <v>50</v>
      </c>
      <c r="B13" s="27">
        <v>381</v>
      </c>
      <c r="C13" s="27">
        <v>9209</v>
      </c>
      <c r="D13" s="27">
        <v>46852</v>
      </c>
      <c r="E13" s="27">
        <v>29086</v>
      </c>
      <c r="F13" s="10">
        <f t="shared" si="0"/>
        <v>-37.919405788440194</v>
      </c>
      <c r="G13" s="1"/>
      <c r="H13" s="1"/>
      <c r="I13" s="1"/>
    </row>
    <row r="14" spans="1:12" x14ac:dyDescent="0.25">
      <c r="A14" s="11" t="s">
        <v>51</v>
      </c>
      <c r="B14" s="28">
        <v>283634</v>
      </c>
      <c r="C14" s="28">
        <v>390055</v>
      </c>
      <c r="D14" s="28">
        <v>4435935</v>
      </c>
      <c r="E14" s="28">
        <v>5525970</v>
      </c>
      <c r="F14" s="13">
        <f t="shared" si="0"/>
        <v>24.572835264718705</v>
      </c>
      <c r="G14" s="1"/>
      <c r="H14" s="1"/>
      <c r="I14" s="1"/>
    </row>
    <row r="15" spans="1:12" x14ac:dyDescent="0.25">
      <c r="A15" s="8" t="s">
        <v>52</v>
      </c>
      <c r="B15" s="27">
        <v>1313</v>
      </c>
      <c r="C15" s="27">
        <v>765</v>
      </c>
      <c r="D15" s="27">
        <v>587480</v>
      </c>
      <c r="E15" s="27">
        <v>16991</v>
      </c>
      <c r="F15" s="10">
        <f t="shared" si="0"/>
        <v>-97.107816436304219</v>
      </c>
      <c r="G15" s="1"/>
      <c r="H15" s="1"/>
      <c r="I15" s="1"/>
    </row>
    <row r="16" spans="1:12" x14ac:dyDescent="0.25">
      <c r="A16" s="11" t="s">
        <v>53</v>
      </c>
      <c r="B16" s="28">
        <v>346</v>
      </c>
      <c r="C16" s="28">
        <v>2169</v>
      </c>
      <c r="D16" s="28">
        <v>57826</v>
      </c>
      <c r="E16" s="28">
        <v>2169</v>
      </c>
      <c r="F16" s="13">
        <f t="shared" si="0"/>
        <v>-96.249092103897894</v>
      </c>
      <c r="G16" s="1"/>
      <c r="H16" s="1"/>
      <c r="I16" s="1"/>
    </row>
    <row r="17" spans="1:9" x14ac:dyDescent="0.25">
      <c r="A17" s="8" t="s">
        <v>54</v>
      </c>
      <c r="B17" s="27">
        <v>229</v>
      </c>
      <c r="C17" s="27">
        <v>3322</v>
      </c>
      <c r="D17" s="27">
        <v>8330</v>
      </c>
      <c r="E17" s="27">
        <v>30056</v>
      </c>
      <c r="F17" s="10">
        <f t="shared" si="0"/>
        <v>260.81632653061223</v>
      </c>
      <c r="G17" s="1"/>
      <c r="H17" s="1"/>
      <c r="I17" s="1"/>
    </row>
    <row r="18" spans="1:9" x14ac:dyDescent="0.25">
      <c r="A18" s="11" t="s">
        <v>55</v>
      </c>
      <c r="B18" s="28">
        <v>21</v>
      </c>
      <c r="C18" s="28">
        <v>2</v>
      </c>
      <c r="D18" s="28">
        <v>13514</v>
      </c>
      <c r="E18" s="28">
        <v>4545</v>
      </c>
      <c r="F18" s="13">
        <f t="shared" si="0"/>
        <v>-66.368210744413204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39879</v>
      </c>
      <c r="C20" s="28">
        <v>91926</v>
      </c>
      <c r="D20" s="28">
        <v>899297</v>
      </c>
      <c r="E20" s="28">
        <v>552579</v>
      </c>
      <c r="F20" s="13">
        <f t="shared" si="0"/>
        <v>-38.554337443580927</v>
      </c>
      <c r="G20" s="1"/>
      <c r="H20" s="1"/>
      <c r="I20" s="1"/>
    </row>
    <row r="21" spans="1:9" x14ac:dyDescent="0.25">
      <c r="A21" s="8" t="s">
        <v>58</v>
      </c>
      <c r="B21" s="27">
        <v>55802</v>
      </c>
      <c r="C21" s="27">
        <v>45870</v>
      </c>
      <c r="D21" s="27">
        <v>1790506</v>
      </c>
      <c r="E21" s="27">
        <v>1111594</v>
      </c>
      <c r="F21" s="10">
        <f t="shared" si="0"/>
        <v>-37.917326163665464</v>
      </c>
      <c r="G21" s="1"/>
      <c r="H21" s="1"/>
      <c r="I21" s="1"/>
    </row>
    <row r="22" spans="1:9" x14ac:dyDescent="0.25">
      <c r="A22" s="11" t="s">
        <v>59</v>
      </c>
      <c r="B22" s="28">
        <v>836376</v>
      </c>
      <c r="C22" s="28">
        <v>707237</v>
      </c>
      <c r="D22" s="28">
        <v>10519613</v>
      </c>
      <c r="E22" s="28">
        <v>7914286</v>
      </c>
      <c r="F22" s="13">
        <f t="shared" si="0"/>
        <v>-24.766376861962513</v>
      </c>
      <c r="G22" s="1"/>
      <c r="H22" s="1"/>
      <c r="I22" s="1"/>
    </row>
    <row r="23" spans="1:9" x14ac:dyDescent="0.25">
      <c r="A23" s="8" t="s">
        <v>60</v>
      </c>
      <c r="B23" s="27">
        <v>100268</v>
      </c>
      <c r="C23" s="27">
        <v>185326</v>
      </c>
      <c r="D23" s="27">
        <v>3401886</v>
      </c>
      <c r="E23" s="27">
        <v>986270</v>
      </c>
      <c r="F23" s="10">
        <f t="shared" si="0"/>
        <v>-71.008140778379996</v>
      </c>
      <c r="G23" s="1"/>
      <c r="H23" s="1"/>
      <c r="I23" s="1"/>
    </row>
    <row r="24" spans="1:9" x14ac:dyDescent="0.25">
      <c r="A24" s="11" t="s">
        <v>61</v>
      </c>
      <c r="B24" s="28">
        <v>334</v>
      </c>
      <c r="C24" s="28">
        <v>95</v>
      </c>
      <c r="D24" s="28">
        <v>23589</v>
      </c>
      <c r="E24" s="28">
        <v>30253</v>
      </c>
      <c r="F24" s="13">
        <f t="shared" si="0"/>
        <v>28.250455720886862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100</v>
      </c>
      <c r="C27" s="27">
        <v>1428</v>
      </c>
      <c r="D27" s="27">
        <v>14085</v>
      </c>
      <c r="E27" s="27">
        <v>10001</v>
      </c>
      <c r="F27" s="10">
        <f t="shared" si="0"/>
        <v>-28.995385161519351</v>
      </c>
      <c r="G27" s="1"/>
      <c r="H27" s="1"/>
      <c r="I27" s="1"/>
    </row>
    <row r="28" spans="1:9" x14ac:dyDescent="0.25">
      <c r="A28" s="11" t="s">
        <v>65</v>
      </c>
      <c r="B28" s="28">
        <v>5098</v>
      </c>
      <c r="C28" s="28">
        <v>3436</v>
      </c>
      <c r="D28" s="28">
        <v>112849</v>
      </c>
      <c r="E28" s="28">
        <v>39206</v>
      </c>
      <c r="F28" s="13">
        <f t="shared" si="0"/>
        <v>-65.257999627821249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433</v>
      </c>
      <c r="E29" s="27">
        <v>361</v>
      </c>
      <c r="F29" s="10">
        <f t="shared" si="0"/>
        <v>-16.628175519630489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328948</v>
      </c>
      <c r="C31" s="27">
        <v>247531</v>
      </c>
      <c r="D31" s="27">
        <v>5020539</v>
      </c>
      <c r="E31" s="27">
        <v>2861160</v>
      </c>
      <c r="F31" s="10">
        <f t="shared" si="0"/>
        <v>-43.010899825696008</v>
      </c>
      <c r="G31" s="1"/>
      <c r="H31" s="1"/>
      <c r="I31" s="1"/>
    </row>
    <row r="32" spans="1:9" x14ac:dyDescent="0.25">
      <c r="A32" s="11" t="s">
        <v>69</v>
      </c>
      <c r="B32" s="28">
        <v>2787400</v>
      </c>
      <c r="C32" s="28">
        <v>2444795</v>
      </c>
      <c r="D32" s="28">
        <v>30766699</v>
      </c>
      <c r="E32" s="28">
        <v>28757029</v>
      </c>
      <c r="F32" s="13">
        <f t="shared" si="0"/>
        <v>-6.5319649664073438</v>
      </c>
      <c r="G32" s="1"/>
      <c r="H32" s="1"/>
      <c r="I32" s="1"/>
    </row>
    <row r="33" spans="1:9" x14ac:dyDescent="0.25">
      <c r="A33" s="8" t="s">
        <v>70</v>
      </c>
      <c r="B33" s="27">
        <v>23416</v>
      </c>
      <c r="C33" s="27">
        <v>21991</v>
      </c>
      <c r="D33" s="27">
        <v>307215</v>
      </c>
      <c r="E33" s="27">
        <v>271968</v>
      </c>
      <c r="F33" s="10">
        <f t="shared" si="0"/>
        <v>-11.473072603876759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7025</v>
      </c>
      <c r="D34" s="28">
        <v>29245</v>
      </c>
      <c r="E34" s="28">
        <v>58343</v>
      </c>
      <c r="F34" s="13">
        <f t="shared" si="0"/>
        <v>99.497349974354591</v>
      </c>
      <c r="G34" s="1"/>
      <c r="H34" s="1"/>
      <c r="I34" s="1"/>
    </row>
    <row r="35" spans="1:9" x14ac:dyDescent="0.25">
      <c r="A35" s="14" t="s">
        <v>72</v>
      </c>
      <c r="B35" s="15">
        <f>SUM(B7:B34)</f>
        <v>9082365</v>
      </c>
      <c r="C35" s="15">
        <f t="shared" ref="C35:E35" si="1">SUM(C7:C34)</f>
        <v>8932581</v>
      </c>
      <c r="D35" s="15">
        <f t="shared" si="1"/>
        <v>103909984</v>
      </c>
      <c r="E35" s="15">
        <f t="shared" si="1"/>
        <v>101088982</v>
      </c>
      <c r="F35" s="16">
        <f t="shared" si="0"/>
        <v>-2.7148517316680625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52729054</v>
      </c>
      <c r="G38" s="42">
        <f>LOOKUP(E38,$A$38:$A$65,$C$38:$C$65)</f>
        <v>45745653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23387</v>
      </c>
      <c r="C39" s="41">
        <f t="shared" ref="C39:C65" si="5">D8</f>
        <v>46142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28757029</v>
      </c>
      <c r="G39" s="42">
        <f t="shared" ref="G39:G65" si="8">LOOKUP(E39,$A$38:$A$65,$C$38:$C$65)</f>
        <v>30766699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7914286</v>
      </c>
      <c r="G40" s="42">
        <f t="shared" si="8"/>
        <v>10519613</v>
      </c>
    </row>
    <row r="41" spans="1:9" x14ac:dyDescent="0.25">
      <c r="A41" s="42" t="str">
        <f t="shared" si="3"/>
        <v>AVILES</v>
      </c>
      <c r="B41" s="41">
        <f t="shared" si="4"/>
        <v>2352</v>
      </c>
      <c r="C41" s="41">
        <f t="shared" si="5"/>
        <v>422</v>
      </c>
      <c r="D41" s="41">
        <f t="shared" si="6"/>
        <v>20</v>
      </c>
      <c r="E41" s="42" t="str">
        <f t="shared" si="2"/>
        <v>BARCELONA</v>
      </c>
      <c r="F41" s="42">
        <f t="shared" si="7"/>
        <v>5525970</v>
      </c>
      <c r="G41" s="42">
        <f t="shared" si="8"/>
        <v>4435935</v>
      </c>
    </row>
    <row r="42" spans="1:9" x14ac:dyDescent="0.25">
      <c r="A42" s="42" t="str">
        <f t="shared" si="3"/>
        <v>BAHIA DE ALGECIRAS</v>
      </c>
      <c r="B42" s="41">
        <f t="shared" si="4"/>
        <v>52729054</v>
      </c>
      <c r="C42" s="41">
        <f t="shared" si="5"/>
        <v>45745653</v>
      </c>
      <c r="D42" s="41">
        <f t="shared" si="6"/>
        <v>1</v>
      </c>
      <c r="E42" s="42" t="str">
        <f t="shared" si="2"/>
        <v>TARRAGONA</v>
      </c>
      <c r="F42" s="42">
        <f t="shared" si="7"/>
        <v>2861160</v>
      </c>
      <c r="G42" s="42">
        <f t="shared" si="8"/>
        <v>5020539</v>
      </c>
    </row>
    <row r="43" spans="1:9" x14ac:dyDescent="0.25">
      <c r="A43" s="42" t="str">
        <f t="shared" si="3"/>
        <v>BAHIA DE CADIZ</v>
      </c>
      <c r="B43" s="41">
        <f t="shared" si="4"/>
        <v>132322</v>
      </c>
      <c r="C43" s="41">
        <f t="shared" si="5"/>
        <v>81874</v>
      </c>
      <c r="D43" s="41">
        <f t="shared" si="6"/>
        <v>10</v>
      </c>
      <c r="E43" s="42" t="str">
        <f t="shared" si="2"/>
        <v>HUELVA</v>
      </c>
      <c r="F43" s="42">
        <f t="shared" si="7"/>
        <v>1111594</v>
      </c>
      <c r="G43" s="42">
        <f t="shared" si="8"/>
        <v>1790506</v>
      </c>
    </row>
    <row r="44" spans="1:9" x14ac:dyDescent="0.25">
      <c r="A44" s="42" t="str">
        <f t="shared" si="3"/>
        <v>BALEARES</v>
      </c>
      <c r="B44" s="41">
        <f t="shared" si="4"/>
        <v>29086</v>
      </c>
      <c r="C44" s="41">
        <f t="shared" si="5"/>
        <v>46852</v>
      </c>
      <c r="D44" s="41">
        <f t="shared" si="6"/>
        <v>15</v>
      </c>
      <c r="E44" s="42" t="str">
        <f t="shared" si="2"/>
        <v>MALAGA</v>
      </c>
      <c r="F44" s="42">
        <f t="shared" si="7"/>
        <v>986270</v>
      </c>
      <c r="G44" s="42">
        <f t="shared" si="8"/>
        <v>3401886</v>
      </c>
    </row>
    <row r="45" spans="1:9" x14ac:dyDescent="0.25">
      <c r="A45" s="42" t="str">
        <f t="shared" si="3"/>
        <v>BARCELONA</v>
      </c>
      <c r="B45" s="41">
        <f t="shared" si="4"/>
        <v>5525970</v>
      </c>
      <c r="C45" s="41">
        <f t="shared" si="5"/>
        <v>4435935</v>
      </c>
      <c r="D45" s="41">
        <f t="shared" si="6"/>
        <v>4</v>
      </c>
      <c r="E45" s="42" t="str">
        <f t="shared" si="2"/>
        <v>GIJON</v>
      </c>
      <c r="F45" s="42">
        <f t="shared" si="7"/>
        <v>552579</v>
      </c>
      <c r="G45" s="42">
        <f t="shared" si="8"/>
        <v>899297</v>
      </c>
    </row>
    <row r="46" spans="1:9" x14ac:dyDescent="0.25">
      <c r="A46" s="42" t="str">
        <f t="shared" si="3"/>
        <v>BILBAO</v>
      </c>
      <c r="B46" s="41">
        <f t="shared" si="4"/>
        <v>16991</v>
      </c>
      <c r="C46" s="41">
        <f t="shared" si="5"/>
        <v>587480</v>
      </c>
      <c r="D46" s="41">
        <f t="shared" si="6"/>
        <v>17</v>
      </c>
      <c r="E46" s="42" t="str">
        <f t="shared" si="2"/>
        <v>VIGO</v>
      </c>
      <c r="F46" s="42">
        <f t="shared" si="7"/>
        <v>271968</v>
      </c>
      <c r="G46" s="42">
        <f t="shared" si="8"/>
        <v>307215</v>
      </c>
    </row>
    <row r="47" spans="1:9" x14ac:dyDescent="0.25">
      <c r="A47" s="42" t="str">
        <f t="shared" si="3"/>
        <v>CARTAGENA</v>
      </c>
      <c r="B47" s="41">
        <f t="shared" si="4"/>
        <v>2169</v>
      </c>
      <c r="C47" s="41">
        <f t="shared" si="5"/>
        <v>57826</v>
      </c>
      <c r="D47" s="41">
        <f t="shared" si="6"/>
        <v>21</v>
      </c>
      <c r="E47" s="42" t="str">
        <f t="shared" si="2"/>
        <v>BAHIA DE CADIZ</v>
      </c>
      <c r="F47" s="42">
        <f t="shared" si="7"/>
        <v>132322</v>
      </c>
      <c r="G47" s="42">
        <f t="shared" si="8"/>
        <v>81874</v>
      </c>
    </row>
    <row r="48" spans="1:9" x14ac:dyDescent="0.25">
      <c r="A48" s="42" t="str">
        <f t="shared" si="3"/>
        <v>CASTELLON</v>
      </c>
      <c r="B48" s="41">
        <f t="shared" si="4"/>
        <v>30056</v>
      </c>
      <c r="C48" s="41">
        <f t="shared" si="5"/>
        <v>8330</v>
      </c>
      <c r="D48" s="41">
        <f t="shared" si="6"/>
        <v>14</v>
      </c>
      <c r="E48" s="42" t="str">
        <f t="shared" si="2"/>
        <v>VILAGARCIA</v>
      </c>
      <c r="F48" s="42">
        <f t="shared" si="7"/>
        <v>58343</v>
      </c>
      <c r="G48" s="42">
        <f t="shared" si="8"/>
        <v>29245</v>
      </c>
    </row>
    <row r="49" spans="1:7" x14ac:dyDescent="0.25">
      <c r="A49" s="42" t="str">
        <f t="shared" si="3"/>
        <v>CEUTA</v>
      </c>
      <c r="B49" s="41">
        <f t="shared" si="4"/>
        <v>4545</v>
      </c>
      <c r="C49" s="41">
        <f t="shared" si="5"/>
        <v>13514</v>
      </c>
      <c r="D49" s="41">
        <f t="shared" si="6"/>
        <v>19</v>
      </c>
      <c r="E49" s="42" t="str">
        <f t="shared" si="2"/>
        <v>SANTA CRUZ DE TENERIFE</v>
      </c>
      <c r="F49" s="42">
        <f t="shared" si="7"/>
        <v>39206</v>
      </c>
      <c r="G49" s="42">
        <f t="shared" si="8"/>
        <v>112849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30253</v>
      </c>
      <c r="G50" s="42">
        <f t="shared" si="8"/>
        <v>23589</v>
      </c>
    </row>
    <row r="51" spans="1:7" x14ac:dyDescent="0.25">
      <c r="A51" s="42" t="str">
        <f t="shared" si="3"/>
        <v>GIJON</v>
      </c>
      <c r="B51" s="41">
        <f t="shared" si="4"/>
        <v>552579</v>
      </c>
      <c r="C51" s="41">
        <f t="shared" si="5"/>
        <v>899297</v>
      </c>
      <c r="D51" s="41">
        <f t="shared" si="6"/>
        <v>8</v>
      </c>
      <c r="E51" s="42" t="str">
        <f t="shared" si="2"/>
        <v>CASTELLON</v>
      </c>
      <c r="F51" s="42">
        <f t="shared" si="7"/>
        <v>30056</v>
      </c>
      <c r="G51" s="42">
        <f t="shared" si="8"/>
        <v>8330</v>
      </c>
    </row>
    <row r="52" spans="1:7" x14ac:dyDescent="0.25">
      <c r="A52" s="42" t="str">
        <f t="shared" si="3"/>
        <v>HUELVA</v>
      </c>
      <c r="B52" s="41">
        <f t="shared" si="4"/>
        <v>1111594</v>
      </c>
      <c r="C52" s="41">
        <f t="shared" si="5"/>
        <v>1790506</v>
      </c>
      <c r="D52" s="41">
        <f t="shared" si="6"/>
        <v>6</v>
      </c>
      <c r="E52" s="42" t="str">
        <f t="shared" si="2"/>
        <v>BALEARES</v>
      </c>
      <c r="F52" s="42">
        <f t="shared" si="7"/>
        <v>29086</v>
      </c>
      <c r="G52" s="42">
        <f t="shared" si="8"/>
        <v>46852</v>
      </c>
    </row>
    <row r="53" spans="1:7" x14ac:dyDescent="0.25">
      <c r="A53" s="42" t="str">
        <f t="shared" si="3"/>
        <v>LAS PALMAS</v>
      </c>
      <c r="B53" s="41">
        <f t="shared" si="4"/>
        <v>7914286</v>
      </c>
      <c r="C53" s="41">
        <f t="shared" si="5"/>
        <v>10519613</v>
      </c>
      <c r="D53" s="41">
        <f t="shared" si="6"/>
        <v>3</v>
      </c>
      <c r="E53" s="42" t="str">
        <f t="shared" si="2"/>
        <v>ALICANTE</v>
      </c>
      <c r="F53" s="42">
        <f t="shared" si="7"/>
        <v>23387</v>
      </c>
      <c r="G53" s="42">
        <f t="shared" si="8"/>
        <v>46142</v>
      </c>
    </row>
    <row r="54" spans="1:7" x14ac:dyDescent="0.25">
      <c r="A54" s="42" t="str">
        <f t="shared" si="3"/>
        <v>MALAGA</v>
      </c>
      <c r="B54" s="41">
        <f t="shared" si="4"/>
        <v>986270</v>
      </c>
      <c r="C54" s="41">
        <f t="shared" si="5"/>
        <v>3401886</v>
      </c>
      <c r="D54" s="41">
        <f t="shared" si="6"/>
        <v>7</v>
      </c>
      <c r="E54" s="42" t="str">
        <f t="shared" si="2"/>
        <v>BILBAO</v>
      </c>
      <c r="F54" s="42">
        <f t="shared" si="7"/>
        <v>16991</v>
      </c>
      <c r="G54" s="42">
        <f t="shared" si="8"/>
        <v>587480</v>
      </c>
    </row>
    <row r="55" spans="1:7" x14ac:dyDescent="0.25">
      <c r="A55" s="42" t="str">
        <f t="shared" si="3"/>
        <v>MARIN Y RIA DE PONTEVEDRA</v>
      </c>
      <c r="B55" s="41">
        <f t="shared" si="4"/>
        <v>30253</v>
      </c>
      <c r="C55" s="41">
        <f t="shared" si="5"/>
        <v>23589</v>
      </c>
      <c r="D55" s="41">
        <f t="shared" si="6"/>
        <v>13</v>
      </c>
      <c r="E55" s="42" t="str">
        <f t="shared" si="2"/>
        <v>PASAIA</v>
      </c>
      <c r="F55" s="42">
        <f t="shared" ref="F55:F65" si="9">LOOKUP(E55,$A$38:$A$65,$B$38:$B$65)</f>
        <v>10001</v>
      </c>
      <c r="G55" s="42">
        <f t="shared" si="8"/>
        <v>14085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4545</v>
      </c>
      <c r="G56" s="42">
        <f t="shared" si="8"/>
        <v>13514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9"/>
        <v>2352</v>
      </c>
      <c r="G57" s="42">
        <f t="shared" si="8"/>
        <v>422</v>
      </c>
    </row>
    <row r="58" spans="1:7" x14ac:dyDescent="0.25">
      <c r="A58" s="42" t="str">
        <f t="shared" si="3"/>
        <v>PASAIA</v>
      </c>
      <c r="B58" s="41">
        <f t="shared" si="4"/>
        <v>10001</v>
      </c>
      <c r="C58" s="41">
        <f t="shared" si="5"/>
        <v>14085</v>
      </c>
      <c r="D58" s="41">
        <f t="shared" si="6"/>
        <v>18</v>
      </c>
      <c r="E58" s="42" t="str">
        <f t="shared" si="2"/>
        <v>CARTAGENA</v>
      </c>
      <c r="F58" s="42">
        <f t="shared" si="9"/>
        <v>2169</v>
      </c>
      <c r="G58" s="42">
        <f t="shared" si="8"/>
        <v>57826</v>
      </c>
    </row>
    <row r="59" spans="1:7" x14ac:dyDescent="0.25">
      <c r="A59" s="42" t="str">
        <f t="shared" si="3"/>
        <v>SANTA CRUZ DE TENERIFE</v>
      </c>
      <c r="B59" s="41">
        <f t="shared" si="4"/>
        <v>39206</v>
      </c>
      <c r="C59" s="41">
        <f t="shared" si="5"/>
        <v>112849</v>
      </c>
      <c r="D59" s="41">
        <f t="shared" si="6"/>
        <v>12</v>
      </c>
      <c r="E59" s="42" t="str">
        <f t="shared" si="2"/>
        <v>SANTANDER</v>
      </c>
      <c r="F59" s="42">
        <f t="shared" si="9"/>
        <v>361</v>
      </c>
      <c r="G59" s="42">
        <f t="shared" si="8"/>
        <v>433</v>
      </c>
    </row>
    <row r="60" spans="1:7" x14ac:dyDescent="0.25">
      <c r="A60" s="42" t="str">
        <f t="shared" si="3"/>
        <v>SANTANDER</v>
      </c>
      <c r="B60" s="41">
        <f t="shared" si="4"/>
        <v>361</v>
      </c>
      <c r="C60" s="41">
        <f t="shared" si="5"/>
        <v>433</v>
      </c>
      <c r="D60" s="41">
        <f t="shared" si="6"/>
        <v>22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2861160</v>
      </c>
      <c r="C62" s="41">
        <f t="shared" si="5"/>
        <v>5020539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28757029</v>
      </c>
      <c r="C63" s="41">
        <f t="shared" si="5"/>
        <v>30766699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271968</v>
      </c>
      <c r="C64" s="41">
        <f t="shared" si="5"/>
        <v>307215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58343</v>
      </c>
      <c r="C65" s="41">
        <f t="shared" si="5"/>
        <v>29245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2258</v>
      </c>
      <c r="C8" s="30">
        <v>2192</v>
      </c>
      <c r="D8" s="30">
        <v>46142</v>
      </c>
      <c r="E8" s="30">
        <v>21061</v>
      </c>
      <c r="F8" s="13">
        <f t="shared" ref="F8:F35" si="0">((E8*100)/D8)-100</f>
        <v>-54.35611807030471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4604582</v>
      </c>
      <c r="C11" s="29">
        <v>4194440</v>
      </c>
      <c r="D11" s="29">
        <v>45426784</v>
      </c>
      <c r="E11" s="29">
        <v>45113444</v>
      </c>
      <c r="F11" s="10">
        <f t="shared" si="0"/>
        <v>-0.68976927796605025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11773</v>
      </c>
      <c r="E12" s="30">
        <v>38</v>
      </c>
      <c r="F12" s="13">
        <f t="shared" si="0"/>
        <v>-99.677227554574031</v>
      </c>
      <c r="G12" s="1"/>
      <c r="H12" s="1"/>
      <c r="I12" s="1"/>
    </row>
    <row r="13" spans="1:12" x14ac:dyDescent="0.25">
      <c r="A13" s="8" t="s">
        <v>50</v>
      </c>
      <c r="B13" s="29">
        <v>79</v>
      </c>
      <c r="C13" s="29">
        <v>21</v>
      </c>
      <c r="D13" s="29">
        <v>266</v>
      </c>
      <c r="E13" s="29">
        <v>78</v>
      </c>
      <c r="F13" s="10">
        <f t="shared" si="0"/>
        <v>-70.676691729323309</v>
      </c>
      <c r="G13" s="1"/>
      <c r="H13" s="1"/>
      <c r="I13" s="1"/>
    </row>
    <row r="14" spans="1:12" x14ac:dyDescent="0.25">
      <c r="A14" s="11" t="s">
        <v>51</v>
      </c>
      <c r="B14" s="30">
        <v>243035</v>
      </c>
      <c r="C14" s="30">
        <v>209695</v>
      </c>
      <c r="D14" s="30">
        <v>3800263</v>
      </c>
      <c r="E14" s="30">
        <v>2907989</v>
      </c>
      <c r="F14" s="13">
        <f t="shared" si="0"/>
        <v>-23.479269724226981</v>
      </c>
      <c r="G14" s="1"/>
      <c r="H14" s="1"/>
      <c r="I14" s="1"/>
    </row>
    <row r="15" spans="1:12" x14ac:dyDescent="0.25">
      <c r="A15" s="8" t="s">
        <v>52</v>
      </c>
      <c r="B15" s="29">
        <v>816</v>
      </c>
      <c r="C15" s="29">
        <v>765</v>
      </c>
      <c r="D15" s="29">
        <v>12747</v>
      </c>
      <c r="E15" s="29">
        <v>14268</v>
      </c>
      <c r="F15" s="10">
        <f t="shared" si="0"/>
        <v>11.932219345728413</v>
      </c>
      <c r="G15" s="1"/>
      <c r="H15" s="1"/>
      <c r="I15" s="1"/>
    </row>
    <row r="16" spans="1:12" x14ac:dyDescent="0.25">
      <c r="A16" s="11" t="s">
        <v>53</v>
      </c>
      <c r="B16" s="30">
        <v>346</v>
      </c>
      <c r="C16" s="30">
        <v>2169</v>
      </c>
      <c r="D16" s="30">
        <v>346</v>
      </c>
      <c r="E16" s="30">
        <v>2169</v>
      </c>
      <c r="F16" s="13">
        <f t="shared" si="0"/>
        <v>526.87861271676297</v>
      </c>
      <c r="G16" s="1"/>
      <c r="H16" s="1"/>
      <c r="I16" s="1"/>
    </row>
    <row r="17" spans="1:9" x14ac:dyDescent="0.25">
      <c r="A17" s="8" t="s">
        <v>54</v>
      </c>
      <c r="B17" s="29">
        <v>229</v>
      </c>
      <c r="C17" s="29">
        <v>3252</v>
      </c>
      <c r="D17" s="29">
        <v>8295</v>
      </c>
      <c r="E17" s="29">
        <v>25362</v>
      </c>
      <c r="F17" s="10">
        <f t="shared" si="0"/>
        <v>205.750452079566</v>
      </c>
      <c r="G17" s="1"/>
      <c r="H17" s="1"/>
      <c r="I17" s="1"/>
    </row>
    <row r="18" spans="1:9" x14ac:dyDescent="0.25">
      <c r="A18" s="11" t="s">
        <v>55</v>
      </c>
      <c r="B18" s="30">
        <v>4</v>
      </c>
      <c r="C18" s="30">
        <v>0</v>
      </c>
      <c r="D18" s="30">
        <v>4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214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767962</v>
      </c>
      <c r="C22" s="30">
        <v>671682</v>
      </c>
      <c r="D22" s="30">
        <v>10058651</v>
      </c>
      <c r="E22" s="30">
        <v>7441239</v>
      </c>
      <c r="F22" s="13">
        <f t="shared" si="0"/>
        <v>-26.021501292767795</v>
      </c>
      <c r="G22" s="1"/>
      <c r="H22" s="1"/>
      <c r="I22" s="1"/>
    </row>
    <row r="23" spans="1:9" x14ac:dyDescent="0.25">
      <c r="A23" s="8" t="s">
        <v>60</v>
      </c>
      <c r="B23" s="29">
        <v>100268</v>
      </c>
      <c r="C23" s="29">
        <v>185326</v>
      </c>
      <c r="D23" s="29">
        <v>3401886</v>
      </c>
      <c r="E23" s="29">
        <v>984242</v>
      </c>
      <c r="F23" s="10">
        <f t="shared" si="0"/>
        <v>-71.067754768972264</v>
      </c>
      <c r="G23" s="1"/>
      <c r="H23" s="1"/>
      <c r="I23" s="1"/>
    </row>
    <row r="24" spans="1:9" x14ac:dyDescent="0.25">
      <c r="A24" s="11" t="s">
        <v>61</v>
      </c>
      <c r="B24" s="30">
        <v>334</v>
      </c>
      <c r="C24" s="30">
        <v>95</v>
      </c>
      <c r="D24" s="30">
        <v>23589</v>
      </c>
      <c r="E24" s="30">
        <v>25363</v>
      </c>
      <c r="F24" s="13">
        <f t="shared" si="0"/>
        <v>7.5204544491076319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4907</v>
      </c>
      <c r="C28" s="30">
        <v>3361</v>
      </c>
      <c r="D28" s="30">
        <v>58287</v>
      </c>
      <c r="E28" s="30">
        <v>33974</v>
      </c>
      <c r="F28" s="13">
        <f t="shared" si="0"/>
        <v>-41.712560262151079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49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63406</v>
      </c>
      <c r="C31" s="29">
        <v>55852</v>
      </c>
      <c r="D31" s="29">
        <v>1215073</v>
      </c>
      <c r="E31" s="29">
        <v>824542</v>
      </c>
      <c r="F31" s="10">
        <f t="shared" si="0"/>
        <v>-32.140538058207198</v>
      </c>
      <c r="G31" s="1"/>
      <c r="H31" s="1"/>
      <c r="I31" s="1"/>
    </row>
    <row r="32" spans="1:9" x14ac:dyDescent="0.25">
      <c r="A32" s="11" t="s">
        <v>69</v>
      </c>
      <c r="B32" s="30">
        <v>2775669</v>
      </c>
      <c r="C32" s="30">
        <v>2437173</v>
      </c>
      <c r="D32" s="30">
        <v>30569284</v>
      </c>
      <c r="E32" s="30">
        <v>28588164</v>
      </c>
      <c r="F32" s="13">
        <f t="shared" si="0"/>
        <v>-6.4807536872633307</v>
      </c>
      <c r="G32" s="1"/>
      <c r="H32" s="1"/>
      <c r="I32" s="1"/>
    </row>
    <row r="33" spans="1:9" x14ac:dyDescent="0.25">
      <c r="A33" s="8" t="s">
        <v>70</v>
      </c>
      <c r="B33" s="29">
        <v>6820</v>
      </c>
      <c r="C33" s="29">
        <v>10326</v>
      </c>
      <c r="D33" s="29">
        <v>135836</v>
      </c>
      <c r="E33" s="29">
        <v>109743</v>
      </c>
      <c r="F33" s="10">
        <f t="shared" si="0"/>
        <v>-19.209193439147214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78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8570715</v>
      </c>
      <c r="C35" s="15">
        <f t="shared" ref="C35:E35" si="1">SUM(C7:C34)</f>
        <v>7776349</v>
      </c>
      <c r="D35" s="15">
        <f t="shared" si="1"/>
        <v>94769353</v>
      </c>
      <c r="E35" s="15">
        <f t="shared" si="1"/>
        <v>86091890</v>
      </c>
      <c r="F35" s="16">
        <f t="shared" si="0"/>
        <v>-9.1564020701924562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45113444</v>
      </c>
      <c r="G38" s="42">
        <f>LOOKUP(E38,$A$38:$A$65,$C$38:$C$65)</f>
        <v>45426784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21061</v>
      </c>
      <c r="C39" s="41">
        <f t="shared" ref="C39:C65" si="5">D8</f>
        <v>46142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28588164</v>
      </c>
      <c r="G39" s="42">
        <f t="shared" ref="G39:G65" si="8">LOOKUP(E39,$A$38:$A$65,$C$38:$C$65)</f>
        <v>30569284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7441239</v>
      </c>
      <c r="G40" s="42">
        <f t="shared" si="8"/>
        <v>10058651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2907989</v>
      </c>
      <c r="G41" s="42">
        <f t="shared" si="8"/>
        <v>3800263</v>
      </c>
    </row>
    <row r="42" spans="1:9" x14ac:dyDescent="0.25">
      <c r="A42" s="42" t="str">
        <f t="shared" si="3"/>
        <v>BAHIA DE ALGECIRAS</v>
      </c>
      <c r="B42" s="41">
        <f t="shared" si="4"/>
        <v>45113444</v>
      </c>
      <c r="C42" s="41">
        <f t="shared" si="5"/>
        <v>45426784</v>
      </c>
      <c r="D42" s="41">
        <f t="shared" si="6"/>
        <v>1</v>
      </c>
      <c r="E42" s="42" t="str">
        <f t="shared" si="2"/>
        <v>MALAGA</v>
      </c>
      <c r="F42" s="42">
        <f t="shared" si="7"/>
        <v>984242</v>
      </c>
      <c r="G42" s="42">
        <f t="shared" si="8"/>
        <v>3401886</v>
      </c>
    </row>
    <row r="43" spans="1:9" x14ac:dyDescent="0.25">
      <c r="A43" s="42" t="str">
        <f t="shared" si="3"/>
        <v>BAHIA DE CADIZ</v>
      </c>
      <c r="B43" s="41">
        <f t="shared" si="4"/>
        <v>38</v>
      </c>
      <c r="C43" s="41">
        <f t="shared" si="5"/>
        <v>11773</v>
      </c>
      <c r="D43" s="41">
        <f t="shared" si="6"/>
        <v>16</v>
      </c>
      <c r="E43" s="42" t="str">
        <f t="shared" si="2"/>
        <v>TARRAGONA</v>
      </c>
      <c r="F43" s="42">
        <f t="shared" si="7"/>
        <v>824542</v>
      </c>
      <c r="G43" s="42">
        <f t="shared" si="8"/>
        <v>1215073</v>
      </c>
    </row>
    <row r="44" spans="1:9" x14ac:dyDescent="0.25">
      <c r="A44" s="42" t="str">
        <f t="shared" si="3"/>
        <v>BALEARES</v>
      </c>
      <c r="B44" s="41">
        <f t="shared" si="4"/>
        <v>78</v>
      </c>
      <c r="C44" s="41">
        <f t="shared" si="5"/>
        <v>266</v>
      </c>
      <c r="D44" s="41">
        <f t="shared" si="6"/>
        <v>15</v>
      </c>
      <c r="E44" s="42" t="str">
        <f t="shared" si="2"/>
        <v>VIGO</v>
      </c>
      <c r="F44" s="42">
        <f t="shared" si="7"/>
        <v>109743</v>
      </c>
      <c r="G44" s="42">
        <f t="shared" si="8"/>
        <v>135836</v>
      </c>
    </row>
    <row r="45" spans="1:9" x14ac:dyDescent="0.25">
      <c r="A45" s="42" t="str">
        <f t="shared" si="3"/>
        <v>BARCELONA</v>
      </c>
      <c r="B45" s="41">
        <f t="shared" si="4"/>
        <v>2907989</v>
      </c>
      <c r="C45" s="41">
        <f t="shared" si="5"/>
        <v>3800263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33974</v>
      </c>
      <c r="G45" s="42">
        <f t="shared" si="8"/>
        <v>58287</v>
      </c>
    </row>
    <row r="46" spans="1:9" x14ac:dyDescent="0.25">
      <c r="A46" s="42" t="str">
        <f t="shared" si="3"/>
        <v>BILBAO</v>
      </c>
      <c r="B46" s="41">
        <f t="shared" si="4"/>
        <v>14268</v>
      </c>
      <c r="C46" s="41">
        <f t="shared" si="5"/>
        <v>12747</v>
      </c>
      <c r="D46" s="41">
        <f t="shared" si="6"/>
        <v>12</v>
      </c>
      <c r="E46" s="42" t="str">
        <f t="shared" si="2"/>
        <v>MARIN Y RIA DE PONTEVEDRA</v>
      </c>
      <c r="F46" s="42">
        <f t="shared" si="7"/>
        <v>25363</v>
      </c>
      <c r="G46" s="42">
        <f t="shared" si="8"/>
        <v>23589</v>
      </c>
    </row>
    <row r="47" spans="1:9" x14ac:dyDescent="0.25">
      <c r="A47" s="42" t="str">
        <f t="shared" si="3"/>
        <v>CARTAGENA</v>
      </c>
      <c r="B47" s="41">
        <f t="shared" si="4"/>
        <v>2169</v>
      </c>
      <c r="C47" s="41">
        <f t="shared" si="5"/>
        <v>346</v>
      </c>
      <c r="D47" s="41">
        <f t="shared" si="6"/>
        <v>13</v>
      </c>
      <c r="E47" s="42" t="str">
        <f t="shared" si="2"/>
        <v>CASTELLON</v>
      </c>
      <c r="F47" s="42">
        <f t="shared" si="7"/>
        <v>25362</v>
      </c>
      <c r="G47" s="42">
        <f t="shared" si="8"/>
        <v>8295</v>
      </c>
    </row>
    <row r="48" spans="1:9" x14ac:dyDescent="0.25">
      <c r="A48" s="42" t="str">
        <f t="shared" si="3"/>
        <v>CASTELLON</v>
      </c>
      <c r="B48" s="41">
        <f t="shared" si="4"/>
        <v>25362</v>
      </c>
      <c r="C48" s="41">
        <f t="shared" si="5"/>
        <v>8295</v>
      </c>
      <c r="D48" s="41">
        <f t="shared" si="6"/>
        <v>10</v>
      </c>
      <c r="E48" s="42" t="str">
        <f t="shared" si="2"/>
        <v>ALICANTE</v>
      </c>
      <c r="F48" s="42">
        <f t="shared" si="7"/>
        <v>21061</v>
      </c>
      <c r="G48" s="42">
        <f t="shared" si="8"/>
        <v>46142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4</v>
      </c>
      <c r="D49" s="41">
        <f t="shared" si="6"/>
        <v>28</v>
      </c>
      <c r="E49" s="42" t="str">
        <f t="shared" si="2"/>
        <v>BILBAO</v>
      </c>
      <c r="F49" s="42">
        <f t="shared" si="7"/>
        <v>14268</v>
      </c>
      <c r="G49" s="42">
        <f t="shared" si="8"/>
        <v>12747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2169</v>
      </c>
      <c r="G50" s="42">
        <f t="shared" si="8"/>
        <v>346</v>
      </c>
    </row>
    <row r="51" spans="1:7" x14ac:dyDescent="0.25">
      <c r="A51" s="42" t="str">
        <f t="shared" si="3"/>
        <v>GIJON</v>
      </c>
      <c r="B51" s="41">
        <f t="shared" si="4"/>
        <v>214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214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78</v>
      </c>
      <c r="G52" s="42">
        <f t="shared" si="8"/>
        <v>266</v>
      </c>
    </row>
    <row r="53" spans="1:7" x14ac:dyDescent="0.25">
      <c r="A53" s="42" t="str">
        <f t="shared" si="3"/>
        <v>LAS PALMAS</v>
      </c>
      <c r="B53" s="41">
        <f t="shared" si="4"/>
        <v>7441239</v>
      </c>
      <c r="C53" s="41">
        <f t="shared" si="5"/>
        <v>10058651</v>
      </c>
      <c r="D53" s="41">
        <f t="shared" si="6"/>
        <v>3</v>
      </c>
      <c r="E53" s="42" t="str">
        <f t="shared" si="2"/>
        <v>BAHIA DE CADIZ</v>
      </c>
      <c r="F53" s="42">
        <f t="shared" si="7"/>
        <v>38</v>
      </c>
      <c r="G53" s="42">
        <f t="shared" si="8"/>
        <v>11773</v>
      </c>
    </row>
    <row r="54" spans="1:7" x14ac:dyDescent="0.25">
      <c r="A54" s="42" t="str">
        <f t="shared" si="3"/>
        <v>MALAGA</v>
      </c>
      <c r="B54" s="41">
        <f t="shared" si="4"/>
        <v>984242</v>
      </c>
      <c r="C54" s="41">
        <f t="shared" si="5"/>
        <v>3401886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25363</v>
      </c>
      <c r="C55" s="41">
        <f t="shared" si="5"/>
        <v>23589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33974</v>
      </c>
      <c r="C59" s="41">
        <f t="shared" si="5"/>
        <v>58287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49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824542</v>
      </c>
      <c r="C62" s="41">
        <f t="shared" si="5"/>
        <v>1215073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28588164</v>
      </c>
      <c r="C63" s="41">
        <f t="shared" si="5"/>
        <v>30569284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109743</v>
      </c>
      <c r="C64" s="41">
        <f t="shared" si="5"/>
        <v>135836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3144</v>
      </c>
      <c r="C7" s="31">
        <v>2840</v>
      </c>
      <c r="D7" s="31">
        <v>49815</v>
      </c>
      <c r="E7" s="31">
        <v>48893</v>
      </c>
      <c r="F7" s="10">
        <f>((E7*100)/D7)-100</f>
        <v>-1.8508481381110045</v>
      </c>
      <c r="G7" s="1"/>
      <c r="H7" s="1"/>
      <c r="I7" s="1"/>
    </row>
    <row r="8" spans="1:12" x14ac:dyDescent="0.25">
      <c r="A8" s="11" t="s">
        <v>45</v>
      </c>
      <c r="B8" s="32">
        <v>79363</v>
      </c>
      <c r="C8" s="32">
        <v>101081</v>
      </c>
      <c r="D8" s="32">
        <v>1206213</v>
      </c>
      <c r="E8" s="32">
        <v>1072082</v>
      </c>
      <c r="F8" s="13">
        <f t="shared" ref="F8:F35" si="0">((E8*100)/D8)-100</f>
        <v>-11.120009484228746</v>
      </c>
      <c r="G8" s="1"/>
      <c r="H8" s="1"/>
      <c r="I8" s="1"/>
    </row>
    <row r="9" spans="1:12" x14ac:dyDescent="0.25">
      <c r="A9" s="8" t="s">
        <v>46</v>
      </c>
      <c r="B9" s="31">
        <v>4782</v>
      </c>
      <c r="C9" s="31">
        <v>6876</v>
      </c>
      <c r="D9" s="31">
        <v>61698</v>
      </c>
      <c r="E9" s="31">
        <v>76599</v>
      </c>
      <c r="F9" s="10">
        <f t="shared" si="0"/>
        <v>24.151512204609546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333</v>
      </c>
      <c r="E10" s="32">
        <v>12</v>
      </c>
      <c r="F10" s="17">
        <f t="shared" si="0"/>
        <v>-96.396396396396398</v>
      </c>
      <c r="G10" s="1"/>
      <c r="H10" s="1"/>
      <c r="I10" s="1"/>
    </row>
    <row r="11" spans="1:12" x14ac:dyDescent="0.25">
      <c r="A11" s="8" t="s">
        <v>48</v>
      </c>
      <c r="B11" s="31">
        <v>4945318</v>
      </c>
      <c r="C11" s="31">
        <v>4476819</v>
      </c>
      <c r="D11" s="31">
        <v>48287363</v>
      </c>
      <c r="E11" s="31">
        <v>48353696</v>
      </c>
      <c r="F11" s="10">
        <f t="shared" si="0"/>
        <v>0.13737134496244607</v>
      </c>
      <c r="G11" s="1"/>
      <c r="H11" s="1"/>
      <c r="I11" s="1"/>
    </row>
    <row r="12" spans="1:12" x14ac:dyDescent="0.25">
      <c r="A12" s="11" t="s">
        <v>49</v>
      </c>
      <c r="B12" s="32">
        <v>72868</v>
      </c>
      <c r="C12" s="32">
        <v>73053</v>
      </c>
      <c r="D12" s="32">
        <v>854658</v>
      </c>
      <c r="E12" s="32">
        <v>800527</v>
      </c>
      <c r="F12" s="13">
        <f t="shared" si="0"/>
        <v>-6.3336445689386807</v>
      </c>
      <c r="G12" s="1"/>
      <c r="H12" s="1"/>
      <c r="I12" s="1"/>
    </row>
    <row r="13" spans="1:12" x14ac:dyDescent="0.25">
      <c r="A13" s="8" t="s">
        <v>50</v>
      </c>
      <c r="B13" s="31">
        <v>16963</v>
      </c>
      <c r="C13" s="31">
        <v>15223</v>
      </c>
      <c r="D13" s="31">
        <v>248732</v>
      </c>
      <c r="E13" s="31">
        <v>224986</v>
      </c>
      <c r="F13" s="10">
        <f t="shared" si="0"/>
        <v>-9.5468214785391439</v>
      </c>
      <c r="G13" s="1"/>
      <c r="H13" s="1"/>
      <c r="I13" s="1"/>
    </row>
    <row r="14" spans="1:12" x14ac:dyDescent="0.25">
      <c r="A14" s="11" t="s">
        <v>51</v>
      </c>
      <c r="B14" s="32">
        <v>1312124</v>
      </c>
      <c r="C14" s="32">
        <v>1234358</v>
      </c>
      <c r="D14" s="32">
        <v>15923402</v>
      </c>
      <c r="E14" s="32">
        <v>15382043</v>
      </c>
      <c r="F14" s="13">
        <f t="shared" si="0"/>
        <v>-3.3997697225756127</v>
      </c>
      <c r="G14" s="1"/>
      <c r="H14" s="1"/>
      <c r="I14" s="1"/>
    </row>
    <row r="15" spans="1:12" x14ac:dyDescent="0.25">
      <c r="A15" s="8" t="s">
        <v>52</v>
      </c>
      <c r="B15" s="31">
        <v>421796</v>
      </c>
      <c r="C15" s="31">
        <v>529330</v>
      </c>
      <c r="D15" s="31">
        <v>5746713</v>
      </c>
      <c r="E15" s="31">
        <v>5757644</v>
      </c>
      <c r="F15" s="10">
        <f t="shared" si="0"/>
        <v>0.19021308354879807</v>
      </c>
      <c r="G15" s="1"/>
      <c r="H15" s="1"/>
      <c r="I15" s="1"/>
    </row>
    <row r="16" spans="1:12" x14ac:dyDescent="0.25">
      <c r="A16" s="11" t="s">
        <v>53</v>
      </c>
      <c r="B16" s="32">
        <v>58650</v>
      </c>
      <c r="C16" s="32">
        <v>95173</v>
      </c>
      <c r="D16" s="32">
        <v>766367</v>
      </c>
      <c r="E16" s="32">
        <v>878701</v>
      </c>
      <c r="F16" s="13">
        <f t="shared" si="0"/>
        <v>14.657990231834091</v>
      </c>
      <c r="G16" s="1"/>
      <c r="H16" s="1"/>
      <c r="I16" s="1"/>
    </row>
    <row r="17" spans="1:9" x14ac:dyDescent="0.25">
      <c r="A17" s="8" t="s">
        <v>54</v>
      </c>
      <c r="B17" s="31">
        <v>173692</v>
      </c>
      <c r="C17" s="31">
        <v>206806</v>
      </c>
      <c r="D17" s="31">
        <v>1924100</v>
      </c>
      <c r="E17" s="31">
        <v>2366542</v>
      </c>
      <c r="F17" s="10">
        <f t="shared" si="0"/>
        <v>22.994750792578344</v>
      </c>
      <c r="G17" s="1"/>
      <c r="H17" s="1"/>
      <c r="I17" s="1"/>
    </row>
    <row r="18" spans="1:9" x14ac:dyDescent="0.25">
      <c r="A18" s="11" t="s">
        <v>55</v>
      </c>
      <c r="B18" s="32">
        <v>7808</v>
      </c>
      <c r="C18" s="32">
        <v>8317</v>
      </c>
      <c r="D18" s="32">
        <v>64888</v>
      </c>
      <c r="E18" s="32">
        <v>88429</v>
      </c>
      <c r="F18" s="13">
        <f t="shared" si="0"/>
        <v>36.279435334730607</v>
      </c>
      <c r="G18" s="1"/>
      <c r="H18" s="1"/>
      <c r="I18" s="1"/>
    </row>
    <row r="19" spans="1:9" x14ac:dyDescent="0.25">
      <c r="A19" s="8" t="s">
        <v>56</v>
      </c>
      <c r="B19" s="31">
        <v>891</v>
      </c>
      <c r="C19" s="31">
        <v>167</v>
      </c>
      <c r="D19" s="31">
        <v>7488</v>
      </c>
      <c r="E19" s="31">
        <v>6682</v>
      </c>
      <c r="F19" s="10">
        <f t="shared" si="0"/>
        <v>-10.763888888888886</v>
      </c>
      <c r="G19" s="1"/>
      <c r="H19" s="1"/>
      <c r="I19" s="1"/>
    </row>
    <row r="20" spans="1:9" x14ac:dyDescent="0.25">
      <c r="A20" s="11" t="s">
        <v>57</v>
      </c>
      <c r="B20" s="32">
        <v>57670</v>
      </c>
      <c r="C20" s="32">
        <v>63063</v>
      </c>
      <c r="D20" s="32">
        <v>539374</v>
      </c>
      <c r="E20" s="32">
        <v>700545</v>
      </c>
      <c r="F20" s="13">
        <f t="shared" si="0"/>
        <v>29.881121448197348</v>
      </c>
      <c r="G20" s="1"/>
      <c r="H20" s="1"/>
      <c r="I20" s="1"/>
    </row>
    <row r="21" spans="1:9" x14ac:dyDescent="0.25">
      <c r="A21" s="8" t="s">
        <v>58</v>
      </c>
      <c r="B21" s="31">
        <v>226</v>
      </c>
      <c r="C21" s="31">
        <v>3460</v>
      </c>
      <c r="D21" s="31">
        <v>7811</v>
      </c>
      <c r="E21" s="31">
        <v>19907</v>
      </c>
      <c r="F21" s="10">
        <f t="shared" si="0"/>
        <v>154.85853283830497</v>
      </c>
      <c r="G21" s="1"/>
      <c r="H21" s="1"/>
      <c r="I21" s="1"/>
    </row>
    <row r="22" spans="1:9" x14ac:dyDescent="0.25">
      <c r="A22" s="11" t="s">
        <v>59</v>
      </c>
      <c r="B22" s="32">
        <v>1021202</v>
      </c>
      <c r="C22" s="32">
        <v>954922</v>
      </c>
      <c r="D22" s="32">
        <v>12922681</v>
      </c>
      <c r="E22" s="32">
        <v>10286963</v>
      </c>
      <c r="F22" s="13">
        <f t="shared" si="0"/>
        <v>-20.396061776964089</v>
      </c>
      <c r="G22" s="1"/>
      <c r="H22" s="1"/>
      <c r="I22" s="1"/>
    </row>
    <row r="23" spans="1:9" x14ac:dyDescent="0.25">
      <c r="A23" s="8" t="s">
        <v>60</v>
      </c>
      <c r="B23" s="31">
        <v>123097</v>
      </c>
      <c r="C23" s="31">
        <v>217533</v>
      </c>
      <c r="D23" s="31">
        <v>3730780</v>
      </c>
      <c r="E23" s="31">
        <v>1260468</v>
      </c>
      <c r="F23" s="10">
        <f t="shared" si="0"/>
        <v>-66.214357319380923</v>
      </c>
      <c r="G23" s="1"/>
      <c r="H23" s="1"/>
      <c r="I23" s="1"/>
    </row>
    <row r="24" spans="1:9" x14ac:dyDescent="0.25">
      <c r="A24" s="11" t="s">
        <v>61</v>
      </c>
      <c r="B24" s="32">
        <v>25280</v>
      </c>
      <c r="C24" s="32">
        <v>18004</v>
      </c>
      <c r="D24" s="32">
        <v>327616</v>
      </c>
      <c r="E24" s="32">
        <v>246355</v>
      </c>
      <c r="F24" s="13">
        <f t="shared" si="0"/>
        <v>-24.803733639382685</v>
      </c>
      <c r="G24" s="1"/>
      <c r="H24" s="1"/>
      <c r="I24" s="1"/>
    </row>
    <row r="25" spans="1:9" x14ac:dyDescent="0.25">
      <c r="A25" s="8" t="s">
        <v>62</v>
      </c>
      <c r="B25" s="31">
        <v>25097</v>
      </c>
      <c r="C25" s="31">
        <v>25875</v>
      </c>
      <c r="D25" s="31">
        <v>227862</v>
      </c>
      <c r="E25" s="31">
        <v>241065</v>
      </c>
      <c r="F25" s="10">
        <f t="shared" si="0"/>
        <v>5.7942965479105766</v>
      </c>
      <c r="G25" s="1"/>
      <c r="H25" s="1"/>
      <c r="I25" s="1"/>
    </row>
    <row r="26" spans="1:9" x14ac:dyDescent="0.25">
      <c r="A26" s="11" t="s">
        <v>63</v>
      </c>
      <c r="B26" s="32">
        <v>4174</v>
      </c>
      <c r="C26" s="32">
        <v>4700</v>
      </c>
      <c r="D26" s="32">
        <v>50496</v>
      </c>
      <c r="E26" s="32">
        <v>49721</v>
      </c>
      <c r="F26" s="13">
        <f t="shared" si="0"/>
        <v>-1.5347750316856832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215944</v>
      </c>
      <c r="C28" s="32">
        <v>213670</v>
      </c>
      <c r="D28" s="32">
        <v>2300211</v>
      </c>
      <c r="E28" s="32">
        <v>2203928</v>
      </c>
      <c r="F28" s="13">
        <f t="shared" si="0"/>
        <v>-4.1858333865893229</v>
      </c>
      <c r="G28" s="1"/>
      <c r="H28" s="1"/>
      <c r="I28" s="1"/>
    </row>
    <row r="29" spans="1:9" x14ac:dyDescent="0.25">
      <c r="A29" s="8" t="s">
        <v>66</v>
      </c>
      <c r="B29" s="31">
        <v>1620</v>
      </c>
      <c r="C29" s="31">
        <v>1187</v>
      </c>
      <c r="D29" s="31">
        <v>13810</v>
      </c>
      <c r="E29" s="31">
        <v>13063</v>
      </c>
      <c r="F29" s="10">
        <f t="shared" si="0"/>
        <v>-5.4091238233164347</v>
      </c>
      <c r="G29" s="1"/>
      <c r="H29" s="1"/>
      <c r="I29" s="1"/>
    </row>
    <row r="30" spans="1:9" x14ac:dyDescent="0.25">
      <c r="A30" s="11" t="s">
        <v>67</v>
      </c>
      <c r="B30" s="32">
        <v>109762</v>
      </c>
      <c r="C30" s="32">
        <v>100973</v>
      </c>
      <c r="D30" s="32">
        <v>1132773</v>
      </c>
      <c r="E30" s="32">
        <v>980081</v>
      </c>
      <c r="F30" s="13">
        <f t="shared" si="0"/>
        <v>-13.479487946834894</v>
      </c>
      <c r="G30" s="1"/>
      <c r="H30" s="1"/>
      <c r="I30" s="1"/>
    </row>
    <row r="31" spans="1:9" x14ac:dyDescent="0.25">
      <c r="A31" s="8" t="s">
        <v>68</v>
      </c>
      <c r="B31" s="31">
        <v>128865</v>
      </c>
      <c r="C31" s="31">
        <v>116420</v>
      </c>
      <c r="D31" s="31">
        <v>1899866</v>
      </c>
      <c r="E31" s="31">
        <v>1449748</v>
      </c>
      <c r="F31" s="10">
        <f t="shared" si="0"/>
        <v>-23.69209196859147</v>
      </c>
      <c r="G31" s="1"/>
      <c r="H31" s="1"/>
      <c r="I31" s="1"/>
    </row>
    <row r="32" spans="1:9" x14ac:dyDescent="0.25">
      <c r="A32" s="11" t="s">
        <v>69</v>
      </c>
      <c r="B32" s="32">
        <v>4245770</v>
      </c>
      <c r="C32" s="32">
        <v>3936135</v>
      </c>
      <c r="D32" s="32">
        <v>47835360</v>
      </c>
      <c r="E32" s="32">
        <v>45644020</v>
      </c>
      <c r="F32" s="13">
        <f t="shared" si="0"/>
        <v>-4.5810045121433234</v>
      </c>
      <c r="G32" s="1"/>
      <c r="H32" s="1"/>
      <c r="I32" s="1"/>
    </row>
    <row r="33" spans="1:9" x14ac:dyDescent="0.25">
      <c r="A33" s="8" t="s">
        <v>70</v>
      </c>
      <c r="B33" s="31">
        <v>174952</v>
      </c>
      <c r="C33" s="31">
        <v>186747</v>
      </c>
      <c r="D33" s="31">
        <v>2063425</v>
      </c>
      <c r="E33" s="31">
        <v>2208773</v>
      </c>
      <c r="F33" s="10">
        <f t="shared" si="0"/>
        <v>7.0440166228479342</v>
      </c>
      <c r="G33" s="1"/>
      <c r="H33" s="1"/>
      <c r="I33" s="1"/>
    </row>
    <row r="34" spans="1:9" x14ac:dyDescent="0.25">
      <c r="A34" s="11" t="s">
        <v>71</v>
      </c>
      <c r="B34" s="32">
        <v>20229</v>
      </c>
      <c r="C34" s="32">
        <v>24408</v>
      </c>
      <c r="D34" s="32">
        <v>207339</v>
      </c>
      <c r="E34" s="32">
        <v>246856</v>
      </c>
      <c r="F34" s="13">
        <f t="shared" si="0"/>
        <v>19.059125393678954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13251287</v>
      </c>
      <c r="C35" s="15">
        <f t="shared" ref="C35:E35" si="1">SUM(C7:C34)</f>
        <v>12617140</v>
      </c>
      <c r="D35" s="15">
        <f t="shared" si="1"/>
        <v>148401174</v>
      </c>
      <c r="E35" s="15">
        <f t="shared" si="1"/>
        <v>140608329</v>
      </c>
      <c r="F35" s="16">
        <f t="shared" si="0"/>
        <v>-5.2512017189297922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48893</v>
      </c>
      <c r="C38" s="41">
        <f>D7</f>
        <v>49815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48353696</v>
      </c>
      <c r="G38" s="42">
        <f>LOOKUP(E38,$A$38:$A$65,$C$38:$C$65)</f>
        <v>48287363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1072082</v>
      </c>
      <c r="C39" s="41">
        <f t="shared" ref="C39:C65" si="5">D8</f>
        <v>1206213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45644020</v>
      </c>
      <c r="G39" s="42">
        <f t="shared" ref="G39:G65" si="8">LOOKUP(E39,$A$38:$A$65,$C$38:$C$65)</f>
        <v>47835360</v>
      </c>
    </row>
    <row r="40" spans="1:9" x14ac:dyDescent="0.25">
      <c r="A40" s="42" t="str">
        <f t="shared" si="3"/>
        <v>ALMERIA</v>
      </c>
      <c r="B40" s="41">
        <f t="shared" si="4"/>
        <v>76599</v>
      </c>
      <c r="C40" s="41">
        <f t="shared" si="5"/>
        <v>61698</v>
      </c>
      <c r="D40" s="41">
        <f t="shared" si="6"/>
        <v>21</v>
      </c>
      <c r="E40" s="42" t="str">
        <f t="shared" si="2"/>
        <v>BARCELONA</v>
      </c>
      <c r="F40" s="42">
        <f t="shared" si="7"/>
        <v>15382043</v>
      </c>
      <c r="G40" s="42">
        <f t="shared" si="8"/>
        <v>15923402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333</v>
      </c>
      <c r="D41" s="41">
        <f t="shared" si="6"/>
        <v>27</v>
      </c>
      <c r="E41" s="42" t="str">
        <f t="shared" si="2"/>
        <v>LAS PALMAS</v>
      </c>
      <c r="F41" s="42">
        <f t="shared" si="7"/>
        <v>10286963</v>
      </c>
      <c r="G41" s="42">
        <f t="shared" si="8"/>
        <v>12922681</v>
      </c>
    </row>
    <row r="42" spans="1:9" x14ac:dyDescent="0.25">
      <c r="A42" s="42" t="str">
        <f t="shared" si="3"/>
        <v>BAHIA DE ALGECIRAS</v>
      </c>
      <c r="B42" s="41">
        <f t="shared" si="4"/>
        <v>48353696</v>
      </c>
      <c r="C42" s="41">
        <f t="shared" si="5"/>
        <v>48287363</v>
      </c>
      <c r="D42" s="41">
        <f t="shared" si="6"/>
        <v>1</v>
      </c>
      <c r="E42" s="42" t="str">
        <f t="shared" si="2"/>
        <v>BILBAO</v>
      </c>
      <c r="F42" s="42">
        <f t="shared" si="7"/>
        <v>5757644</v>
      </c>
      <c r="G42" s="42">
        <f t="shared" si="8"/>
        <v>5746713</v>
      </c>
    </row>
    <row r="43" spans="1:9" x14ac:dyDescent="0.25">
      <c r="A43" s="42" t="str">
        <f t="shared" si="3"/>
        <v>BAHIA DE CADIZ</v>
      </c>
      <c r="B43" s="41">
        <f t="shared" si="4"/>
        <v>800527</v>
      </c>
      <c r="C43" s="41">
        <f t="shared" si="5"/>
        <v>854658</v>
      </c>
      <c r="D43" s="41">
        <f t="shared" si="6"/>
        <v>14</v>
      </c>
      <c r="E43" s="42" t="str">
        <f t="shared" si="2"/>
        <v>CASTELLON</v>
      </c>
      <c r="F43" s="42">
        <f t="shared" si="7"/>
        <v>2366542</v>
      </c>
      <c r="G43" s="42">
        <f t="shared" si="8"/>
        <v>1924100</v>
      </c>
    </row>
    <row r="44" spans="1:9" x14ac:dyDescent="0.25">
      <c r="A44" s="42" t="str">
        <f t="shared" si="3"/>
        <v>BALEARES</v>
      </c>
      <c r="B44" s="41">
        <f t="shared" si="4"/>
        <v>224986</v>
      </c>
      <c r="C44" s="41">
        <f t="shared" si="5"/>
        <v>248732</v>
      </c>
      <c r="D44" s="41">
        <f t="shared" si="6"/>
        <v>19</v>
      </c>
      <c r="E44" s="42" t="str">
        <f t="shared" si="2"/>
        <v>VIGO</v>
      </c>
      <c r="F44" s="42">
        <f t="shared" si="7"/>
        <v>2208773</v>
      </c>
      <c r="G44" s="42">
        <f t="shared" si="8"/>
        <v>2063425</v>
      </c>
    </row>
    <row r="45" spans="1:9" x14ac:dyDescent="0.25">
      <c r="A45" s="42" t="str">
        <f t="shared" si="3"/>
        <v>BARCELONA</v>
      </c>
      <c r="B45" s="41">
        <f t="shared" si="4"/>
        <v>15382043</v>
      </c>
      <c r="C45" s="41">
        <f t="shared" si="5"/>
        <v>15923402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2203928</v>
      </c>
      <c r="G45" s="42">
        <f t="shared" si="8"/>
        <v>2300211</v>
      </c>
    </row>
    <row r="46" spans="1:9" x14ac:dyDescent="0.25">
      <c r="A46" s="42" t="str">
        <f t="shared" si="3"/>
        <v>BILBAO</v>
      </c>
      <c r="B46" s="41">
        <f t="shared" si="4"/>
        <v>5757644</v>
      </c>
      <c r="C46" s="41">
        <f t="shared" si="5"/>
        <v>5746713</v>
      </c>
      <c r="D46" s="41">
        <f t="shared" si="6"/>
        <v>5</v>
      </c>
      <c r="E46" s="42" t="str">
        <f t="shared" si="2"/>
        <v>TARRAGONA</v>
      </c>
      <c r="F46" s="42">
        <f t="shared" si="7"/>
        <v>1449748</v>
      </c>
      <c r="G46" s="42">
        <f t="shared" si="8"/>
        <v>1899866</v>
      </c>
    </row>
    <row r="47" spans="1:9" x14ac:dyDescent="0.25">
      <c r="A47" s="42" t="str">
        <f t="shared" si="3"/>
        <v>CARTAGENA</v>
      </c>
      <c r="B47" s="41">
        <f t="shared" si="4"/>
        <v>878701</v>
      </c>
      <c r="C47" s="41">
        <f t="shared" si="5"/>
        <v>766367</v>
      </c>
      <c r="D47" s="41">
        <f t="shared" si="6"/>
        <v>13</v>
      </c>
      <c r="E47" s="42" t="str">
        <f t="shared" si="2"/>
        <v>MALAGA</v>
      </c>
      <c r="F47" s="42">
        <f t="shared" si="7"/>
        <v>1260468</v>
      </c>
      <c r="G47" s="42">
        <f t="shared" si="8"/>
        <v>3730780</v>
      </c>
    </row>
    <row r="48" spans="1:9" x14ac:dyDescent="0.25">
      <c r="A48" s="42" t="str">
        <f t="shared" si="3"/>
        <v>CASTELLON</v>
      </c>
      <c r="B48" s="41">
        <f t="shared" si="4"/>
        <v>2366542</v>
      </c>
      <c r="C48" s="41">
        <f t="shared" si="5"/>
        <v>1924100</v>
      </c>
      <c r="D48" s="41">
        <f t="shared" si="6"/>
        <v>6</v>
      </c>
      <c r="E48" s="42" t="str">
        <f t="shared" si="2"/>
        <v>ALICANTE</v>
      </c>
      <c r="F48" s="42">
        <f t="shared" si="7"/>
        <v>1072082</v>
      </c>
      <c r="G48" s="42">
        <f t="shared" si="8"/>
        <v>1206213</v>
      </c>
    </row>
    <row r="49" spans="1:7" x14ac:dyDescent="0.25">
      <c r="A49" s="42" t="str">
        <f t="shared" si="3"/>
        <v>CEUTA</v>
      </c>
      <c r="B49" s="41">
        <f t="shared" si="4"/>
        <v>88429</v>
      </c>
      <c r="C49" s="41">
        <f t="shared" si="5"/>
        <v>64888</v>
      </c>
      <c r="D49" s="41">
        <f t="shared" si="6"/>
        <v>20</v>
      </c>
      <c r="E49" s="42" t="str">
        <f t="shared" si="2"/>
        <v>SEVILLA</v>
      </c>
      <c r="F49" s="42">
        <f t="shared" si="7"/>
        <v>980081</v>
      </c>
      <c r="G49" s="42">
        <f t="shared" si="8"/>
        <v>1132773</v>
      </c>
    </row>
    <row r="50" spans="1:7" x14ac:dyDescent="0.25">
      <c r="A50" s="42" t="str">
        <f t="shared" si="3"/>
        <v>FERROL-SAN CIBRAO</v>
      </c>
      <c r="B50" s="41">
        <f t="shared" si="4"/>
        <v>6682</v>
      </c>
      <c r="C50" s="41">
        <f t="shared" si="5"/>
        <v>7488</v>
      </c>
      <c r="D50" s="41">
        <f t="shared" si="6"/>
        <v>26</v>
      </c>
      <c r="E50" s="42" t="str">
        <f t="shared" si="2"/>
        <v>CARTAGENA</v>
      </c>
      <c r="F50" s="42">
        <f t="shared" si="7"/>
        <v>878701</v>
      </c>
      <c r="G50" s="42">
        <f t="shared" si="8"/>
        <v>766367</v>
      </c>
    </row>
    <row r="51" spans="1:7" x14ac:dyDescent="0.25">
      <c r="A51" s="42" t="str">
        <f t="shared" si="3"/>
        <v>GIJON</v>
      </c>
      <c r="B51" s="41">
        <f t="shared" si="4"/>
        <v>700545</v>
      </c>
      <c r="C51" s="41">
        <f t="shared" si="5"/>
        <v>539374</v>
      </c>
      <c r="D51" s="41">
        <f t="shared" si="6"/>
        <v>15</v>
      </c>
      <c r="E51" s="42" t="str">
        <f t="shared" si="2"/>
        <v>BAHIA DE CADIZ</v>
      </c>
      <c r="F51" s="42">
        <f t="shared" si="7"/>
        <v>800527</v>
      </c>
      <c r="G51" s="42">
        <f t="shared" si="8"/>
        <v>854658</v>
      </c>
    </row>
    <row r="52" spans="1:7" x14ac:dyDescent="0.25">
      <c r="A52" s="42" t="str">
        <f t="shared" si="3"/>
        <v>HUELVA</v>
      </c>
      <c r="B52" s="41">
        <f t="shared" si="4"/>
        <v>19907</v>
      </c>
      <c r="C52" s="41">
        <f t="shared" si="5"/>
        <v>7811</v>
      </c>
      <c r="D52" s="41">
        <f t="shared" si="6"/>
        <v>24</v>
      </c>
      <c r="E52" s="42" t="str">
        <f t="shared" si="2"/>
        <v>GIJON</v>
      </c>
      <c r="F52" s="42">
        <f t="shared" si="7"/>
        <v>700545</v>
      </c>
      <c r="G52" s="42">
        <f t="shared" si="8"/>
        <v>539374</v>
      </c>
    </row>
    <row r="53" spans="1:7" x14ac:dyDescent="0.25">
      <c r="A53" s="42" t="str">
        <f t="shared" si="3"/>
        <v>LAS PALMAS</v>
      </c>
      <c r="B53" s="41">
        <f t="shared" si="4"/>
        <v>10286963</v>
      </c>
      <c r="C53" s="41">
        <f t="shared" si="5"/>
        <v>12922681</v>
      </c>
      <c r="D53" s="41">
        <f t="shared" si="6"/>
        <v>4</v>
      </c>
      <c r="E53" s="42" t="str">
        <f t="shared" si="2"/>
        <v>VILAGARCIA</v>
      </c>
      <c r="F53" s="42">
        <f t="shared" si="7"/>
        <v>246856</v>
      </c>
      <c r="G53" s="42">
        <f t="shared" si="8"/>
        <v>207339</v>
      </c>
    </row>
    <row r="54" spans="1:7" x14ac:dyDescent="0.25">
      <c r="A54" s="42" t="str">
        <f t="shared" si="3"/>
        <v>MALAGA</v>
      </c>
      <c r="B54" s="41">
        <f t="shared" si="4"/>
        <v>1260468</v>
      </c>
      <c r="C54" s="41">
        <f t="shared" si="5"/>
        <v>3730780</v>
      </c>
      <c r="D54" s="41">
        <f t="shared" si="6"/>
        <v>10</v>
      </c>
      <c r="E54" s="42" t="str">
        <f t="shared" si="2"/>
        <v>MARIN Y RIA DE PONTEVEDRA</v>
      </c>
      <c r="F54" s="42">
        <f t="shared" si="7"/>
        <v>246355</v>
      </c>
      <c r="G54" s="42">
        <f t="shared" si="8"/>
        <v>327616</v>
      </c>
    </row>
    <row r="55" spans="1:7" x14ac:dyDescent="0.25">
      <c r="A55" s="42" t="str">
        <f t="shared" si="3"/>
        <v>MARIN Y RIA DE PONTEVEDRA</v>
      </c>
      <c r="B55" s="41">
        <f t="shared" si="4"/>
        <v>246355</v>
      </c>
      <c r="C55" s="41">
        <f t="shared" si="5"/>
        <v>327616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241065</v>
      </c>
      <c r="G55" s="42">
        <f t="shared" si="8"/>
        <v>227862</v>
      </c>
    </row>
    <row r="56" spans="1:7" x14ac:dyDescent="0.25">
      <c r="A56" s="42" t="str">
        <f t="shared" si="3"/>
        <v>MELILLA</v>
      </c>
      <c r="B56" s="41">
        <f t="shared" si="4"/>
        <v>241065</v>
      </c>
      <c r="C56" s="41">
        <f t="shared" si="5"/>
        <v>227862</v>
      </c>
      <c r="D56" s="41">
        <f t="shared" si="6"/>
        <v>18</v>
      </c>
      <c r="E56" s="42" t="str">
        <f t="shared" si="2"/>
        <v>BALEARES</v>
      </c>
      <c r="F56" s="42">
        <f t="shared" si="9"/>
        <v>224986</v>
      </c>
      <c r="G56" s="42">
        <f t="shared" si="8"/>
        <v>248732</v>
      </c>
    </row>
    <row r="57" spans="1:7" x14ac:dyDescent="0.25">
      <c r="A57" s="42" t="str">
        <f t="shared" si="3"/>
        <v>MOTRIL</v>
      </c>
      <c r="B57" s="41">
        <f t="shared" si="4"/>
        <v>49721</v>
      </c>
      <c r="C57" s="41">
        <f t="shared" si="5"/>
        <v>50496</v>
      </c>
      <c r="D57" s="41">
        <f t="shared" si="6"/>
        <v>22</v>
      </c>
      <c r="E57" s="42" t="str">
        <f t="shared" si="2"/>
        <v>CEUTA</v>
      </c>
      <c r="F57" s="42">
        <f t="shared" si="9"/>
        <v>88429</v>
      </c>
      <c r="G57" s="42">
        <f t="shared" si="8"/>
        <v>64888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76599</v>
      </c>
      <c r="G58" s="42">
        <f t="shared" si="8"/>
        <v>61698</v>
      </c>
    </row>
    <row r="59" spans="1:7" x14ac:dyDescent="0.25">
      <c r="A59" s="42" t="str">
        <f t="shared" si="3"/>
        <v>SANTA CRUZ DE TENERIFE</v>
      </c>
      <c r="B59" s="41">
        <f t="shared" si="4"/>
        <v>2203928</v>
      </c>
      <c r="C59" s="41">
        <f t="shared" si="5"/>
        <v>2300211</v>
      </c>
      <c r="D59" s="41">
        <f t="shared" si="6"/>
        <v>8</v>
      </c>
      <c r="E59" s="42" t="str">
        <f t="shared" si="2"/>
        <v>MOTRIL</v>
      </c>
      <c r="F59" s="42">
        <f t="shared" si="9"/>
        <v>49721</v>
      </c>
      <c r="G59" s="42">
        <f t="shared" si="8"/>
        <v>50496</v>
      </c>
    </row>
    <row r="60" spans="1:7" x14ac:dyDescent="0.25">
      <c r="A60" s="42" t="str">
        <f t="shared" si="3"/>
        <v>SANTANDER</v>
      </c>
      <c r="B60" s="41">
        <f t="shared" si="4"/>
        <v>13063</v>
      </c>
      <c r="C60" s="41">
        <f t="shared" si="5"/>
        <v>13810</v>
      </c>
      <c r="D60" s="41">
        <f t="shared" si="6"/>
        <v>25</v>
      </c>
      <c r="E60" s="42" t="str">
        <f t="shared" si="2"/>
        <v>A CORUÑA</v>
      </c>
      <c r="F60" s="42">
        <f t="shared" si="9"/>
        <v>48893</v>
      </c>
      <c r="G60" s="42">
        <f t="shared" si="8"/>
        <v>49815</v>
      </c>
    </row>
    <row r="61" spans="1:7" x14ac:dyDescent="0.25">
      <c r="A61" s="42" t="str">
        <f t="shared" si="3"/>
        <v>SEVILLA</v>
      </c>
      <c r="B61" s="41">
        <f t="shared" si="4"/>
        <v>980081</v>
      </c>
      <c r="C61" s="41">
        <f t="shared" si="5"/>
        <v>1132773</v>
      </c>
      <c r="D61" s="41">
        <f t="shared" si="6"/>
        <v>12</v>
      </c>
      <c r="E61" s="42" t="str">
        <f t="shared" si="2"/>
        <v>HUELVA</v>
      </c>
      <c r="F61" s="42">
        <f t="shared" si="9"/>
        <v>19907</v>
      </c>
      <c r="G61" s="42">
        <f t="shared" si="8"/>
        <v>7811</v>
      </c>
    </row>
    <row r="62" spans="1:7" x14ac:dyDescent="0.25">
      <c r="A62" s="42" t="str">
        <f t="shared" si="3"/>
        <v>TARRAGONA</v>
      </c>
      <c r="B62" s="41">
        <f t="shared" si="4"/>
        <v>1449748</v>
      </c>
      <c r="C62" s="41">
        <f t="shared" si="5"/>
        <v>1899866</v>
      </c>
      <c r="D62" s="41">
        <f t="shared" si="6"/>
        <v>9</v>
      </c>
      <c r="E62" s="42" t="str">
        <f t="shared" si="2"/>
        <v>SANTANDER</v>
      </c>
      <c r="F62" s="42">
        <f t="shared" si="9"/>
        <v>13063</v>
      </c>
      <c r="G62" s="42">
        <f t="shared" si="8"/>
        <v>13810</v>
      </c>
    </row>
    <row r="63" spans="1:7" x14ac:dyDescent="0.25">
      <c r="A63" s="42" t="str">
        <f t="shared" si="3"/>
        <v>VALENCIA</v>
      </c>
      <c r="B63" s="41">
        <f t="shared" si="4"/>
        <v>45644020</v>
      </c>
      <c r="C63" s="41">
        <f t="shared" si="5"/>
        <v>47835360</v>
      </c>
      <c r="D63" s="41">
        <f t="shared" si="6"/>
        <v>2</v>
      </c>
      <c r="E63" s="42" t="str">
        <f t="shared" si="2"/>
        <v>FERROL-SAN CIBRAO</v>
      </c>
      <c r="F63" s="42">
        <f t="shared" si="9"/>
        <v>6682</v>
      </c>
      <c r="G63" s="42">
        <f t="shared" si="8"/>
        <v>7488</v>
      </c>
    </row>
    <row r="64" spans="1:7" x14ac:dyDescent="0.25">
      <c r="A64" s="42" t="str">
        <f t="shared" si="3"/>
        <v>VIGO</v>
      </c>
      <c r="B64" s="41">
        <f t="shared" si="4"/>
        <v>2208773</v>
      </c>
      <c r="C64" s="41">
        <f t="shared" si="5"/>
        <v>2063425</v>
      </c>
      <c r="D64" s="41">
        <f t="shared" si="6"/>
        <v>7</v>
      </c>
      <c r="E64" s="42" t="str">
        <f t="shared" si="2"/>
        <v>AVILES</v>
      </c>
      <c r="F64" s="42">
        <f t="shared" si="9"/>
        <v>12</v>
      </c>
      <c r="G64" s="42">
        <f t="shared" si="8"/>
        <v>333</v>
      </c>
    </row>
    <row r="65" spans="1:7" x14ac:dyDescent="0.25">
      <c r="A65" s="42" t="str">
        <f t="shared" si="3"/>
        <v>VILAGARCIA</v>
      </c>
      <c r="B65" s="41">
        <f t="shared" si="4"/>
        <v>246856</v>
      </c>
      <c r="C65" s="41">
        <f t="shared" si="5"/>
        <v>207339</v>
      </c>
      <c r="D65" s="41">
        <f t="shared" si="6"/>
        <v>16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5561</v>
      </c>
      <c r="C8" s="34">
        <v>11697</v>
      </c>
      <c r="D8" s="34">
        <v>33156</v>
      </c>
      <c r="E8" s="34">
        <v>90556</v>
      </c>
      <c r="F8" s="13">
        <f t="shared" ref="F8:F35" si="0">((E8*100)/D8)-100</f>
        <v>173.12100373989625</v>
      </c>
      <c r="G8" s="1"/>
      <c r="H8" s="1"/>
      <c r="I8" s="1"/>
    </row>
    <row r="9" spans="1:12" x14ac:dyDescent="0.25">
      <c r="A9" s="8" t="s">
        <v>46</v>
      </c>
      <c r="B9" s="33">
        <v>36949</v>
      </c>
      <c r="C9" s="33">
        <v>34341</v>
      </c>
      <c r="D9" s="33">
        <v>404971</v>
      </c>
      <c r="E9" s="33">
        <v>332024</v>
      </c>
      <c r="F9" s="10">
        <f t="shared" si="0"/>
        <v>-18.0128947504883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4265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452703</v>
      </c>
      <c r="C11" s="33">
        <v>535791</v>
      </c>
      <c r="D11" s="33">
        <v>4697940</v>
      </c>
      <c r="E11" s="33">
        <v>5456320</v>
      </c>
      <c r="F11" s="10">
        <f t="shared" si="0"/>
        <v>16.142820044530154</v>
      </c>
      <c r="G11" s="1"/>
      <c r="H11" s="1"/>
      <c r="I11" s="1"/>
    </row>
    <row r="12" spans="1:12" x14ac:dyDescent="0.25">
      <c r="A12" s="11" t="s">
        <v>49</v>
      </c>
      <c r="B12" s="34">
        <v>76795</v>
      </c>
      <c r="C12" s="34">
        <v>65367</v>
      </c>
      <c r="D12" s="34">
        <v>843611</v>
      </c>
      <c r="E12" s="34">
        <v>668411</v>
      </c>
      <c r="F12" s="13">
        <f t="shared" si="0"/>
        <v>-20.767865758033025</v>
      </c>
      <c r="G12" s="1"/>
      <c r="H12" s="1"/>
      <c r="I12" s="1"/>
    </row>
    <row r="13" spans="1:12" x14ac:dyDescent="0.25">
      <c r="A13" s="8" t="s">
        <v>50</v>
      </c>
      <c r="B13" s="33">
        <v>538519</v>
      </c>
      <c r="C13" s="33">
        <v>614568</v>
      </c>
      <c r="D13" s="33">
        <v>7716694</v>
      </c>
      <c r="E13" s="33">
        <v>7934082</v>
      </c>
      <c r="F13" s="10">
        <f t="shared" si="0"/>
        <v>2.8171131316079112</v>
      </c>
      <c r="G13" s="1"/>
      <c r="H13" s="1"/>
      <c r="I13" s="1"/>
    </row>
    <row r="14" spans="1:12" x14ac:dyDescent="0.25">
      <c r="A14" s="11" t="s">
        <v>51</v>
      </c>
      <c r="B14" s="34">
        <v>632262</v>
      </c>
      <c r="C14" s="34">
        <v>724914</v>
      </c>
      <c r="D14" s="34">
        <v>8238773</v>
      </c>
      <c r="E14" s="34">
        <v>8503709</v>
      </c>
      <c r="F14" s="13">
        <f t="shared" si="0"/>
        <v>3.2157215643640171</v>
      </c>
      <c r="G14" s="1"/>
      <c r="H14" s="1"/>
      <c r="I14" s="1"/>
    </row>
    <row r="15" spans="1:12" x14ac:dyDescent="0.25">
      <c r="A15" s="8" t="s">
        <v>52</v>
      </c>
      <c r="B15" s="33">
        <v>95698</v>
      </c>
      <c r="C15" s="33">
        <v>72352</v>
      </c>
      <c r="D15" s="33">
        <v>859276</v>
      </c>
      <c r="E15" s="33">
        <v>824779</v>
      </c>
      <c r="F15" s="10">
        <f t="shared" si="0"/>
        <v>-4.0146588523361544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17</v>
      </c>
      <c r="E16" s="34">
        <v>4366</v>
      </c>
      <c r="F16" s="17">
        <f t="shared" si="0"/>
        <v>25582.352941176472</v>
      </c>
      <c r="G16" s="1"/>
      <c r="H16" s="1"/>
      <c r="I16" s="1"/>
    </row>
    <row r="17" spans="1:9" x14ac:dyDescent="0.25">
      <c r="A17" s="8" t="s">
        <v>54</v>
      </c>
      <c r="B17" s="33">
        <v>30302</v>
      </c>
      <c r="C17" s="33">
        <v>45720</v>
      </c>
      <c r="D17" s="33">
        <v>321993</v>
      </c>
      <c r="E17" s="33">
        <v>430177</v>
      </c>
      <c r="F17" s="10">
        <f t="shared" si="0"/>
        <v>33.598245924600832</v>
      </c>
      <c r="G17" s="1"/>
      <c r="H17" s="1"/>
      <c r="I17" s="1"/>
    </row>
    <row r="18" spans="1:9" x14ac:dyDescent="0.25">
      <c r="A18" s="11" t="s">
        <v>55</v>
      </c>
      <c r="B18" s="34">
        <v>77935</v>
      </c>
      <c r="C18" s="34">
        <v>83339</v>
      </c>
      <c r="D18" s="34">
        <v>844744</v>
      </c>
      <c r="E18" s="34">
        <v>877234</v>
      </c>
      <c r="F18" s="13">
        <f t="shared" si="0"/>
        <v>3.8461356339908832</v>
      </c>
      <c r="G18" s="1"/>
      <c r="H18" s="1"/>
      <c r="I18" s="1"/>
    </row>
    <row r="19" spans="1:9" x14ac:dyDescent="0.25">
      <c r="A19" s="8" t="s">
        <v>56</v>
      </c>
      <c r="B19" s="33">
        <v>7022</v>
      </c>
      <c r="C19" s="33">
        <v>4657</v>
      </c>
      <c r="D19" s="33">
        <v>62597</v>
      </c>
      <c r="E19" s="33">
        <v>45556</v>
      </c>
      <c r="F19" s="10">
        <f t="shared" si="0"/>
        <v>-27.223349361790497</v>
      </c>
      <c r="G19" s="1"/>
      <c r="H19" s="1"/>
      <c r="I19" s="1"/>
    </row>
    <row r="20" spans="1:9" x14ac:dyDescent="0.25">
      <c r="A20" s="11" t="s">
        <v>57</v>
      </c>
      <c r="B20" s="34">
        <v>55367</v>
      </c>
      <c r="C20" s="34">
        <v>54711</v>
      </c>
      <c r="D20" s="34">
        <v>560084</v>
      </c>
      <c r="E20" s="34">
        <v>614227</v>
      </c>
      <c r="F20" s="13">
        <f t="shared" si="0"/>
        <v>9.6669428157205033</v>
      </c>
      <c r="G20" s="1"/>
      <c r="H20" s="1"/>
      <c r="I20" s="1"/>
    </row>
    <row r="21" spans="1:9" x14ac:dyDescent="0.25">
      <c r="A21" s="8" t="s">
        <v>58</v>
      </c>
      <c r="B21" s="33">
        <v>10220</v>
      </c>
      <c r="C21" s="33">
        <v>5738</v>
      </c>
      <c r="D21" s="33">
        <v>130159</v>
      </c>
      <c r="E21" s="33">
        <v>151405</v>
      </c>
      <c r="F21" s="10">
        <f t="shared" si="0"/>
        <v>16.323112500864326</v>
      </c>
      <c r="G21" s="1"/>
      <c r="H21" s="1"/>
      <c r="I21" s="1"/>
    </row>
    <row r="22" spans="1:9" x14ac:dyDescent="0.25">
      <c r="A22" s="11" t="s">
        <v>59</v>
      </c>
      <c r="B22" s="34">
        <v>221094</v>
      </c>
      <c r="C22" s="34">
        <v>257516</v>
      </c>
      <c r="D22" s="34">
        <v>2524117</v>
      </c>
      <c r="E22" s="34">
        <v>2581015</v>
      </c>
      <c r="F22" s="13">
        <f t="shared" si="0"/>
        <v>2.2541744301076392</v>
      </c>
      <c r="G22" s="1"/>
      <c r="H22" s="1"/>
      <c r="I22" s="1"/>
    </row>
    <row r="23" spans="1:9" x14ac:dyDescent="0.25">
      <c r="A23" s="8" t="s">
        <v>60</v>
      </c>
      <c r="B23" s="33">
        <v>35192</v>
      </c>
      <c r="C23" s="33">
        <v>43480</v>
      </c>
      <c r="D23" s="33">
        <v>427445</v>
      </c>
      <c r="E23" s="33">
        <v>453743</v>
      </c>
      <c r="F23" s="10">
        <f t="shared" si="0"/>
        <v>6.1523704804126851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55000</v>
      </c>
      <c r="C25" s="33">
        <v>56274</v>
      </c>
      <c r="D25" s="33">
        <v>616482</v>
      </c>
      <c r="E25" s="33">
        <v>636788</v>
      </c>
      <c r="F25" s="10">
        <f t="shared" si="0"/>
        <v>3.2938512397766715</v>
      </c>
      <c r="G25" s="1"/>
      <c r="H25" s="1"/>
      <c r="I25" s="1"/>
    </row>
    <row r="26" spans="1:9" x14ac:dyDescent="0.25">
      <c r="A26" s="11" t="s">
        <v>63</v>
      </c>
      <c r="B26" s="34">
        <v>7546</v>
      </c>
      <c r="C26" s="34">
        <v>12265</v>
      </c>
      <c r="D26" s="34">
        <v>82282</v>
      </c>
      <c r="E26" s="34">
        <v>148544</v>
      </c>
      <c r="F26" s="13">
        <f t="shared" si="0"/>
        <v>80.530371162587187</v>
      </c>
      <c r="G26" s="1"/>
      <c r="H26" s="1"/>
      <c r="I26" s="1"/>
    </row>
    <row r="27" spans="1:9" x14ac:dyDescent="0.25">
      <c r="A27" s="8" t="s">
        <v>64</v>
      </c>
      <c r="B27" s="33">
        <v>38352</v>
      </c>
      <c r="C27" s="33">
        <v>44397</v>
      </c>
      <c r="D27" s="33">
        <v>458058</v>
      </c>
      <c r="E27" s="33">
        <v>436125</v>
      </c>
      <c r="F27" s="10">
        <f t="shared" si="0"/>
        <v>-4.7882582555047577</v>
      </c>
      <c r="G27" s="1"/>
      <c r="H27" s="1"/>
      <c r="I27" s="1"/>
    </row>
    <row r="28" spans="1:9" x14ac:dyDescent="0.25">
      <c r="A28" s="11" t="s">
        <v>65</v>
      </c>
      <c r="B28" s="34">
        <v>262727</v>
      </c>
      <c r="C28" s="34">
        <v>264759</v>
      </c>
      <c r="D28" s="34">
        <v>3082190</v>
      </c>
      <c r="E28" s="34">
        <v>2792819</v>
      </c>
      <c r="F28" s="13">
        <f t="shared" si="0"/>
        <v>-9.3884867577923501</v>
      </c>
      <c r="G28" s="1"/>
      <c r="H28" s="1"/>
      <c r="I28" s="1"/>
    </row>
    <row r="29" spans="1:9" x14ac:dyDescent="0.25">
      <c r="A29" s="8" t="s">
        <v>66</v>
      </c>
      <c r="B29" s="33">
        <v>108062</v>
      </c>
      <c r="C29" s="33">
        <v>128339</v>
      </c>
      <c r="D29" s="33">
        <v>1094068</v>
      </c>
      <c r="E29" s="33">
        <v>1098779</v>
      </c>
      <c r="F29" s="10">
        <f t="shared" si="0"/>
        <v>0.43059480763535873</v>
      </c>
      <c r="G29" s="1"/>
      <c r="H29" s="1"/>
      <c r="I29" s="1"/>
    </row>
    <row r="30" spans="1:9" x14ac:dyDescent="0.25">
      <c r="A30" s="11" t="s">
        <v>67</v>
      </c>
      <c r="B30" s="34">
        <v>19641</v>
      </c>
      <c r="C30" s="34">
        <v>25765</v>
      </c>
      <c r="D30" s="34">
        <v>187566</v>
      </c>
      <c r="E30" s="34">
        <v>222720</v>
      </c>
      <c r="F30" s="13">
        <f t="shared" si="0"/>
        <v>18.742202744633886</v>
      </c>
      <c r="G30" s="1"/>
      <c r="H30" s="1"/>
      <c r="I30" s="1"/>
    </row>
    <row r="31" spans="1:9" x14ac:dyDescent="0.25">
      <c r="A31" s="8" t="s">
        <v>68</v>
      </c>
      <c r="B31" s="33">
        <v>28069</v>
      </c>
      <c r="C31" s="33">
        <v>5017</v>
      </c>
      <c r="D31" s="33">
        <v>151742</v>
      </c>
      <c r="E31" s="33">
        <v>126867</v>
      </c>
      <c r="F31" s="10">
        <f t="shared" si="0"/>
        <v>-16.392956465579729</v>
      </c>
      <c r="G31" s="1"/>
      <c r="H31" s="1"/>
      <c r="I31" s="1"/>
    </row>
    <row r="32" spans="1:9" x14ac:dyDescent="0.25">
      <c r="A32" s="11" t="s">
        <v>69</v>
      </c>
      <c r="B32" s="34">
        <v>417309</v>
      </c>
      <c r="C32" s="34">
        <v>537958</v>
      </c>
      <c r="D32" s="34">
        <v>5410566</v>
      </c>
      <c r="E32" s="34">
        <v>5872288</v>
      </c>
      <c r="F32" s="13">
        <f t="shared" si="0"/>
        <v>8.5337097819340926</v>
      </c>
      <c r="G32" s="1"/>
      <c r="H32" s="1"/>
      <c r="I32" s="1"/>
    </row>
    <row r="33" spans="1:9" x14ac:dyDescent="0.25">
      <c r="A33" s="8" t="s">
        <v>70</v>
      </c>
      <c r="B33" s="33">
        <v>70031</v>
      </c>
      <c r="C33" s="33">
        <v>65514</v>
      </c>
      <c r="D33" s="33">
        <v>804612</v>
      </c>
      <c r="E33" s="33">
        <v>874413</v>
      </c>
      <c r="F33" s="10">
        <f t="shared" si="0"/>
        <v>8.6751129737065753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3282356</v>
      </c>
      <c r="C35" s="15">
        <f t="shared" ref="C35:E35" si="1">SUM(C7:C34)</f>
        <v>3694479</v>
      </c>
      <c r="D35" s="15">
        <f t="shared" si="1"/>
        <v>39554143</v>
      </c>
      <c r="E35" s="15">
        <f t="shared" si="1"/>
        <v>41181212</v>
      </c>
      <c r="F35" s="16">
        <f t="shared" si="0"/>
        <v>4.113523582093535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8503709</v>
      </c>
      <c r="G38" s="42">
        <f>LOOKUP(E38,$A$38:$A$65,$C$38:$C$65)</f>
        <v>8238773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90556</v>
      </c>
      <c r="C39" s="41">
        <f t="shared" ref="C39:C65" si="5">D8</f>
        <v>33156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7934082</v>
      </c>
      <c r="G39" s="42">
        <f t="shared" ref="G39:G65" si="8">LOOKUP(E39,$A$38:$A$65,$C$38:$C$65)</f>
        <v>7716694</v>
      </c>
    </row>
    <row r="40" spans="1:9" x14ac:dyDescent="0.25">
      <c r="A40" s="42" t="str">
        <f t="shared" si="3"/>
        <v>ALMERIA</v>
      </c>
      <c r="B40" s="41">
        <f t="shared" si="4"/>
        <v>332024</v>
      </c>
      <c r="C40" s="41">
        <f t="shared" si="5"/>
        <v>404971</v>
      </c>
      <c r="D40" s="41">
        <f t="shared" si="6"/>
        <v>17</v>
      </c>
      <c r="E40" s="42" t="str">
        <f t="shared" si="2"/>
        <v>VALENCIA</v>
      </c>
      <c r="F40" s="42">
        <f t="shared" si="7"/>
        <v>5872288</v>
      </c>
      <c r="G40" s="42">
        <f t="shared" si="8"/>
        <v>5410566</v>
      </c>
    </row>
    <row r="41" spans="1:9" x14ac:dyDescent="0.25">
      <c r="A41" s="42" t="str">
        <f t="shared" si="3"/>
        <v>AVILES</v>
      </c>
      <c r="B41" s="41">
        <f t="shared" si="4"/>
        <v>4265</v>
      </c>
      <c r="C41" s="41">
        <f t="shared" si="5"/>
        <v>0</v>
      </c>
      <c r="D41" s="41">
        <f t="shared" si="6"/>
        <v>25</v>
      </c>
      <c r="E41" s="42" t="str">
        <f t="shared" si="2"/>
        <v>BAHIA DE ALGECIRAS</v>
      </c>
      <c r="F41" s="42">
        <f t="shared" si="7"/>
        <v>5456320</v>
      </c>
      <c r="G41" s="42">
        <f t="shared" si="8"/>
        <v>4697940</v>
      </c>
    </row>
    <row r="42" spans="1:9" x14ac:dyDescent="0.25">
      <c r="A42" s="42" t="str">
        <f t="shared" si="3"/>
        <v>BAHIA DE ALGECIRAS</v>
      </c>
      <c r="B42" s="41">
        <f t="shared" si="4"/>
        <v>5456320</v>
      </c>
      <c r="C42" s="41">
        <f t="shared" si="5"/>
        <v>4697940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2792819</v>
      </c>
      <c r="G42" s="42">
        <f t="shared" si="8"/>
        <v>3082190</v>
      </c>
    </row>
    <row r="43" spans="1:9" x14ac:dyDescent="0.25">
      <c r="A43" s="42" t="str">
        <f t="shared" si="3"/>
        <v>BAHIA DE CADIZ</v>
      </c>
      <c r="B43" s="41">
        <f t="shared" si="4"/>
        <v>668411</v>
      </c>
      <c r="C43" s="41">
        <f t="shared" si="5"/>
        <v>843611</v>
      </c>
      <c r="D43" s="41">
        <f t="shared" si="6"/>
        <v>11</v>
      </c>
      <c r="E43" s="42" t="str">
        <f t="shared" si="2"/>
        <v>LAS PALMAS</v>
      </c>
      <c r="F43" s="42">
        <f t="shared" si="7"/>
        <v>2581015</v>
      </c>
      <c r="G43" s="42">
        <f t="shared" si="8"/>
        <v>2524117</v>
      </c>
    </row>
    <row r="44" spans="1:9" x14ac:dyDescent="0.25">
      <c r="A44" s="42" t="str">
        <f t="shared" si="3"/>
        <v>BALEARES</v>
      </c>
      <c r="B44" s="41">
        <f t="shared" si="4"/>
        <v>7934082</v>
      </c>
      <c r="C44" s="41">
        <f t="shared" si="5"/>
        <v>7716694</v>
      </c>
      <c r="D44" s="41">
        <f t="shared" si="6"/>
        <v>2</v>
      </c>
      <c r="E44" s="42" t="str">
        <f t="shared" si="2"/>
        <v>SANTANDER</v>
      </c>
      <c r="F44" s="42">
        <f t="shared" si="7"/>
        <v>1098779</v>
      </c>
      <c r="G44" s="42">
        <f t="shared" si="8"/>
        <v>1094068</v>
      </c>
    </row>
    <row r="45" spans="1:9" x14ac:dyDescent="0.25">
      <c r="A45" s="42" t="str">
        <f t="shared" si="3"/>
        <v>BARCELONA</v>
      </c>
      <c r="B45" s="41">
        <f t="shared" si="4"/>
        <v>8503709</v>
      </c>
      <c r="C45" s="41">
        <f t="shared" si="5"/>
        <v>8238773</v>
      </c>
      <c r="D45" s="41">
        <f t="shared" si="6"/>
        <v>1</v>
      </c>
      <c r="E45" s="42" t="str">
        <f t="shared" si="2"/>
        <v>CEUTA</v>
      </c>
      <c r="F45" s="42">
        <f t="shared" si="7"/>
        <v>877234</v>
      </c>
      <c r="G45" s="42">
        <f t="shared" si="8"/>
        <v>844744</v>
      </c>
    </row>
    <row r="46" spans="1:9" x14ac:dyDescent="0.25">
      <c r="A46" s="42" t="str">
        <f t="shared" si="3"/>
        <v>BILBAO</v>
      </c>
      <c r="B46" s="41">
        <f t="shared" si="4"/>
        <v>824779</v>
      </c>
      <c r="C46" s="41">
        <f t="shared" si="5"/>
        <v>859276</v>
      </c>
      <c r="D46" s="41">
        <f t="shared" si="6"/>
        <v>10</v>
      </c>
      <c r="E46" s="42" t="str">
        <f t="shared" si="2"/>
        <v>VIGO</v>
      </c>
      <c r="F46" s="42">
        <f t="shared" si="7"/>
        <v>874413</v>
      </c>
      <c r="G46" s="42">
        <f t="shared" si="8"/>
        <v>804612</v>
      </c>
    </row>
    <row r="47" spans="1:9" x14ac:dyDescent="0.25">
      <c r="A47" s="42" t="str">
        <f t="shared" si="3"/>
        <v>CARTAGENA</v>
      </c>
      <c r="B47" s="41">
        <f t="shared" si="4"/>
        <v>4366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824779</v>
      </c>
      <c r="G47" s="42">
        <f t="shared" si="8"/>
        <v>859276</v>
      </c>
    </row>
    <row r="48" spans="1:9" x14ac:dyDescent="0.25">
      <c r="A48" s="42" t="str">
        <f t="shared" si="3"/>
        <v>CASTELLON</v>
      </c>
      <c r="B48" s="41">
        <f t="shared" si="4"/>
        <v>430177</v>
      </c>
      <c r="C48" s="41">
        <f t="shared" si="5"/>
        <v>321993</v>
      </c>
      <c r="D48" s="41">
        <f t="shared" si="6"/>
        <v>16</v>
      </c>
      <c r="E48" s="42" t="str">
        <f t="shared" si="2"/>
        <v>BAHIA DE CADIZ</v>
      </c>
      <c r="F48" s="42">
        <f t="shared" si="7"/>
        <v>668411</v>
      </c>
      <c r="G48" s="42">
        <f t="shared" si="8"/>
        <v>843611</v>
      </c>
    </row>
    <row r="49" spans="1:7" x14ac:dyDescent="0.25">
      <c r="A49" s="42" t="str">
        <f t="shared" si="3"/>
        <v>CEUTA</v>
      </c>
      <c r="B49" s="41">
        <f t="shared" si="4"/>
        <v>877234</v>
      </c>
      <c r="C49" s="41">
        <f t="shared" si="5"/>
        <v>844744</v>
      </c>
      <c r="D49" s="41">
        <f t="shared" si="6"/>
        <v>8</v>
      </c>
      <c r="E49" s="42" t="str">
        <f t="shared" si="2"/>
        <v>MELILLA</v>
      </c>
      <c r="F49" s="42">
        <f t="shared" si="7"/>
        <v>636788</v>
      </c>
      <c r="G49" s="42">
        <f t="shared" si="8"/>
        <v>616482</v>
      </c>
    </row>
    <row r="50" spans="1:7" x14ac:dyDescent="0.25">
      <c r="A50" s="42" t="str">
        <f t="shared" si="3"/>
        <v>FERROL-SAN CIBRAO</v>
      </c>
      <c r="B50" s="41">
        <f t="shared" si="4"/>
        <v>45556</v>
      </c>
      <c r="C50" s="41">
        <f t="shared" si="5"/>
        <v>62597</v>
      </c>
      <c r="D50" s="41">
        <f t="shared" si="6"/>
        <v>23</v>
      </c>
      <c r="E50" s="42" t="str">
        <f t="shared" si="2"/>
        <v>GIJON</v>
      </c>
      <c r="F50" s="42">
        <f t="shared" si="7"/>
        <v>614227</v>
      </c>
      <c r="G50" s="42">
        <f t="shared" si="8"/>
        <v>560084</v>
      </c>
    </row>
    <row r="51" spans="1:7" x14ac:dyDescent="0.25">
      <c r="A51" s="42" t="str">
        <f t="shared" si="3"/>
        <v>GIJON</v>
      </c>
      <c r="B51" s="41">
        <f t="shared" si="4"/>
        <v>614227</v>
      </c>
      <c r="C51" s="41">
        <f t="shared" si="5"/>
        <v>560084</v>
      </c>
      <c r="D51" s="41">
        <f t="shared" si="6"/>
        <v>13</v>
      </c>
      <c r="E51" s="42" t="str">
        <f t="shared" si="2"/>
        <v>MALAGA</v>
      </c>
      <c r="F51" s="42">
        <f t="shared" si="7"/>
        <v>453743</v>
      </c>
      <c r="G51" s="42">
        <f t="shared" si="8"/>
        <v>427445</v>
      </c>
    </row>
    <row r="52" spans="1:7" x14ac:dyDescent="0.25">
      <c r="A52" s="42" t="str">
        <f t="shared" si="3"/>
        <v>HUELVA</v>
      </c>
      <c r="B52" s="41">
        <f t="shared" si="4"/>
        <v>151405</v>
      </c>
      <c r="C52" s="41">
        <f t="shared" si="5"/>
        <v>130159</v>
      </c>
      <c r="D52" s="41">
        <f t="shared" si="6"/>
        <v>19</v>
      </c>
      <c r="E52" s="42" t="str">
        <f t="shared" si="2"/>
        <v>PASAIA</v>
      </c>
      <c r="F52" s="42">
        <f t="shared" si="7"/>
        <v>436125</v>
      </c>
      <c r="G52" s="42">
        <f t="shared" si="8"/>
        <v>458058</v>
      </c>
    </row>
    <row r="53" spans="1:7" x14ac:dyDescent="0.25">
      <c r="A53" s="42" t="str">
        <f t="shared" si="3"/>
        <v>LAS PALMAS</v>
      </c>
      <c r="B53" s="41">
        <f t="shared" si="4"/>
        <v>2581015</v>
      </c>
      <c r="C53" s="41">
        <f t="shared" si="5"/>
        <v>2524117</v>
      </c>
      <c r="D53" s="41">
        <f t="shared" si="6"/>
        <v>6</v>
      </c>
      <c r="E53" s="42" t="str">
        <f t="shared" si="2"/>
        <v>CASTELLON</v>
      </c>
      <c r="F53" s="42">
        <f t="shared" si="7"/>
        <v>430177</v>
      </c>
      <c r="G53" s="42">
        <f t="shared" si="8"/>
        <v>321993</v>
      </c>
    </row>
    <row r="54" spans="1:7" x14ac:dyDescent="0.25">
      <c r="A54" s="42" t="str">
        <f t="shared" si="3"/>
        <v>MALAGA</v>
      </c>
      <c r="B54" s="41">
        <f t="shared" si="4"/>
        <v>453743</v>
      </c>
      <c r="C54" s="41">
        <f t="shared" si="5"/>
        <v>427445</v>
      </c>
      <c r="D54" s="41">
        <f t="shared" si="6"/>
        <v>14</v>
      </c>
      <c r="E54" s="42" t="str">
        <f t="shared" si="2"/>
        <v>ALMERIA</v>
      </c>
      <c r="F54" s="42">
        <f t="shared" si="7"/>
        <v>332024</v>
      </c>
      <c r="G54" s="42">
        <f t="shared" si="8"/>
        <v>404971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222720</v>
      </c>
      <c r="G55" s="42">
        <f t="shared" si="8"/>
        <v>187566</v>
      </c>
    </row>
    <row r="56" spans="1:7" x14ac:dyDescent="0.25">
      <c r="A56" s="42" t="str">
        <f t="shared" si="3"/>
        <v>MELILLA</v>
      </c>
      <c r="B56" s="41">
        <f t="shared" si="4"/>
        <v>636788</v>
      </c>
      <c r="C56" s="41">
        <f t="shared" si="5"/>
        <v>616482</v>
      </c>
      <c r="D56" s="41">
        <f t="shared" si="6"/>
        <v>12</v>
      </c>
      <c r="E56" s="42" t="str">
        <f t="shared" si="2"/>
        <v>HUELVA</v>
      </c>
      <c r="F56" s="42">
        <f t="shared" si="9"/>
        <v>151405</v>
      </c>
      <c r="G56" s="42">
        <f t="shared" si="8"/>
        <v>130159</v>
      </c>
    </row>
    <row r="57" spans="1:7" x14ac:dyDescent="0.25">
      <c r="A57" s="42" t="str">
        <f t="shared" si="3"/>
        <v>MOTRIL</v>
      </c>
      <c r="B57" s="41">
        <f t="shared" si="4"/>
        <v>148544</v>
      </c>
      <c r="C57" s="41">
        <f t="shared" si="5"/>
        <v>82282</v>
      </c>
      <c r="D57" s="41">
        <f t="shared" si="6"/>
        <v>20</v>
      </c>
      <c r="E57" s="42" t="str">
        <f t="shared" si="2"/>
        <v>MOTRIL</v>
      </c>
      <c r="F57" s="42">
        <f t="shared" si="9"/>
        <v>148544</v>
      </c>
      <c r="G57" s="42">
        <f t="shared" si="8"/>
        <v>82282</v>
      </c>
    </row>
    <row r="58" spans="1:7" x14ac:dyDescent="0.25">
      <c r="A58" s="42" t="str">
        <f t="shared" si="3"/>
        <v>PASAIA</v>
      </c>
      <c r="B58" s="41">
        <f t="shared" si="4"/>
        <v>436125</v>
      </c>
      <c r="C58" s="41">
        <f t="shared" si="5"/>
        <v>458058</v>
      </c>
      <c r="D58" s="41">
        <f t="shared" si="6"/>
        <v>15</v>
      </c>
      <c r="E58" s="42" t="str">
        <f t="shared" si="2"/>
        <v>TARRAGONA</v>
      </c>
      <c r="F58" s="42">
        <f t="shared" si="9"/>
        <v>126867</v>
      </c>
      <c r="G58" s="42">
        <f t="shared" si="8"/>
        <v>151742</v>
      </c>
    </row>
    <row r="59" spans="1:7" x14ac:dyDescent="0.25">
      <c r="A59" s="42" t="str">
        <f t="shared" si="3"/>
        <v>SANTA CRUZ DE TENERIFE</v>
      </c>
      <c r="B59" s="41">
        <f t="shared" si="4"/>
        <v>2792819</v>
      </c>
      <c r="C59" s="41">
        <f t="shared" si="5"/>
        <v>3082190</v>
      </c>
      <c r="D59" s="41">
        <f t="shared" si="6"/>
        <v>5</v>
      </c>
      <c r="E59" s="42" t="str">
        <f t="shared" si="2"/>
        <v>ALICANTE</v>
      </c>
      <c r="F59" s="42">
        <f t="shared" si="9"/>
        <v>90556</v>
      </c>
      <c r="G59" s="42">
        <f t="shared" si="8"/>
        <v>33156</v>
      </c>
    </row>
    <row r="60" spans="1:7" x14ac:dyDescent="0.25">
      <c r="A60" s="42" t="str">
        <f t="shared" si="3"/>
        <v>SANTANDER</v>
      </c>
      <c r="B60" s="41">
        <f t="shared" si="4"/>
        <v>1098779</v>
      </c>
      <c r="C60" s="41">
        <f t="shared" si="5"/>
        <v>1094068</v>
      </c>
      <c r="D60" s="41">
        <f t="shared" si="6"/>
        <v>7</v>
      </c>
      <c r="E60" s="42" t="str">
        <f t="shared" si="2"/>
        <v>FERROL-SAN CIBRAO</v>
      </c>
      <c r="F60" s="42">
        <f t="shared" si="9"/>
        <v>45556</v>
      </c>
      <c r="G60" s="42">
        <f t="shared" si="8"/>
        <v>62597</v>
      </c>
    </row>
    <row r="61" spans="1:7" x14ac:dyDescent="0.25">
      <c r="A61" s="42" t="str">
        <f t="shared" si="3"/>
        <v>SEVILLA</v>
      </c>
      <c r="B61" s="41">
        <f t="shared" si="4"/>
        <v>222720</v>
      </c>
      <c r="C61" s="41">
        <f t="shared" si="5"/>
        <v>187566</v>
      </c>
      <c r="D61" s="41">
        <f t="shared" si="6"/>
        <v>18</v>
      </c>
      <c r="E61" s="42" t="str">
        <f t="shared" si="2"/>
        <v>CARTAGENA</v>
      </c>
      <c r="F61" s="42">
        <f t="shared" si="9"/>
        <v>4366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126867</v>
      </c>
      <c r="C62" s="41">
        <f t="shared" si="5"/>
        <v>151742</v>
      </c>
      <c r="D62" s="41">
        <f t="shared" si="6"/>
        <v>21</v>
      </c>
      <c r="E62" s="42" t="str">
        <f t="shared" si="2"/>
        <v>AVILES</v>
      </c>
      <c r="F62" s="42">
        <f t="shared" si="9"/>
        <v>4265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5872288</v>
      </c>
      <c r="C63" s="41">
        <f t="shared" si="5"/>
        <v>5410566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874413</v>
      </c>
      <c r="C64" s="41">
        <f t="shared" si="5"/>
        <v>804612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242</v>
      </c>
      <c r="C7" s="35">
        <v>330</v>
      </c>
      <c r="D7" s="35">
        <v>4460</v>
      </c>
      <c r="E7" s="35">
        <v>4940</v>
      </c>
      <c r="F7" s="10">
        <f>((E7*100)/D7)-100</f>
        <v>10.762331838565018</v>
      </c>
      <c r="G7" s="1"/>
      <c r="H7" s="1"/>
      <c r="I7" s="1"/>
    </row>
    <row r="8" spans="1:12" x14ac:dyDescent="0.25">
      <c r="A8" s="11" t="s">
        <v>45</v>
      </c>
      <c r="B8" s="36">
        <v>10208</v>
      </c>
      <c r="C8" s="36">
        <v>12845</v>
      </c>
      <c r="D8" s="36">
        <v>145514</v>
      </c>
      <c r="E8" s="36">
        <v>136949</v>
      </c>
      <c r="F8" s="13">
        <f t="shared" ref="F8:F35" si="0">((E8*100)/D8)-100</f>
        <v>-5.8860315845898015</v>
      </c>
      <c r="G8" s="1"/>
      <c r="H8" s="1"/>
      <c r="I8" s="1"/>
    </row>
    <row r="9" spans="1:12" x14ac:dyDescent="0.25">
      <c r="A9" s="8" t="s">
        <v>46</v>
      </c>
      <c r="B9" s="35">
        <v>525</v>
      </c>
      <c r="C9" s="35">
        <v>617</v>
      </c>
      <c r="D9" s="35">
        <v>5603.25</v>
      </c>
      <c r="E9" s="35">
        <v>6672</v>
      </c>
      <c r="F9" s="10">
        <f t="shared" si="0"/>
        <v>19.073751840449745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8</v>
      </c>
      <c r="E10" s="36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35">
        <v>393054</v>
      </c>
      <c r="C11" s="35">
        <v>373587</v>
      </c>
      <c r="D11" s="35">
        <v>3755121</v>
      </c>
      <c r="E11" s="35">
        <v>3952302</v>
      </c>
      <c r="F11" s="10">
        <f t="shared" si="0"/>
        <v>5.2509892490814565</v>
      </c>
      <c r="G11" s="1"/>
      <c r="H11" s="1"/>
      <c r="I11" s="1"/>
    </row>
    <row r="12" spans="1:12" x14ac:dyDescent="0.25">
      <c r="A12" s="11" t="s">
        <v>49</v>
      </c>
      <c r="B12" s="36">
        <v>7172</v>
      </c>
      <c r="C12" s="36">
        <v>7914</v>
      </c>
      <c r="D12" s="36">
        <v>88518.5</v>
      </c>
      <c r="E12" s="36">
        <v>83153</v>
      </c>
      <c r="F12" s="13">
        <f t="shared" si="0"/>
        <v>-6.0614447827290405</v>
      </c>
      <c r="G12" s="1"/>
      <c r="H12" s="1"/>
      <c r="I12" s="1"/>
    </row>
    <row r="13" spans="1:12" x14ac:dyDescent="0.25">
      <c r="A13" s="8" t="s">
        <v>50</v>
      </c>
      <c r="B13" s="35">
        <v>4005</v>
      </c>
      <c r="C13" s="35">
        <v>4267</v>
      </c>
      <c r="D13" s="35">
        <v>53819</v>
      </c>
      <c r="E13" s="35">
        <v>57156</v>
      </c>
      <c r="F13" s="10">
        <f t="shared" si="0"/>
        <v>6.200412493728976</v>
      </c>
      <c r="G13" s="1"/>
      <c r="H13" s="1"/>
      <c r="I13" s="1"/>
    </row>
    <row r="14" spans="1:12" x14ac:dyDescent="0.25">
      <c r="A14" s="11" t="s">
        <v>51</v>
      </c>
      <c r="B14" s="36">
        <v>132478.5</v>
      </c>
      <c r="C14" s="36">
        <v>125030.5</v>
      </c>
      <c r="D14" s="36">
        <v>1612491.5</v>
      </c>
      <c r="E14" s="36">
        <v>1554310</v>
      </c>
      <c r="F14" s="13">
        <f t="shared" si="0"/>
        <v>-3.608174058591942</v>
      </c>
      <c r="G14" s="1"/>
      <c r="H14" s="1"/>
      <c r="I14" s="1"/>
    </row>
    <row r="15" spans="1:12" x14ac:dyDescent="0.25">
      <c r="A15" s="8" t="s">
        <v>52</v>
      </c>
      <c r="B15" s="35">
        <v>41837.75</v>
      </c>
      <c r="C15" s="35">
        <v>48969.5</v>
      </c>
      <c r="D15" s="35">
        <v>549210.5</v>
      </c>
      <c r="E15" s="35">
        <v>551019.5</v>
      </c>
      <c r="F15" s="10">
        <f t="shared" si="0"/>
        <v>0.32938190365989328</v>
      </c>
      <c r="G15" s="1"/>
      <c r="H15" s="1"/>
      <c r="I15" s="1"/>
    </row>
    <row r="16" spans="1:12" x14ac:dyDescent="0.25">
      <c r="A16" s="11" t="s">
        <v>53</v>
      </c>
      <c r="B16" s="36">
        <v>4878</v>
      </c>
      <c r="C16" s="36">
        <v>6160</v>
      </c>
      <c r="D16" s="36">
        <v>61973</v>
      </c>
      <c r="E16" s="36">
        <v>72587</v>
      </c>
      <c r="F16" s="13">
        <f t="shared" si="0"/>
        <v>17.126813289658401</v>
      </c>
      <c r="G16" s="1"/>
      <c r="H16" s="1"/>
      <c r="I16" s="1"/>
    </row>
    <row r="17" spans="1:9" x14ac:dyDescent="0.25">
      <c r="A17" s="8" t="s">
        <v>54</v>
      </c>
      <c r="B17" s="35">
        <v>12520</v>
      </c>
      <c r="C17" s="35">
        <v>17372</v>
      </c>
      <c r="D17" s="35">
        <v>147271</v>
      </c>
      <c r="E17" s="35">
        <v>176807</v>
      </c>
      <c r="F17" s="10">
        <f t="shared" si="0"/>
        <v>20.055543861316892</v>
      </c>
      <c r="G17" s="1"/>
      <c r="H17" s="1"/>
      <c r="I17" s="1"/>
    </row>
    <row r="18" spans="1:9" x14ac:dyDescent="0.25">
      <c r="A18" s="11" t="s">
        <v>55</v>
      </c>
      <c r="B18" s="36">
        <v>1553</v>
      </c>
      <c r="C18" s="36">
        <v>1764</v>
      </c>
      <c r="D18" s="36">
        <v>14664</v>
      </c>
      <c r="E18" s="36">
        <v>17366</v>
      </c>
      <c r="F18" s="13">
        <f t="shared" si="0"/>
        <v>18.426077468630666</v>
      </c>
      <c r="G18" s="1"/>
      <c r="H18" s="1"/>
      <c r="I18" s="1"/>
    </row>
    <row r="19" spans="1:9" x14ac:dyDescent="0.25">
      <c r="A19" s="8" t="s">
        <v>56</v>
      </c>
      <c r="B19" s="35">
        <v>92</v>
      </c>
      <c r="C19" s="35">
        <v>7</v>
      </c>
      <c r="D19" s="35">
        <v>832</v>
      </c>
      <c r="E19" s="35">
        <v>826</v>
      </c>
      <c r="F19" s="10">
        <f t="shared" si="0"/>
        <v>-0.72115384615383959</v>
      </c>
      <c r="G19" s="1"/>
      <c r="H19" s="1"/>
      <c r="I19" s="1"/>
    </row>
    <row r="20" spans="1:9" x14ac:dyDescent="0.25">
      <c r="A20" s="11" t="s">
        <v>57</v>
      </c>
      <c r="B20" s="36">
        <v>5374</v>
      </c>
      <c r="C20" s="36">
        <v>5344</v>
      </c>
      <c r="D20" s="36">
        <v>44450</v>
      </c>
      <c r="E20" s="36">
        <v>56936</v>
      </c>
      <c r="F20" s="13">
        <f t="shared" si="0"/>
        <v>28.089988751406082</v>
      </c>
      <c r="G20" s="1"/>
      <c r="H20" s="1"/>
      <c r="I20" s="1"/>
    </row>
    <row r="21" spans="1:9" x14ac:dyDescent="0.25">
      <c r="A21" s="8" t="s">
        <v>58</v>
      </c>
      <c r="B21" s="35">
        <v>46</v>
      </c>
      <c r="C21" s="35">
        <v>526</v>
      </c>
      <c r="D21" s="35">
        <v>1613</v>
      </c>
      <c r="E21" s="35">
        <v>2318</v>
      </c>
      <c r="F21" s="10">
        <f t="shared" si="0"/>
        <v>43.707377557346547</v>
      </c>
      <c r="G21" s="1"/>
      <c r="H21" s="1"/>
      <c r="I21" s="1"/>
    </row>
    <row r="22" spans="1:9" x14ac:dyDescent="0.25">
      <c r="A22" s="11" t="s">
        <v>59</v>
      </c>
      <c r="B22" s="36">
        <v>89482</v>
      </c>
      <c r="C22" s="36">
        <v>87345</v>
      </c>
      <c r="D22" s="36">
        <v>1111952</v>
      </c>
      <c r="E22" s="36">
        <v>938848</v>
      </c>
      <c r="F22" s="13">
        <f t="shared" si="0"/>
        <v>-15.567578456624034</v>
      </c>
      <c r="G22" s="1"/>
      <c r="H22" s="1"/>
      <c r="I22" s="1"/>
    </row>
    <row r="23" spans="1:9" x14ac:dyDescent="0.25">
      <c r="A23" s="8" t="s">
        <v>60</v>
      </c>
      <c r="B23" s="35">
        <v>11764</v>
      </c>
      <c r="C23" s="35">
        <v>24882</v>
      </c>
      <c r="D23" s="35">
        <v>333307</v>
      </c>
      <c r="E23" s="35">
        <v>264808</v>
      </c>
      <c r="F23" s="10">
        <f t="shared" si="0"/>
        <v>-20.55132355456081</v>
      </c>
      <c r="G23" s="1"/>
      <c r="H23" s="1"/>
      <c r="I23" s="1"/>
    </row>
    <row r="24" spans="1:9" x14ac:dyDescent="0.25">
      <c r="A24" s="11" t="s">
        <v>61</v>
      </c>
      <c r="B24" s="36">
        <v>2984</v>
      </c>
      <c r="C24" s="36">
        <v>2110</v>
      </c>
      <c r="D24" s="36">
        <v>36435</v>
      </c>
      <c r="E24" s="36">
        <v>27294</v>
      </c>
      <c r="F24" s="13">
        <f t="shared" si="0"/>
        <v>-25.088513791683823</v>
      </c>
      <c r="G24" s="1"/>
      <c r="H24" s="1"/>
      <c r="I24" s="1"/>
    </row>
    <row r="25" spans="1:9" x14ac:dyDescent="0.25">
      <c r="A25" s="8" t="s">
        <v>62</v>
      </c>
      <c r="B25" s="35">
        <v>3342</v>
      </c>
      <c r="C25" s="35">
        <v>3679</v>
      </c>
      <c r="D25" s="35">
        <v>30237</v>
      </c>
      <c r="E25" s="35">
        <v>32781</v>
      </c>
      <c r="F25" s="10">
        <f t="shared" si="0"/>
        <v>8.4135330886000617</v>
      </c>
      <c r="G25" s="1"/>
      <c r="H25" s="1"/>
      <c r="I25" s="1"/>
    </row>
    <row r="26" spans="1:9" x14ac:dyDescent="0.25">
      <c r="A26" s="11" t="s">
        <v>63</v>
      </c>
      <c r="B26" s="36">
        <v>465</v>
      </c>
      <c r="C26" s="36">
        <v>558</v>
      </c>
      <c r="D26" s="36">
        <v>5839</v>
      </c>
      <c r="E26" s="36">
        <v>5525</v>
      </c>
      <c r="F26" s="13">
        <f t="shared" si="0"/>
        <v>-5.3776331563623927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28029</v>
      </c>
      <c r="C28" s="36">
        <v>27155</v>
      </c>
      <c r="D28" s="36">
        <v>294943</v>
      </c>
      <c r="E28" s="36">
        <v>281120</v>
      </c>
      <c r="F28" s="13">
        <f t="shared" si="0"/>
        <v>-4.6866682714965293</v>
      </c>
      <c r="G28" s="1"/>
      <c r="H28" s="1"/>
      <c r="I28" s="1"/>
    </row>
    <row r="29" spans="1:9" x14ac:dyDescent="0.25">
      <c r="A29" s="8" t="s">
        <v>66</v>
      </c>
      <c r="B29" s="35">
        <v>118</v>
      </c>
      <c r="C29" s="35">
        <v>92</v>
      </c>
      <c r="D29" s="35">
        <v>1105</v>
      </c>
      <c r="E29" s="35">
        <v>1053</v>
      </c>
      <c r="F29" s="10">
        <f t="shared" si="0"/>
        <v>-4.705882352941174</v>
      </c>
      <c r="G29" s="1"/>
      <c r="H29" s="1"/>
      <c r="I29" s="1"/>
    </row>
    <row r="30" spans="1:9" x14ac:dyDescent="0.25">
      <c r="A30" s="11" t="s">
        <v>67</v>
      </c>
      <c r="B30" s="36">
        <v>14033</v>
      </c>
      <c r="C30" s="36">
        <v>12886</v>
      </c>
      <c r="D30" s="36">
        <v>143198</v>
      </c>
      <c r="E30" s="36">
        <v>127725</v>
      </c>
      <c r="F30" s="13">
        <f t="shared" si="0"/>
        <v>-10.80531851003505</v>
      </c>
      <c r="G30" s="1"/>
      <c r="H30" s="1"/>
      <c r="I30" s="1"/>
    </row>
    <row r="31" spans="1:9" x14ac:dyDescent="0.25">
      <c r="A31" s="8" t="s">
        <v>68</v>
      </c>
      <c r="B31" s="35">
        <v>13149</v>
      </c>
      <c r="C31" s="35">
        <v>10616</v>
      </c>
      <c r="D31" s="35">
        <v>176105</v>
      </c>
      <c r="E31" s="35">
        <v>136312</v>
      </c>
      <c r="F31" s="10">
        <f t="shared" si="0"/>
        <v>-22.596178416285738</v>
      </c>
      <c r="G31" s="1"/>
      <c r="H31" s="1"/>
      <c r="I31" s="1"/>
    </row>
    <row r="32" spans="1:9" x14ac:dyDescent="0.25">
      <c r="A32" s="11" t="s">
        <v>69</v>
      </c>
      <c r="B32" s="36">
        <v>364847</v>
      </c>
      <c r="C32" s="36">
        <v>342860</v>
      </c>
      <c r="D32" s="36">
        <v>4109739</v>
      </c>
      <c r="E32" s="36">
        <v>3963643</v>
      </c>
      <c r="F32" s="13">
        <f t="shared" si="0"/>
        <v>-3.5548729493527418</v>
      </c>
      <c r="G32" s="1"/>
      <c r="H32" s="1"/>
      <c r="I32" s="1"/>
    </row>
    <row r="33" spans="1:9" x14ac:dyDescent="0.25">
      <c r="A33" s="8" t="s">
        <v>70</v>
      </c>
      <c r="B33" s="35">
        <v>15814.5</v>
      </c>
      <c r="C33" s="35">
        <v>15609</v>
      </c>
      <c r="D33" s="35">
        <v>185028.5</v>
      </c>
      <c r="E33" s="35">
        <v>191800</v>
      </c>
      <c r="F33" s="10">
        <f t="shared" si="0"/>
        <v>3.6597064776507438</v>
      </c>
      <c r="G33" s="1"/>
      <c r="H33" s="1"/>
      <c r="I33" s="1"/>
    </row>
    <row r="34" spans="1:9" x14ac:dyDescent="0.25">
      <c r="A34" s="11" t="s">
        <v>71</v>
      </c>
      <c r="B34" s="36">
        <v>2415</v>
      </c>
      <c r="C34" s="36">
        <v>2707</v>
      </c>
      <c r="D34" s="36">
        <v>23659</v>
      </c>
      <c r="E34" s="36">
        <v>29865</v>
      </c>
      <c r="F34" s="13">
        <f t="shared" si="0"/>
        <v>26.231032588021478</v>
      </c>
      <c r="G34" s="1"/>
      <c r="H34" s="1"/>
      <c r="I34" s="1"/>
    </row>
    <row r="35" spans="1:9" x14ac:dyDescent="0.25">
      <c r="A35" s="14" t="s">
        <v>72</v>
      </c>
      <c r="B35" s="15">
        <f>SUM(B7:B34)</f>
        <v>1160427.75</v>
      </c>
      <c r="C35" s="15">
        <f t="shared" ref="C35:E35" si="1">SUM(C7:C34)</f>
        <v>1135232</v>
      </c>
      <c r="D35" s="15">
        <f t="shared" si="1"/>
        <v>12937096.25</v>
      </c>
      <c r="E35" s="15">
        <f t="shared" si="1"/>
        <v>12674117.5</v>
      </c>
      <c r="F35" s="16">
        <f t="shared" si="0"/>
        <v>-2.0327494278323854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4940</v>
      </c>
      <c r="C38" s="41">
        <f>D7</f>
        <v>4460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3963643</v>
      </c>
      <c r="G38" s="42">
        <f>LOOKUP(E38,$A$38:$A$65,$C$38:$C$65)</f>
        <v>4109739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136949</v>
      </c>
      <c r="C39" s="41">
        <f t="shared" ref="C39:C65" si="5">D8</f>
        <v>145514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3952302</v>
      </c>
      <c r="G39" s="42">
        <f t="shared" ref="G39:G65" si="8">LOOKUP(E39,$A$38:$A$65,$C$38:$C$65)</f>
        <v>3755121</v>
      </c>
    </row>
    <row r="40" spans="1:9" x14ac:dyDescent="0.25">
      <c r="A40" s="42" t="str">
        <f t="shared" si="3"/>
        <v>ALMERIA</v>
      </c>
      <c r="B40" s="41">
        <f t="shared" si="4"/>
        <v>6672</v>
      </c>
      <c r="C40" s="41">
        <f t="shared" si="5"/>
        <v>5603.25</v>
      </c>
      <c r="D40" s="41">
        <f t="shared" si="6"/>
        <v>21</v>
      </c>
      <c r="E40" s="42" t="str">
        <f t="shared" si="2"/>
        <v>BARCELONA</v>
      </c>
      <c r="F40" s="42">
        <f t="shared" si="7"/>
        <v>1554310</v>
      </c>
      <c r="G40" s="42">
        <f t="shared" si="8"/>
        <v>1612491.5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938848</v>
      </c>
      <c r="G41" s="42">
        <f t="shared" si="8"/>
        <v>1111952</v>
      </c>
    </row>
    <row r="42" spans="1:9" x14ac:dyDescent="0.25">
      <c r="A42" s="42" t="str">
        <f t="shared" si="3"/>
        <v>BAHIA DE ALGECIRAS</v>
      </c>
      <c r="B42" s="41">
        <f t="shared" si="4"/>
        <v>3952302</v>
      </c>
      <c r="C42" s="41">
        <f t="shared" si="5"/>
        <v>3755121</v>
      </c>
      <c r="D42" s="41">
        <f t="shared" si="6"/>
        <v>2</v>
      </c>
      <c r="E42" s="42" t="str">
        <f t="shared" si="2"/>
        <v>BILBAO</v>
      </c>
      <c r="F42" s="42">
        <f t="shared" si="7"/>
        <v>551019.5</v>
      </c>
      <c r="G42" s="42">
        <f t="shared" si="8"/>
        <v>549210.5</v>
      </c>
    </row>
    <row r="43" spans="1:9" x14ac:dyDescent="0.25">
      <c r="A43" s="42" t="str">
        <f t="shared" si="3"/>
        <v>BAHIA DE CADIZ</v>
      </c>
      <c r="B43" s="41">
        <f t="shared" si="4"/>
        <v>83153</v>
      </c>
      <c r="C43" s="41">
        <f t="shared" si="5"/>
        <v>88518.5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281120</v>
      </c>
      <c r="G43" s="42">
        <f t="shared" si="8"/>
        <v>294943</v>
      </c>
    </row>
    <row r="44" spans="1:9" x14ac:dyDescent="0.25">
      <c r="A44" s="42" t="str">
        <f t="shared" si="3"/>
        <v>BALEARES</v>
      </c>
      <c r="B44" s="41">
        <f t="shared" si="4"/>
        <v>57156</v>
      </c>
      <c r="C44" s="41">
        <f t="shared" si="5"/>
        <v>53819</v>
      </c>
      <c r="D44" s="41">
        <f t="shared" si="6"/>
        <v>15</v>
      </c>
      <c r="E44" s="42" t="str">
        <f t="shared" si="2"/>
        <v>MALAGA</v>
      </c>
      <c r="F44" s="42">
        <f t="shared" si="7"/>
        <v>264808</v>
      </c>
      <c r="G44" s="42">
        <f t="shared" si="8"/>
        <v>333307</v>
      </c>
    </row>
    <row r="45" spans="1:9" x14ac:dyDescent="0.25">
      <c r="A45" s="42" t="str">
        <f t="shared" si="3"/>
        <v>BARCELONA</v>
      </c>
      <c r="B45" s="41">
        <f t="shared" si="4"/>
        <v>1554310</v>
      </c>
      <c r="C45" s="41">
        <f t="shared" si="5"/>
        <v>1612491.5</v>
      </c>
      <c r="D45" s="41">
        <f t="shared" si="6"/>
        <v>3</v>
      </c>
      <c r="E45" s="42" t="str">
        <f t="shared" si="2"/>
        <v>VIGO</v>
      </c>
      <c r="F45" s="42">
        <f t="shared" si="7"/>
        <v>191800</v>
      </c>
      <c r="G45" s="42">
        <f t="shared" si="8"/>
        <v>185028.5</v>
      </c>
    </row>
    <row r="46" spans="1:9" x14ac:dyDescent="0.25">
      <c r="A46" s="42" t="str">
        <f t="shared" si="3"/>
        <v>BILBAO</v>
      </c>
      <c r="B46" s="41">
        <f t="shared" si="4"/>
        <v>551019.5</v>
      </c>
      <c r="C46" s="41">
        <f t="shared" si="5"/>
        <v>549210.5</v>
      </c>
      <c r="D46" s="41">
        <f t="shared" si="6"/>
        <v>5</v>
      </c>
      <c r="E46" s="42" t="str">
        <f t="shared" si="2"/>
        <v>CASTELLON</v>
      </c>
      <c r="F46" s="42">
        <f t="shared" si="7"/>
        <v>176807</v>
      </c>
      <c r="G46" s="42">
        <f t="shared" si="8"/>
        <v>147271</v>
      </c>
    </row>
    <row r="47" spans="1:9" x14ac:dyDescent="0.25">
      <c r="A47" s="42" t="str">
        <f t="shared" si="3"/>
        <v>CARTAGENA</v>
      </c>
      <c r="B47" s="41">
        <f t="shared" si="4"/>
        <v>72587</v>
      </c>
      <c r="C47" s="41">
        <f t="shared" si="5"/>
        <v>61973</v>
      </c>
      <c r="D47" s="41">
        <f t="shared" si="6"/>
        <v>14</v>
      </c>
      <c r="E47" s="42" t="str">
        <f t="shared" si="2"/>
        <v>ALICANTE</v>
      </c>
      <c r="F47" s="42">
        <f t="shared" si="7"/>
        <v>136949</v>
      </c>
      <c r="G47" s="42">
        <f t="shared" si="8"/>
        <v>145514</v>
      </c>
    </row>
    <row r="48" spans="1:9" x14ac:dyDescent="0.25">
      <c r="A48" s="42" t="str">
        <f t="shared" si="3"/>
        <v>CASTELLON</v>
      </c>
      <c r="B48" s="41">
        <f t="shared" si="4"/>
        <v>176807</v>
      </c>
      <c r="C48" s="41">
        <f t="shared" si="5"/>
        <v>147271</v>
      </c>
      <c r="D48" s="41">
        <f t="shared" si="6"/>
        <v>9</v>
      </c>
      <c r="E48" s="42" t="str">
        <f t="shared" si="2"/>
        <v>TARRAGONA</v>
      </c>
      <c r="F48" s="42">
        <f t="shared" si="7"/>
        <v>136312</v>
      </c>
      <c r="G48" s="42">
        <f t="shared" si="8"/>
        <v>176105</v>
      </c>
    </row>
    <row r="49" spans="1:7" x14ac:dyDescent="0.25">
      <c r="A49" s="42" t="str">
        <f t="shared" si="3"/>
        <v>CEUTA</v>
      </c>
      <c r="B49" s="41">
        <f t="shared" si="4"/>
        <v>17366</v>
      </c>
      <c r="C49" s="41">
        <f t="shared" si="5"/>
        <v>14664</v>
      </c>
      <c r="D49" s="41">
        <f t="shared" si="6"/>
        <v>20</v>
      </c>
      <c r="E49" s="42" t="str">
        <f t="shared" si="2"/>
        <v>SEVILLA</v>
      </c>
      <c r="F49" s="42">
        <f t="shared" si="7"/>
        <v>127725</v>
      </c>
      <c r="G49" s="42">
        <f t="shared" si="8"/>
        <v>143198</v>
      </c>
    </row>
    <row r="50" spans="1:7" x14ac:dyDescent="0.25">
      <c r="A50" s="42" t="str">
        <f t="shared" si="3"/>
        <v>FERROL-SAN CIBRAO</v>
      </c>
      <c r="B50" s="41">
        <f t="shared" si="4"/>
        <v>826</v>
      </c>
      <c r="C50" s="41">
        <f t="shared" si="5"/>
        <v>832</v>
      </c>
      <c r="D50" s="41">
        <f t="shared" si="6"/>
        <v>26</v>
      </c>
      <c r="E50" s="42" t="str">
        <f t="shared" si="2"/>
        <v>BAHIA DE CADIZ</v>
      </c>
      <c r="F50" s="42">
        <f t="shared" si="7"/>
        <v>83153</v>
      </c>
      <c r="G50" s="42">
        <f t="shared" si="8"/>
        <v>88518.5</v>
      </c>
    </row>
    <row r="51" spans="1:7" x14ac:dyDescent="0.25">
      <c r="A51" s="42" t="str">
        <f t="shared" si="3"/>
        <v>GIJON</v>
      </c>
      <c r="B51" s="41">
        <f t="shared" si="4"/>
        <v>56936</v>
      </c>
      <c r="C51" s="41">
        <f t="shared" si="5"/>
        <v>44450</v>
      </c>
      <c r="D51" s="41">
        <f t="shared" si="6"/>
        <v>16</v>
      </c>
      <c r="E51" s="42" t="str">
        <f t="shared" si="2"/>
        <v>CARTAGENA</v>
      </c>
      <c r="F51" s="42">
        <f t="shared" si="7"/>
        <v>72587</v>
      </c>
      <c r="G51" s="42">
        <f t="shared" si="8"/>
        <v>61973</v>
      </c>
    </row>
    <row r="52" spans="1:7" x14ac:dyDescent="0.25">
      <c r="A52" s="42" t="str">
        <f t="shared" si="3"/>
        <v>HUELVA</v>
      </c>
      <c r="B52" s="41">
        <f t="shared" si="4"/>
        <v>2318</v>
      </c>
      <c r="C52" s="41">
        <f t="shared" si="5"/>
        <v>1613</v>
      </c>
      <c r="D52" s="41">
        <f t="shared" si="6"/>
        <v>24</v>
      </c>
      <c r="E52" s="42" t="str">
        <f t="shared" si="2"/>
        <v>BALEARES</v>
      </c>
      <c r="F52" s="42">
        <f t="shared" si="7"/>
        <v>57156</v>
      </c>
      <c r="G52" s="42">
        <f t="shared" si="8"/>
        <v>53819</v>
      </c>
    </row>
    <row r="53" spans="1:7" x14ac:dyDescent="0.25">
      <c r="A53" s="42" t="str">
        <f t="shared" si="3"/>
        <v>LAS PALMAS</v>
      </c>
      <c r="B53" s="41">
        <f t="shared" si="4"/>
        <v>938848</v>
      </c>
      <c r="C53" s="41">
        <f t="shared" si="5"/>
        <v>1111952</v>
      </c>
      <c r="D53" s="41">
        <f t="shared" si="6"/>
        <v>4</v>
      </c>
      <c r="E53" s="42" t="str">
        <f t="shared" si="2"/>
        <v>GIJON</v>
      </c>
      <c r="F53" s="42">
        <f t="shared" si="7"/>
        <v>56936</v>
      </c>
      <c r="G53" s="42">
        <f t="shared" si="8"/>
        <v>44450</v>
      </c>
    </row>
    <row r="54" spans="1:7" x14ac:dyDescent="0.25">
      <c r="A54" s="42" t="str">
        <f t="shared" si="3"/>
        <v>MALAGA</v>
      </c>
      <c r="B54" s="41">
        <f t="shared" si="4"/>
        <v>264808</v>
      </c>
      <c r="C54" s="41">
        <f t="shared" si="5"/>
        <v>333307</v>
      </c>
      <c r="D54" s="41">
        <f t="shared" si="6"/>
        <v>7</v>
      </c>
      <c r="E54" s="42" t="str">
        <f t="shared" si="2"/>
        <v>MELILLA</v>
      </c>
      <c r="F54" s="42">
        <f t="shared" si="7"/>
        <v>32781</v>
      </c>
      <c r="G54" s="42">
        <f t="shared" si="8"/>
        <v>30237</v>
      </c>
    </row>
    <row r="55" spans="1:7" x14ac:dyDescent="0.25">
      <c r="A55" s="42" t="str">
        <f t="shared" si="3"/>
        <v>MARIN Y RIA DE PONTEVEDRA</v>
      </c>
      <c r="B55" s="41">
        <f t="shared" si="4"/>
        <v>27294</v>
      </c>
      <c r="C55" s="41">
        <f t="shared" si="5"/>
        <v>36435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29865</v>
      </c>
      <c r="G55" s="42">
        <f t="shared" si="8"/>
        <v>23659</v>
      </c>
    </row>
    <row r="56" spans="1:7" x14ac:dyDescent="0.25">
      <c r="A56" s="42" t="str">
        <f t="shared" si="3"/>
        <v>MELILLA</v>
      </c>
      <c r="B56" s="41">
        <f t="shared" si="4"/>
        <v>32781</v>
      </c>
      <c r="C56" s="41">
        <f t="shared" si="5"/>
        <v>30237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27294</v>
      </c>
      <c r="G56" s="42">
        <f t="shared" si="8"/>
        <v>36435</v>
      </c>
    </row>
    <row r="57" spans="1:7" x14ac:dyDescent="0.25">
      <c r="A57" s="42" t="str">
        <f t="shared" si="3"/>
        <v>MOTRIL</v>
      </c>
      <c r="B57" s="41">
        <f t="shared" si="4"/>
        <v>5525</v>
      </c>
      <c r="C57" s="41">
        <f t="shared" si="5"/>
        <v>5839</v>
      </c>
      <c r="D57" s="41">
        <f t="shared" si="6"/>
        <v>22</v>
      </c>
      <c r="E57" s="42" t="str">
        <f t="shared" si="2"/>
        <v>CEUTA</v>
      </c>
      <c r="F57" s="42">
        <f t="shared" si="9"/>
        <v>17366</v>
      </c>
      <c r="G57" s="42">
        <f t="shared" si="8"/>
        <v>14664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6672</v>
      </c>
      <c r="G58" s="42">
        <f t="shared" si="8"/>
        <v>5603.25</v>
      </c>
    </row>
    <row r="59" spans="1:7" x14ac:dyDescent="0.25">
      <c r="A59" s="42" t="str">
        <f t="shared" si="3"/>
        <v>SANTA CRUZ DE TENERIFE</v>
      </c>
      <c r="B59" s="41">
        <f t="shared" si="4"/>
        <v>281120</v>
      </c>
      <c r="C59" s="41">
        <f t="shared" si="5"/>
        <v>294943</v>
      </c>
      <c r="D59" s="41">
        <f t="shared" si="6"/>
        <v>6</v>
      </c>
      <c r="E59" s="42" t="str">
        <f t="shared" si="2"/>
        <v>MOTRIL</v>
      </c>
      <c r="F59" s="42">
        <f t="shared" si="9"/>
        <v>5525</v>
      </c>
      <c r="G59" s="42">
        <f t="shared" si="8"/>
        <v>5839</v>
      </c>
    </row>
    <row r="60" spans="1:7" x14ac:dyDescent="0.25">
      <c r="A60" s="42" t="str">
        <f t="shared" si="3"/>
        <v>SANTANDER</v>
      </c>
      <c r="B60" s="41">
        <f t="shared" si="4"/>
        <v>1053</v>
      </c>
      <c r="C60" s="41">
        <f t="shared" si="5"/>
        <v>1105</v>
      </c>
      <c r="D60" s="41">
        <f t="shared" si="6"/>
        <v>25</v>
      </c>
      <c r="E60" s="42" t="str">
        <f t="shared" si="2"/>
        <v>A CORUÑA</v>
      </c>
      <c r="F60" s="42">
        <f t="shared" si="9"/>
        <v>4940</v>
      </c>
      <c r="G60" s="42">
        <f t="shared" si="8"/>
        <v>4460</v>
      </c>
    </row>
    <row r="61" spans="1:7" x14ac:dyDescent="0.25">
      <c r="A61" s="42" t="str">
        <f t="shared" si="3"/>
        <v>SEVILLA</v>
      </c>
      <c r="B61" s="41">
        <f t="shared" si="4"/>
        <v>127725</v>
      </c>
      <c r="C61" s="41">
        <f t="shared" si="5"/>
        <v>143198</v>
      </c>
      <c r="D61" s="41">
        <f t="shared" si="6"/>
        <v>12</v>
      </c>
      <c r="E61" s="42" t="str">
        <f t="shared" si="2"/>
        <v>HUELVA</v>
      </c>
      <c r="F61" s="42">
        <f t="shared" si="9"/>
        <v>2318</v>
      </c>
      <c r="G61" s="42">
        <f t="shared" si="8"/>
        <v>1613</v>
      </c>
    </row>
    <row r="62" spans="1:7" x14ac:dyDescent="0.25">
      <c r="A62" s="42" t="str">
        <f t="shared" si="3"/>
        <v>TARRAGONA</v>
      </c>
      <c r="B62" s="41">
        <f t="shared" si="4"/>
        <v>136312</v>
      </c>
      <c r="C62" s="41">
        <f t="shared" si="5"/>
        <v>176105</v>
      </c>
      <c r="D62" s="41">
        <f t="shared" si="6"/>
        <v>11</v>
      </c>
      <c r="E62" s="42" t="str">
        <f t="shared" si="2"/>
        <v>SANTANDER</v>
      </c>
      <c r="F62" s="42">
        <f t="shared" si="9"/>
        <v>1053</v>
      </c>
      <c r="G62" s="42">
        <f t="shared" si="8"/>
        <v>1105</v>
      </c>
    </row>
    <row r="63" spans="1:7" x14ac:dyDescent="0.25">
      <c r="A63" s="42" t="str">
        <f t="shared" si="3"/>
        <v>VALENCIA</v>
      </c>
      <c r="B63" s="41">
        <f t="shared" si="4"/>
        <v>3963643</v>
      </c>
      <c r="C63" s="41">
        <f t="shared" si="5"/>
        <v>4109739</v>
      </c>
      <c r="D63" s="41">
        <f t="shared" si="6"/>
        <v>1</v>
      </c>
      <c r="E63" s="42" t="str">
        <f t="shared" si="2"/>
        <v>FERROL-SAN CIBRAO</v>
      </c>
      <c r="F63" s="42">
        <f t="shared" si="9"/>
        <v>826</v>
      </c>
      <c r="G63" s="42">
        <f t="shared" si="8"/>
        <v>832</v>
      </c>
    </row>
    <row r="64" spans="1:7" x14ac:dyDescent="0.25">
      <c r="A64" s="42" t="str">
        <f t="shared" si="3"/>
        <v>VIGO</v>
      </c>
      <c r="B64" s="41">
        <f t="shared" si="4"/>
        <v>191800</v>
      </c>
      <c r="C64" s="41">
        <f t="shared" si="5"/>
        <v>185028.5</v>
      </c>
      <c r="D64" s="41">
        <f t="shared" si="6"/>
        <v>8</v>
      </c>
      <c r="E64" s="42" t="str">
        <f t="shared" si="2"/>
        <v>AVILES</v>
      </c>
      <c r="F64" s="42">
        <f t="shared" si="9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29865</v>
      </c>
      <c r="C65" s="41">
        <f t="shared" si="5"/>
        <v>23659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96</v>
      </c>
      <c r="C8" s="38">
        <v>148</v>
      </c>
      <c r="D8" s="38">
        <v>2854</v>
      </c>
      <c r="E8" s="38">
        <v>1539</v>
      </c>
      <c r="F8" s="13">
        <f t="shared" ref="F8:F35" si="0">((E8*100)/D8)-100</f>
        <v>-46.075683251576734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348998</v>
      </c>
      <c r="C11" s="37">
        <v>339794</v>
      </c>
      <c r="D11" s="37">
        <v>3422450</v>
      </c>
      <c r="E11" s="37">
        <v>3610688</v>
      </c>
      <c r="F11" s="10">
        <f t="shared" si="0"/>
        <v>5.5000949612119996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914</v>
      </c>
      <c r="E12" s="38">
        <v>5</v>
      </c>
      <c r="F12" s="13">
        <f t="shared" si="0"/>
        <v>-99.452954048140043</v>
      </c>
      <c r="G12" s="1"/>
      <c r="H12" s="1"/>
      <c r="I12" s="1"/>
    </row>
    <row r="13" spans="1:12" x14ac:dyDescent="0.25">
      <c r="A13" s="8" t="s">
        <v>50</v>
      </c>
      <c r="B13" s="37">
        <v>10</v>
      </c>
      <c r="C13" s="37">
        <v>7</v>
      </c>
      <c r="D13" s="37">
        <v>38</v>
      </c>
      <c r="E13" s="37">
        <v>18</v>
      </c>
      <c r="F13" s="10">
        <f t="shared" si="0"/>
        <v>-52.631578947368418</v>
      </c>
      <c r="G13" s="1"/>
      <c r="H13" s="1"/>
      <c r="I13" s="1"/>
    </row>
    <row r="14" spans="1:12" x14ac:dyDescent="0.25">
      <c r="A14" s="11" t="s">
        <v>51</v>
      </c>
      <c r="B14" s="38">
        <v>23341</v>
      </c>
      <c r="C14" s="38">
        <v>18293.5</v>
      </c>
      <c r="D14" s="38">
        <v>406293</v>
      </c>
      <c r="E14" s="38">
        <v>241874.5</v>
      </c>
      <c r="F14" s="13">
        <f t="shared" si="0"/>
        <v>-40.467962775632365</v>
      </c>
      <c r="G14" s="1"/>
      <c r="H14" s="1"/>
      <c r="I14" s="1"/>
    </row>
    <row r="15" spans="1:12" x14ac:dyDescent="0.25">
      <c r="A15" s="8" t="s">
        <v>52</v>
      </c>
      <c r="B15" s="37">
        <v>54</v>
      </c>
      <c r="C15" s="37">
        <v>60</v>
      </c>
      <c r="D15" s="37">
        <v>1099.5</v>
      </c>
      <c r="E15" s="37">
        <v>907.25</v>
      </c>
      <c r="F15" s="10">
        <f t="shared" si="0"/>
        <v>-17.485220554797635</v>
      </c>
      <c r="G15" s="1"/>
      <c r="H15" s="1"/>
      <c r="I15" s="1"/>
    </row>
    <row r="16" spans="1:12" x14ac:dyDescent="0.25">
      <c r="A16" s="11" t="s">
        <v>53</v>
      </c>
      <c r="B16" s="38">
        <v>32</v>
      </c>
      <c r="C16" s="38">
        <v>208</v>
      </c>
      <c r="D16" s="38">
        <v>32</v>
      </c>
      <c r="E16" s="38">
        <v>208</v>
      </c>
      <c r="F16" s="13">
        <f t="shared" si="0"/>
        <v>550</v>
      </c>
      <c r="G16" s="1"/>
      <c r="H16" s="1"/>
      <c r="I16" s="1"/>
    </row>
    <row r="17" spans="1:9" x14ac:dyDescent="0.25">
      <c r="A17" s="8" t="s">
        <v>54</v>
      </c>
      <c r="B17" s="37">
        <v>63</v>
      </c>
      <c r="C17" s="37">
        <v>192</v>
      </c>
      <c r="D17" s="37">
        <v>754</v>
      </c>
      <c r="E17" s="37">
        <v>1858</v>
      </c>
      <c r="F17" s="10">
        <f t="shared" si="0"/>
        <v>146.41909814323608</v>
      </c>
      <c r="G17" s="1"/>
      <c r="H17" s="1"/>
      <c r="I17" s="1"/>
    </row>
    <row r="18" spans="1:9" x14ac:dyDescent="0.25">
      <c r="A18" s="11" t="s">
        <v>55</v>
      </c>
      <c r="B18" s="38">
        <v>2</v>
      </c>
      <c r="C18" s="38">
        <v>0</v>
      </c>
      <c r="D18" s="38">
        <v>2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40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55490</v>
      </c>
      <c r="C22" s="38">
        <v>49424</v>
      </c>
      <c r="D22" s="38">
        <v>728428</v>
      </c>
      <c r="E22" s="38">
        <v>558625</v>
      </c>
      <c r="F22" s="13">
        <f t="shared" si="0"/>
        <v>-23.310883162097014</v>
      </c>
      <c r="G22" s="1"/>
      <c r="H22" s="1"/>
      <c r="I22" s="1"/>
    </row>
    <row r="23" spans="1:9" x14ac:dyDescent="0.25">
      <c r="A23" s="8" t="s">
        <v>60</v>
      </c>
      <c r="B23" s="37">
        <v>8954</v>
      </c>
      <c r="C23" s="37">
        <v>21432</v>
      </c>
      <c r="D23" s="37">
        <v>299653</v>
      </c>
      <c r="E23" s="37">
        <v>232910</v>
      </c>
      <c r="F23" s="10">
        <f t="shared" si="0"/>
        <v>-22.273429600237606</v>
      </c>
      <c r="G23" s="1"/>
      <c r="H23" s="1"/>
      <c r="I23" s="1"/>
    </row>
    <row r="24" spans="1:9" x14ac:dyDescent="0.25">
      <c r="A24" s="11" t="s">
        <v>61</v>
      </c>
      <c r="B24" s="38">
        <v>40</v>
      </c>
      <c r="C24" s="38">
        <v>24</v>
      </c>
      <c r="D24" s="38">
        <v>2631</v>
      </c>
      <c r="E24" s="38">
        <v>2806</v>
      </c>
      <c r="F24" s="13">
        <f t="shared" si="0"/>
        <v>6.6514633219308195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337</v>
      </c>
      <c r="C28" s="38">
        <v>280</v>
      </c>
      <c r="D28" s="38">
        <v>4506</v>
      </c>
      <c r="E28" s="38">
        <v>2759</v>
      </c>
      <c r="F28" s="13">
        <f t="shared" si="0"/>
        <v>-38.7705281846427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24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5359</v>
      </c>
      <c r="C31" s="37">
        <v>4372</v>
      </c>
      <c r="D31" s="37">
        <v>95654</v>
      </c>
      <c r="E31" s="37">
        <v>68028</v>
      </c>
      <c r="F31" s="10">
        <f t="shared" si="0"/>
        <v>-28.881175904823635</v>
      </c>
      <c r="G31" s="1"/>
      <c r="H31" s="1"/>
      <c r="I31" s="1"/>
    </row>
    <row r="32" spans="1:9" x14ac:dyDescent="0.25">
      <c r="A32" s="11" t="s">
        <v>69</v>
      </c>
      <c r="B32" s="38">
        <v>188965</v>
      </c>
      <c r="C32" s="38">
        <v>182670</v>
      </c>
      <c r="D32" s="38">
        <v>2096870</v>
      </c>
      <c r="E32" s="38">
        <v>1963291</v>
      </c>
      <c r="F32" s="13">
        <f t="shared" si="0"/>
        <v>-6.3703996909679717</v>
      </c>
      <c r="G32" s="1"/>
      <c r="H32" s="1"/>
      <c r="I32" s="1"/>
    </row>
    <row r="33" spans="1:9" x14ac:dyDescent="0.25">
      <c r="A33" s="8" t="s">
        <v>70</v>
      </c>
      <c r="B33" s="37">
        <v>414</v>
      </c>
      <c r="C33" s="37">
        <v>506</v>
      </c>
      <c r="D33" s="37">
        <v>8042</v>
      </c>
      <c r="E33" s="37">
        <v>7143</v>
      </c>
      <c r="F33" s="10">
        <f t="shared" si="0"/>
        <v>-11.178811240984828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632155</v>
      </c>
      <c r="C35" s="15">
        <f t="shared" ref="C35:E35" si="1">SUM(C7:C34)</f>
        <v>617410.5</v>
      </c>
      <c r="D35" s="15">
        <f t="shared" si="1"/>
        <v>7070272.5</v>
      </c>
      <c r="E35" s="15">
        <f t="shared" si="1"/>
        <v>6692699.75</v>
      </c>
      <c r="F35" s="16">
        <f t="shared" si="0"/>
        <v>-5.340285682058223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3610688</v>
      </c>
      <c r="G38" s="42">
        <f>LOOKUP(E38,$A$38:$A$65,$C$38:$C$65)</f>
        <v>3422450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1539</v>
      </c>
      <c r="C39" s="41">
        <f t="shared" ref="C39:C65" si="5">D8</f>
        <v>2854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1963291</v>
      </c>
      <c r="G39" s="42">
        <f t="shared" ref="G39:G65" si="8">LOOKUP(E39,$A$38:$A$65,$C$38:$C$65)</f>
        <v>2096870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558625</v>
      </c>
      <c r="G40" s="42">
        <f t="shared" si="8"/>
        <v>728428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241874.5</v>
      </c>
      <c r="G41" s="42">
        <f t="shared" si="8"/>
        <v>406293</v>
      </c>
    </row>
    <row r="42" spans="1:9" x14ac:dyDescent="0.25">
      <c r="A42" s="42" t="str">
        <f t="shared" si="3"/>
        <v>BAHIA DE ALGECIRAS</v>
      </c>
      <c r="B42" s="41">
        <f t="shared" si="4"/>
        <v>3610688</v>
      </c>
      <c r="C42" s="41">
        <f t="shared" si="5"/>
        <v>3422450</v>
      </c>
      <c r="D42" s="41">
        <f t="shared" si="6"/>
        <v>1</v>
      </c>
      <c r="E42" s="42" t="str">
        <f t="shared" si="2"/>
        <v>MALAGA</v>
      </c>
      <c r="F42" s="42">
        <f t="shared" si="7"/>
        <v>232910</v>
      </c>
      <c r="G42" s="42">
        <f t="shared" si="8"/>
        <v>299653</v>
      </c>
    </row>
    <row r="43" spans="1:9" x14ac:dyDescent="0.25">
      <c r="A43" s="42" t="str">
        <f t="shared" si="3"/>
        <v>BAHIA DE CADIZ</v>
      </c>
      <c r="B43" s="41">
        <f t="shared" si="4"/>
        <v>5</v>
      </c>
      <c r="C43" s="41">
        <f t="shared" si="5"/>
        <v>914</v>
      </c>
      <c r="D43" s="41">
        <f t="shared" si="6"/>
        <v>16</v>
      </c>
      <c r="E43" s="42" t="str">
        <f t="shared" si="2"/>
        <v>TARRAGONA</v>
      </c>
      <c r="F43" s="42">
        <f t="shared" si="7"/>
        <v>68028</v>
      </c>
      <c r="G43" s="42">
        <f t="shared" si="8"/>
        <v>95654</v>
      </c>
    </row>
    <row r="44" spans="1:9" x14ac:dyDescent="0.25">
      <c r="A44" s="42" t="str">
        <f t="shared" si="3"/>
        <v>BALEARES</v>
      </c>
      <c r="B44" s="41">
        <f t="shared" si="4"/>
        <v>18</v>
      </c>
      <c r="C44" s="41">
        <f t="shared" si="5"/>
        <v>38</v>
      </c>
      <c r="D44" s="41">
        <f t="shared" si="6"/>
        <v>15</v>
      </c>
      <c r="E44" s="42" t="str">
        <f t="shared" si="2"/>
        <v>VIGO</v>
      </c>
      <c r="F44" s="42">
        <f t="shared" si="7"/>
        <v>7143</v>
      </c>
      <c r="G44" s="42">
        <f t="shared" si="8"/>
        <v>8042</v>
      </c>
    </row>
    <row r="45" spans="1:9" x14ac:dyDescent="0.25">
      <c r="A45" s="42" t="str">
        <f t="shared" si="3"/>
        <v>BARCELONA</v>
      </c>
      <c r="B45" s="41">
        <f t="shared" si="4"/>
        <v>241874.5</v>
      </c>
      <c r="C45" s="41">
        <f t="shared" si="5"/>
        <v>406293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2806</v>
      </c>
      <c r="G45" s="42">
        <f t="shared" si="8"/>
        <v>2631</v>
      </c>
    </row>
    <row r="46" spans="1:9" x14ac:dyDescent="0.25">
      <c r="A46" s="42" t="str">
        <f t="shared" si="3"/>
        <v>BILBAO</v>
      </c>
      <c r="B46" s="41">
        <f t="shared" si="4"/>
        <v>907.25</v>
      </c>
      <c r="C46" s="41">
        <f t="shared" si="5"/>
        <v>1099.5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2759</v>
      </c>
      <c r="G46" s="42">
        <f t="shared" si="8"/>
        <v>4506</v>
      </c>
    </row>
    <row r="47" spans="1:9" x14ac:dyDescent="0.25">
      <c r="A47" s="42" t="str">
        <f t="shared" si="3"/>
        <v>CARTAGENA</v>
      </c>
      <c r="B47" s="41">
        <f t="shared" si="4"/>
        <v>208</v>
      </c>
      <c r="C47" s="41">
        <f t="shared" si="5"/>
        <v>32</v>
      </c>
      <c r="D47" s="41">
        <f t="shared" si="6"/>
        <v>13</v>
      </c>
      <c r="E47" s="42" t="str">
        <f t="shared" si="2"/>
        <v>CASTELLON</v>
      </c>
      <c r="F47" s="42">
        <f t="shared" si="7"/>
        <v>1858</v>
      </c>
      <c r="G47" s="42">
        <f t="shared" si="8"/>
        <v>754</v>
      </c>
    </row>
    <row r="48" spans="1:9" x14ac:dyDescent="0.25">
      <c r="A48" s="42" t="str">
        <f t="shared" si="3"/>
        <v>CASTELLON</v>
      </c>
      <c r="B48" s="41">
        <f t="shared" si="4"/>
        <v>1858</v>
      </c>
      <c r="C48" s="41">
        <f t="shared" si="5"/>
        <v>754</v>
      </c>
      <c r="D48" s="41">
        <f t="shared" si="6"/>
        <v>10</v>
      </c>
      <c r="E48" s="42" t="str">
        <f t="shared" si="2"/>
        <v>ALICANTE</v>
      </c>
      <c r="F48" s="42">
        <f t="shared" si="7"/>
        <v>1539</v>
      </c>
      <c r="G48" s="42">
        <f t="shared" si="8"/>
        <v>2854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</v>
      </c>
      <c r="D49" s="41">
        <f t="shared" si="6"/>
        <v>28</v>
      </c>
      <c r="E49" s="42" t="str">
        <f t="shared" si="2"/>
        <v>BILBAO</v>
      </c>
      <c r="F49" s="42">
        <f t="shared" si="7"/>
        <v>907.25</v>
      </c>
      <c r="G49" s="42">
        <f t="shared" si="8"/>
        <v>1099.5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208</v>
      </c>
      <c r="G50" s="42">
        <f t="shared" si="8"/>
        <v>32</v>
      </c>
    </row>
    <row r="51" spans="1:7" x14ac:dyDescent="0.25">
      <c r="A51" s="42" t="str">
        <f t="shared" si="3"/>
        <v>GIJON</v>
      </c>
      <c r="B51" s="41">
        <f t="shared" si="4"/>
        <v>40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40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18</v>
      </c>
      <c r="G52" s="42">
        <f t="shared" si="8"/>
        <v>38</v>
      </c>
    </row>
    <row r="53" spans="1:7" x14ac:dyDescent="0.25">
      <c r="A53" s="42" t="str">
        <f t="shared" si="3"/>
        <v>LAS PALMAS</v>
      </c>
      <c r="B53" s="41">
        <f t="shared" si="4"/>
        <v>558625</v>
      </c>
      <c r="C53" s="41">
        <f t="shared" si="5"/>
        <v>728428</v>
      </c>
      <c r="D53" s="41">
        <f t="shared" si="6"/>
        <v>3</v>
      </c>
      <c r="E53" s="42" t="str">
        <f t="shared" si="2"/>
        <v>BAHIA DE CADIZ</v>
      </c>
      <c r="F53" s="42">
        <f t="shared" si="7"/>
        <v>5</v>
      </c>
      <c r="G53" s="42">
        <f t="shared" si="8"/>
        <v>914</v>
      </c>
    </row>
    <row r="54" spans="1:7" x14ac:dyDescent="0.25">
      <c r="A54" s="42" t="str">
        <f t="shared" si="3"/>
        <v>MALAGA</v>
      </c>
      <c r="B54" s="41">
        <f t="shared" si="4"/>
        <v>232910</v>
      </c>
      <c r="C54" s="41">
        <f t="shared" si="5"/>
        <v>299653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2806</v>
      </c>
      <c r="C55" s="41">
        <f t="shared" si="5"/>
        <v>2631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2759</v>
      </c>
      <c r="C59" s="41">
        <f t="shared" si="5"/>
        <v>4506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24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68028</v>
      </c>
      <c r="C62" s="41">
        <f t="shared" si="5"/>
        <v>95654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1963291</v>
      </c>
      <c r="C63" s="41">
        <f t="shared" si="5"/>
        <v>2096870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7143</v>
      </c>
      <c r="C64" s="41">
        <f t="shared" si="5"/>
        <v>8042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">
        <v>40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156</v>
      </c>
      <c r="D7" s="9">
        <v>254</v>
      </c>
      <c r="E7" s="9">
        <v>1101</v>
      </c>
      <c r="F7" s="10">
        <f>((E7*100)/D7)-100</f>
        <v>333.46456692913387</v>
      </c>
      <c r="G7" s="1"/>
      <c r="H7" s="1"/>
      <c r="I7" s="1"/>
    </row>
    <row r="8" spans="1:12" x14ac:dyDescent="0.25">
      <c r="A8" s="11" t="s">
        <v>45</v>
      </c>
      <c r="B8" s="12">
        <v>8414</v>
      </c>
      <c r="C8" s="12">
        <v>10593</v>
      </c>
      <c r="D8" s="12">
        <v>107061</v>
      </c>
      <c r="E8" s="12">
        <v>107622</v>
      </c>
      <c r="F8" s="13">
        <f t="shared" ref="F8:F35" si="0">((E8*100)/D8)-100</f>
        <v>0.52400033625690412</v>
      </c>
      <c r="G8" s="1"/>
      <c r="H8" s="1"/>
      <c r="I8" s="1"/>
    </row>
    <row r="9" spans="1:12" x14ac:dyDescent="0.25">
      <c r="A9" s="8" t="s">
        <v>46</v>
      </c>
      <c r="B9" s="9">
        <v>380</v>
      </c>
      <c r="C9" s="9">
        <v>251</v>
      </c>
      <c r="D9" s="9">
        <v>3892.25</v>
      </c>
      <c r="E9" s="9">
        <v>3287</v>
      </c>
      <c r="F9" s="10">
        <f t="shared" si="0"/>
        <v>-15.550131671912126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1692</v>
      </c>
      <c r="C11" s="9">
        <v>4</v>
      </c>
      <c r="D11" s="9">
        <v>22200</v>
      </c>
      <c r="E11" s="9">
        <v>371</v>
      </c>
      <c r="F11" s="10">
        <f t="shared" si="0"/>
        <v>-98.328828828828833</v>
      </c>
      <c r="G11" s="1"/>
      <c r="H11" s="1"/>
      <c r="I11" s="1"/>
    </row>
    <row r="12" spans="1:12" x14ac:dyDescent="0.25">
      <c r="A12" s="11" t="s">
        <v>49</v>
      </c>
      <c r="B12" s="12">
        <v>2881</v>
      </c>
      <c r="C12" s="12">
        <v>2934</v>
      </c>
      <c r="D12" s="12">
        <v>33898.5</v>
      </c>
      <c r="E12" s="12">
        <v>29397.5</v>
      </c>
      <c r="F12" s="13">
        <f t="shared" si="0"/>
        <v>-13.277873652226504</v>
      </c>
      <c r="G12" s="1"/>
      <c r="H12" s="1"/>
      <c r="I12" s="1"/>
    </row>
    <row r="13" spans="1:12" x14ac:dyDescent="0.25">
      <c r="A13" s="8" t="s">
        <v>50</v>
      </c>
      <c r="B13" s="9">
        <v>3995</v>
      </c>
      <c r="C13" s="9">
        <v>4256</v>
      </c>
      <c r="D13" s="9">
        <v>53779</v>
      </c>
      <c r="E13" s="9">
        <v>57109</v>
      </c>
      <c r="F13" s="10">
        <f t="shared" si="0"/>
        <v>6.1920080328752789</v>
      </c>
      <c r="G13" s="1"/>
      <c r="H13" s="1"/>
      <c r="I13" s="1"/>
    </row>
    <row r="14" spans="1:12" x14ac:dyDescent="0.25">
      <c r="A14" s="11" t="s">
        <v>51</v>
      </c>
      <c r="B14" s="12">
        <v>13890.5</v>
      </c>
      <c r="C14" s="12">
        <v>13728.5</v>
      </c>
      <c r="D14" s="12">
        <v>148879.5</v>
      </c>
      <c r="E14" s="12">
        <v>160522.5</v>
      </c>
      <c r="F14" s="13">
        <f t="shared" si="0"/>
        <v>7.820418526392146</v>
      </c>
      <c r="G14" s="1"/>
      <c r="H14" s="1"/>
      <c r="I14" s="1"/>
    </row>
    <row r="15" spans="1:12" x14ac:dyDescent="0.25">
      <c r="A15" s="8" t="s">
        <v>52</v>
      </c>
      <c r="B15" s="9">
        <v>4451.25</v>
      </c>
      <c r="C15" s="9">
        <v>5643.25</v>
      </c>
      <c r="D15" s="9">
        <v>56611.75</v>
      </c>
      <c r="E15" s="9">
        <v>60007</v>
      </c>
      <c r="F15" s="10">
        <f t="shared" si="0"/>
        <v>5.9974298621752524</v>
      </c>
      <c r="G15" s="1"/>
      <c r="H15" s="1"/>
      <c r="I15" s="1"/>
    </row>
    <row r="16" spans="1:12" x14ac:dyDescent="0.25">
      <c r="A16" s="11" t="s">
        <v>53</v>
      </c>
      <c r="B16" s="12">
        <v>1358</v>
      </c>
      <c r="C16" s="12">
        <v>2105</v>
      </c>
      <c r="D16" s="12">
        <v>16225</v>
      </c>
      <c r="E16" s="12">
        <v>19414</v>
      </c>
      <c r="F16" s="13">
        <f t="shared" si="0"/>
        <v>19.654853620955322</v>
      </c>
      <c r="G16" s="1"/>
      <c r="H16" s="1"/>
      <c r="I16" s="1"/>
    </row>
    <row r="17" spans="1:9" x14ac:dyDescent="0.25">
      <c r="A17" s="8" t="s">
        <v>54</v>
      </c>
      <c r="B17" s="9">
        <v>210</v>
      </c>
      <c r="C17" s="9">
        <v>270</v>
      </c>
      <c r="D17" s="9">
        <v>5329</v>
      </c>
      <c r="E17" s="9">
        <v>4223</v>
      </c>
      <c r="F17" s="10">
        <f t="shared" si="0"/>
        <v>-20.754362919872392</v>
      </c>
      <c r="G17" s="1"/>
      <c r="H17" s="1"/>
      <c r="I17" s="1"/>
    </row>
    <row r="18" spans="1:9" x14ac:dyDescent="0.25">
      <c r="A18" s="11" t="s">
        <v>55</v>
      </c>
      <c r="B18" s="12">
        <v>1550</v>
      </c>
      <c r="C18" s="12">
        <v>1764</v>
      </c>
      <c r="D18" s="12">
        <v>14530</v>
      </c>
      <c r="E18" s="12">
        <v>17345</v>
      </c>
      <c r="F18" s="13">
        <f t="shared" si="0"/>
        <v>19.37370956641432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706</v>
      </c>
      <c r="C20" s="12">
        <v>1211</v>
      </c>
      <c r="D20" s="12">
        <v>7297</v>
      </c>
      <c r="E20" s="12">
        <v>9407</v>
      </c>
      <c r="F20" s="13">
        <f t="shared" si="0"/>
        <v>28.91599287378375</v>
      </c>
      <c r="G20" s="1"/>
      <c r="H20" s="1"/>
      <c r="I20" s="1"/>
    </row>
    <row r="21" spans="1:9" x14ac:dyDescent="0.25">
      <c r="A21" s="8" t="s">
        <v>58</v>
      </c>
      <c r="B21" s="9">
        <v>46</v>
      </c>
      <c r="C21" s="9">
        <v>128</v>
      </c>
      <c r="D21" s="9">
        <v>1368</v>
      </c>
      <c r="E21" s="9">
        <v>1443</v>
      </c>
      <c r="F21" s="10">
        <f t="shared" si="0"/>
        <v>5.4824561403508767</v>
      </c>
      <c r="G21" s="1"/>
      <c r="H21" s="1"/>
      <c r="I21" s="1"/>
    </row>
    <row r="22" spans="1:9" x14ac:dyDescent="0.25">
      <c r="A22" s="11" t="s">
        <v>59</v>
      </c>
      <c r="B22" s="12">
        <v>28406</v>
      </c>
      <c r="C22" s="12">
        <v>31770</v>
      </c>
      <c r="D22" s="12">
        <v>311547</v>
      </c>
      <c r="E22" s="12">
        <v>312964</v>
      </c>
      <c r="F22" s="13">
        <f t="shared" si="0"/>
        <v>0.45482704054283829</v>
      </c>
      <c r="G22" s="1"/>
      <c r="H22" s="1"/>
      <c r="I22" s="1"/>
    </row>
    <row r="23" spans="1:9" x14ac:dyDescent="0.25">
      <c r="A23" s="8" t="s">
        <v>60</v>
      </c>
      <c r="B23" s="9">
        <v>1136</v>
      </c>
      <c r="C23" s="9">
        <v>993</v>
      </c>
      <c r="D23" s="9">
        <v>12876</v>
      </c>
      <c r="E23" s="9">
        <v>12284</v>
      </c>
      <c r="F23" s="10">
        <f t="shared" si="0"/>
        <v>-4.5977011494252906</v>
      </c>
      <c r="G23" s="1"/>
      <c r="H23" s="1"/>
      <c r="I23" s="1"/>
    </row>
    <row r="24" spans="1:9" x14ac:dyDescent="0.25">
      <c r="A24" s="11" t="s">
        <v>61</v>
      </c>
      <c r="B24" s="12">
        <v>345</v>
      </c>
      <c r="C24" s="12">
        <v>836</v>
      </c>
      <c r="D24" s="12">
        <v>5254</v>
      </c>
      <c r="E24" s="12">
        <v>6794</v>
      </c>
      <c r="F24" s="13">
        <f t="shared" si="0"/>
        <v>29.311001141987049</v>
      </c>
      <c r="G24" s="1"/>
      <c r="H24" s="1"/>
      <c r="I24" s="1"/>
    </row>
    <row r="25" spans="1:9" x14ac:dyDescent="0.25">
      <c r="A25" s="8" t="s">
        <v>62</v>
      </c>
      <c r="B25" s="9">
        <v>1490</v>
      </c>
      <c r="C25" s="9">
        <v>2368</v>
      </c>
      <c r="D25" s="9">
        <v>18011</v>
      </c>
      <c r="E25" s="9">
        <v>19761</v>
      </c>
      <c r="F25" s="10">
        <f t="shared" si="0"/>
        <v>9.7162844928099474</v>
      </c>
      <c r="G25" s="1"/>
      <c r="H25" s="1"/>
      <c r="I25" s="1"/>
    </row>
    <row r="26" spans="1:9" x14ac:dyDescent="0.25">
      <c r="A26" s="11" t="s">
        <v>63</v>
      </c>
      <c r="B26" s="12">
        <v>199</v>
      </c>
      <c r="C26" s="12">
        <v>178</v>
      </c>
      <c r="D26" s="12">
        <v>1967</v>
      </c>
      <c r="E26" s="12">
        <v>1037</v>
      </c>
      <c r="F26" s="13">
        <f t="shared" si="0"/>
        <v>-47.280122013218097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24496</v>
      </c>
      <c r="C28" s="12">
        <v>23639</v>
      </c>
      <c r="D28" s="12">
        <v>255086</v>
      </c>
      <c r="E28" s="12">
        <v>248841</v>
      </c>
      <c r="F28" s="13">
        <f t="shared" si="0"/>
        <v>-2.4481939424350969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12155</v>
      </c>
      <c r="C30" s="12">
        <v>12062</v>
      </c>
      <c r="D30" s="12">
        <v>123846</v>
      </c>
      <c r="E30" s="12">
        <v>115845</v>
      </c>
      <c r="F30" s="13">
        <f t="shared" si="0"/>
        <v>-6.4604428080034921</v>
      </c>
      <c r="G30" s="1"/>
      <c r="H30" s="1"/>
      <c r="I30" s="1"/>
    </row>
    <row r="31" spans="1:9" x14ac:dyDescent="0.25">
      <c r="A31" s="8" t="s">
        <v>68</v>
      </c>
      <c r="B31" s="9">
        <v>1804</v>
      </c>
      <c r="C31" s="9">
        <v>1002</v>
      </c>
      <c r="D31" s="9">
        <v>20699</v>
      </c>
      <c r="E31" s="9">
        <v>13296</v>
      </c>
      <c r="F31" s="10">
        <f t="shared" si="0"/>
        <v>-35.765012802550842</v>
      </c>
      <c r="G31" s="1"/>
      <c r="H31" s="1"/>
      <c r="I31" s="1"/>
    </row>
    <row r="32" spans="1:9" x14ac:dyDescent="0.25">
      <c r="A32" s="11" t="s">
        <v>69</v>
      </c>
      <c r="B32" s="12">
        <v>11138</v>
      </c>
      <c r="C32" s="12">
        <v>11630</v>
      </c>
      <c r="D32" s="12">
        <v>131511</v>
      </c>
      <c r="E32" s="12">
        <v>131590</v>
      </c>
      <c r="F32" s="13">
        <f t="shared" si="0"/>
        <v>6.0071020675081854E-2</v>
      </c>
      <c r="G32" s="1"/>
      <c r="H32" s="1"/>
      <c r="I32" s="1"/>
    </row>
    <row r="33" spans="1:9" x14ac:dyDescent="0.25">
      <c r="A33" s="8" t="s">
        <v>70</v>
      </c>
      <c r="B33" s="9">
        <v>2278</v>
      </c>
      <c r="C33" s="9">
        <v>2468</v>
      </c>
      <c r="D33" s="9">
        <v>22545</v>
      </c>
      <c r="E33" s="9">
        <v>24757</v>
      </c>
      <c r="F33" s="10">
        <f t="shared" si="0"/>
        <v>9.8114881348414258</v>
      </c>
      <c r="G33" s="1"/>
      <c r="H33" s="1"/>
      <c r="I33" s="1"/>
    </row>
    <row r="34" spans="1:9" x14ac:dyDescent="0.25">
      <c r="A34" s="11" t="s">
        <v>71</v>
      </c>
      <c r="B34" s="12">
        <v>2375</v>
      </c>
      <c r="C34" s="12">
        <v>2597</v>
      </c>
      <c r="D34" s="12">
        <v>22863</v>
      </c>
      <c r="E34" s="12">
        <v>28840</v>
      </c>
      <c r="F34" s="13">
        <f t="shared" si="0"/>
        <v>26.142675939290555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125395.75</v>
      </c>
      <c r="C35" s="15">
        <f t="shared" ref="C35:E35" si="1">SUM(C7:C34)</f>
        <v>132586.75</v>
      </c>
      <c r="D35" s="15">
        <f t="shared" si="1"/>
        <v>1397530</v>
      </c>
      <c r="E35" s="15">
        <f t="shared" si="1"/>
        <v>1387298</v>
      </c>
      <c r="F35" s="16">
        <f t="shared" si="0"/>
        <v>-0.73214886263622247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1101</v>
      </c>
      <c r="C38" s="41">
        <f>D7</f>
        <v>254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312964</v>
      </c>
      <c r="G38" s="42">
        <f>LOOKUP(E38,$A$38:$A$65,$C$38:$C$65)</f>
        <v>311547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107622</v>
      </c>
      <c r="C39" s="41">
        <f t="shared" ref="C39:C65" si="5">D8</f>
        <v>107061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248841</v>
      </c>
      <c r="G39" s="42">
        <f t="shared" ref="G39:G65" si="8">LOOKUP(E39,$A$38:$A$65,$C$38:$C$65)</f>
        <v>255086</v>
      </c>
    </row>
    <row r="40" spans="1:9" x14ac:dyDescent="0.25">
      <c r="A40" s="42" t="str">
        <f t="shared" si="3"/>
        <v>ALMERIA</v>
      </c>
      <c r="B40" s="41">
        <f t="shared" si="4"/>
        <v>3287</v>
      </c>
      <c r="C40" s="41">
        <f t="shared" si="5"/>
        <v>3892.25</v>
      </c>
      <c r="D40" s="41">
        <f t="shared" si="6"/>
        <v>20</v>
      </c>
      <c r="E40" s="42" t="str">
        <f t="shared" si="2"/>
        <v>BARCELONA</v>
      </c>
      <c r="F40" s="42">
        <f t="shared" si="7"/>
        <v>160522.5</v>
      </c>
      <c r="G40" s="42">
        <f t="shared" si="8"/>
        <v>148879.5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131590</v>
      </c>
      <c r="G41" s="42">
        <f t="shared" si="8"/>
        <v>131511</v>
      </c>
    </row>
    <row r="42" spans="1:9" x14ac:dyDescent="0.25">
      <c r="A42" s="42" t="str">
        <f t="shared" si="3"/>
        <v>BAHIA DE ALGECIRAS</v>
      </c>
      <c r="B42" s="41">
        <f t="shared" si="4"/>
        <v>371</v>
      </c>
      <c r="C42" s="41">
        <f t="shared" si="5"/>
        <v>22200</v>
      </c>
      <c r="D42" s="41">
        <f t="shared" si="6"/>
        <v>24</v>
      </c>
      <c r="E42" s="42" t="str">
        <f t="shared" si="2"/>
        <v>SEVILLA</v>
      </c>
      <c r="F42" s="42">
        <f t="shared" si="7"/>
        <v>115845</v>
      </c>
      <c r="G42" s="42">
        <f t="shared" si="8"/>
        <v>123846</v>
      </c>
    </row>
    <row r="43" spans="1:9" x14ac:dyDescent="0.25">
      <c r="A43" s="42" t="str">
        <f t="shared" si="3"/>
        <v>BAHIA DE CADIZ</v>
      </c>
      <c r="B43" s="41">
        <f t="shared" si="4"/>
        <v>29397.5</v>
      </c>
      <c r="C43" s="41">
        <f t="shared" si="5"/>
        <v>33898.5</v>
      </c>
      <c r="D43" s="41">
        <f t="shared" si="6"/>
        <v>9</v>
      </c>
      <c r="E43" s="42" t="str">
        <f t="shared" si="2"/>
        <v>ALICANTE</v>
      </c>
      <c r="F43" s="42">
        <f t="shared" si="7"/>
        <v>107622</v>
      </c>
      <c r="G43" s="42">
        <f t="shared" si="8"/>
        <v>107061</v>
      </c>
    </row>
    <row r="44" spans="1:9" x14ac:dyDescent="0.25">
      <c r="A44" s="42" t="str">
        <f t="shared" si="3"/>
        <v>BALEARES</v>
      </c>
      <c r="B44" s="41">
        <f t="shared" si="4"/>
        <v>57109</v>
      </c>
      <c r="C44" s="41">
        <f t="shared" si="5"/>
        <v>53779</v>
      </c>
      <c r="D44" s="41">
        <f t="shared" si="6"/>
        <v>8</v>
      </c>
      <c r="E44" s="42" t="str">
        <f t="shared" si="2"/>
        <v>BILBAO</v>
      </c>
      <c r="F44" s="42">
        <f t="shared" si="7"/>
        <v>60007</v>
      </c>
      <c r="G44" s="42">
        <f t="shared" si="8"/>
        <v>56611.75</v>
      </c>
    </row>
    <row r="45" spans="1:9" x14ac:dyDescent="0.25">
      <c r="A45" s="42" t="str">
        <f t="shared" si="3"/>
        <v>BARCELONA</v>
      </c>
      <c r="B45" s="41">
        <f t="shared" si="4"/>
        <v>160522.5</v>
      </c>
      <c r="C45" s="41">
        <f t="shared" si="5"/>
        <v>148879.5</v>
      </c>
      <c r="D45" s="41">
        <f t="shared" si="6"/>
        <v>3</v>
      </c>
      <c r="E45" s="42" t="str">
        <f t="shared" si="2"/>
        <v>BALEARES</v>
      </c>
      <c r="F45" s="42">
        <f t="shared" si="7"/>
        <v>57109</v>
      </c>
      <c r="G45" s="42">
        <f t="shared" si="8"/>
        <v>53779</v>
      </c>
    </row>
    <row r="46" spans="1:9" x14ac:dyDescent="0.25">
      <c r="A46" s="42" t="str">
        <f t="shared" si="3"/>
        <v>BILBAO</v>
      </c>
      <c r="B46" s="41">
        <f t="shared" si="4"/>
        <v>60007</v>
      </c>
      <c r="C46" s="41">
        <f t="shared" si="5"/>
        <v>56611.75</v>
      </c>
      <c r="D46" s="41">
        <f t="shared" si="6"/>
        <v>7</v>
      </c>
      <c r="E46" s="42" t="str">
        <f t="shared" si="2"/>
        <v>BAHIA DE CADIZ</v>
      </c>
      <c r="F46" s="42">
        <f t="shared" si="7"/>
        <v>29397.5</v>
      </c>
      <c r="G46" s="42">
        <f t="shared" si="8"/>
        <v>33898.5</v>
      </c>
    </row>
    <row r="47" spans="1:9" x14ac:dyDescent="0.25">
      <c r="A47" s="42" t="str">
        <f t="shared" si="3"/>
        <v>CARTAGENA</v>
      </c>
      <c r="B47" s="41">
        <f t="shared" si="4"/>
        <v>19414</v>
      </c>
      <c r="C47" s="41">
        <f t="shared" si="5"/>
        <v>16225</v>
      </c>
      <c r="D47" s="41">
        <f t="shared" si="6"/>
        <v>13</v>
      </c>
      <c r="E47" s="42" t="str">
        <f t="shared" si="2"/>
        <v>VILAGARCIA</v>
      </c>
      <c r="F47" s="42">
        <f t="shared" si="7"/>
        <v>28840</v>
      </c>
      <c r="G47" s="42">
        <f t="shared" si="8"/>
        <v>22863</v>
      </c>
    </row>
    <row r="48" spans="1:9" x14ac:dyDescent="0.25">
      <c r="A48" s="42" t="str">
        <f t="shared" si="3"/>
        <v>CASTELLON</v>
      </c>
      <c r="B48" s="41">
        <f t="shared" si="4"/>
        <v>4223</v>
      </c>
      <c r="C48" s="41">
        <f t="shared" si="5"/>
        <v>5329</v>
      </c>
      <c r="D48" s="41">
        <f t="shared" si="6"/>
        <v>19</v>
      </c>
      <c r="E48" s="42" t="str">
        <f t="shared" si="2"/>
        <v>VIGO</v>
      </c>
      <c r="F48" s="42">
        <f t="shared" si="7"/>
        <v>24757</v>
      </c>
      <c r="G48" s="42">
        <f t="shared" si="8"/>
        <v>22545</v>
      </c>
    </row>
    <row r="49" spans="1:7" x14ac:dyDescent="0.25">
      <c r="A49" s="42" t="str">
        <f t="shared" si="3"/>
        <v>CEUTA</v>
      </c>
      <c r="B49" s="41">
        <f t="shared" si="4"/>
        <v>17345</v>
      </c>
      <c r="C49" s="41">
        <f t="shared" si="5"/>
        <v>14530</v>
      </c>
      <c r="D49" s="41">
        <f t="shared" si="6"/>
        <v>14</v>
      </c>
      <c r="E49" s="42" t="str">
        <f t="shared" si="2"/>
        <v>MELILLA</v>
      </c>
      <c r="F49" s="42">
        <f t="shared" si="7"/>
        <v>19761</v>
      </c>
      <c r="G49" s="42">
        <f t="shared" si="8"/>
        <v>18011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CARTAGENA</v>
      </c>
      <c r="F50" s="42">
        <f t="shared" si="7"/>
        <v>19414</v>
      </c>
      <c r="G50" s="42">
        <f t="shared" si="8"/>
        <v>16225</v>
      </c>
    </row>
    <row r="51" spans="1:7" x14ac:dyDescent="0.25">
      <c r="A51" s="42" t="str">
        <f t="shared" si="3"/>
        <v>GIJON</v>
      </c>
      <c r="B51" s="41">
        <f t="shared" si="4"/>
        <v>9407</v>
      </c>
      <c r="C51" s="41">
        <f t="shared" si="5"/>
        <v>7297</v>
      </c>
      <c r="D51" s="41">
        <f t="shared" si="6"/>
        <v>17</v>
      </c>
      <c r="E51" s="42" t="str">
        <f t="shared" si="2"/>
        <v>CEUTA</v>
      </c>
      <c r="F51" s="42">
        <f t="shared" si="7"/>
        <v>17345</v>
      </c>
      <c r="G51" s="42">
        <f t="shared" si="8"/>
        <v>14530</v>
      </c>
    </row>
    <row r="52" spans="1:7" x14ac:dyDescent="0.25">
      <c r="A52" s="42" t="str">
        <f t="shared" si="3"/>
        <v>HUELVA</v>
      </c>
      <c r="B52" s="41">
        <f t="shared" si="4"/>
        <v>1443</v>
      </c>
      <c r="C52" s="41">
        <f t="shared" si="5"/>
        <v>1368</v>
      </c>
      <c r="D52" s="41">
        <f t="shared" si="6"/>
        <v>21</v>
      </c>
      <c r="E52" s="42" t="str">
        <f t="shared" si="2"/>
        <v>TARRAGONA</v>
      </c>
      <c r="F52" s="42">
        <f t="shared" si="7"/>
        <v>13296</v>
      </c>
      <c r="G52" s="42">
        <f t="shared" si="8"/>
        <v>20699</v>
      </c>
    </row>
    <row r="53" spans="1:7" x14ac:dyDescent="0.25">
      <c r="A53" s="42" t="str">
        <f t="shared" si="3"/>
        <v>LAS PALMAS</v>
      </c>
      <c r="B53" s="41">
        <f t="shared" si="4"/>
        <v>312964</v>
      </c>
      <c r="C53" s="41">
        <f t="shared" si="5"/>
        <v>311547</v>
      </c>
      <c r="D53" s="41">
        <f t="shared" si="6"/>
        <v>1</v>
      </c>
      <c r="E53" s="42" t="str">
        <f t="shared" si="2"/>
        <v>MALAGA</v>
      </c>
      <c r="F53" s="42">
        <f t="shared" si="7"/>
        <v>12284</v>
      </c>
      <c r="G53" s="42">
        <f t="shared" si="8"/>
        <v>12876</v>
      </c>
    </row>
    <row r="54" spans="1:7" x14ac:dyDescent="0.25">
      <c r="A54" s="42" t="str">
        <f t="shared" si="3"/>
        <v>MALAGA</v>
      </c>
      <c r="B54" s="41">
        <f t="shared" si="4"/>
        <v>12284</v>
      </c>
      <c r="C54" s="41">
        <f t="shared" si="5"/>
        <v>12876</v>
      </c>
      <c r="D54" s="41">
        <f t="shared" si="6"/>
        <v>16</v>
      </c>
      <c r="E54" s="42" t="str">
        <f t="shared" si="2"/>
        <v>GIJON</v>
      </c>
      <c r="F54" s="42">
        <f t="shared" si="7"/>
        <v>9407</v>
      </c>
      <c r="G54" s="42">
        <f t="shared" si="8"/>
        <v>7297</v>
      </c>
    </row>
    <row r="55" spans="1:7" x14ac:dyDescent="0.25">
      <c r="A55" s="42" t="str">
        <f t="shared" si="3"/>
        <v>MARIN Y RIA DE PONTEVEDRA</v>
      </c>
      <c r="B55" s="41">
        <f t="shared" si="4"/>
        <v>6794</v>
      </c>
      <c r="C55" s="41">
        <f t="shared" si="5"/>
        <v>5254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6794</v>
      </c>
      <c r="G55" s="42">
        <f t="shared" si="8"/>
        <v>5254</v>
      </c>
    </row>
    <row r="56" spans="1:7" x14ac:dyDescent="0.25">
      <c r="A56" s="42" t="str">
        <f t="shared" si="3"/>
        <v>MELILLA</v>
      </c>
      <c r="B56" s="41">
        <f t="shared" si="4"/>
        <v>19761</v>
      </c>
      <c r="C56" s="41">
        <f t="shared" si="5"/>
        <v>18011</v>
      </c>
      <c r="D56" s="41">
        <f t="shared" si="6"/>
        <v>12</v>
      </c>
      <c r="E56" s="42" t="str">
        <f t="shared" si="2"/>
        <v>CASTELLON</v>
      </c>
      <c r="F56" s="42">
        <f t="shared" si="7"/>
        <v>4223</v>
      </c>
      <c r="G56" s="42">
        <f t="shared" si="8"/>
        <v>5329</v>
      </c>
    </row>
    <row r="57" spans="1:7" x14ac:dyDescent="0.25">
      <c r="A57" s="42" t="str">
        <f t="shared" si="3"/>
        <v>MOTRIL</v>
      </c>
      <c r="B57" s="41">
        <f t="shared" si="4"/>
        <v>1037</v>
      </c>
      <c r="C57" s="41">
        <f t="shared" si="5"/>
        <v>1967</v>
      </c>
      <c r="D57" s="41">
        <f t="shared" si="6"/>
        <v>23</v>
      </c>
      <c r="E57" s="42" t="str">
        <f t="shared" si="2"/>
        <v>ALMERIA</v>
      </c>
      <c r="F57" s="42">
        <f t="shared" si="7"/>
        <v>3287</v>
      </c>
      <c r="G57" s="42">
        <f t="shared" si="8"/>
        <v>3892.25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1443</v>
      </c>
      <c r="G58" s="42">
        <f t="shared" si="8"/>
        <v>1368</v>
      </c>
    </row>
    <row r="59" spans="1:7" x14ac:dyDescent="0.25">
      <c r="A59" s="42" t="str">
        <f t="shared" si="3"/>
        <v>SANTA CRUZ DE TENERIFE</v>
      </c>
      <c r="B59" s="41">
        <f t="shared" si="4"/>
        <v>248841</v>
      </c>
      <c r="C59" s="41">
        <f t="shared" si="5"/>
        <v>255086</v>
      </c>
      <c r="D59" s="41">
        <f t="shared" si="6"/>
        <v>2</v>
      </c>
      <c r="E59" s="42" t="str">
        <f t="shared" si="2"/>
        <v>A CORUÑA</v>
      </c>
      <c r="F59" s="42">
        <f t="shared" si="7"/>
        <v>1101</v>
      </c>
      <c r="G59" s="42">
        <f t="shared" si="8"/>
        <v>254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1037</v>
      </c>
      <c r="G60" s="42">
        <f t="shared" si="8"/>
        <v>1967</v>
      </c>
    </row>
    <row r="61" spans="1:7" x14ac:dyDescent="0.25">
      <c r="A61" s="42" t="str">
        <f t="shared" si="3"/>
        <v>SEVILLA</v>
      </c>
      <c r="B61" s="41">
        <f t="shared" si="4"/>
        <v>115845</v>
      </c>
      <c r="C61" s="41">
        <f t="shared" si="5"/>
        <v>123846</v>
      </c>
      <c r="D61" s="41">
        <f t="shared" si="6"/>
        <v>5</v>
      </c>
      <c r="E61" s="42" t="str">
        <f t="shared" si="2"/>
        <v>BAHIA DE ALGECIRAS</v>
      </c>
      <c r="F61" s="42">
        <f t="shared" si="7"/>
        <v>371</v>
      </c>
      <c r="G61" s="42">
        <f t="shared" si="8"/>
        <v>22200</v>
      </c>
    </row>
    <row r="62" spans="1:7" x14ac:dyDescent="0.25">
      <c r="A62" s="42" t="str">
        <f t="shared" si="3"/>
        <v>TARRAGONA</v>
      </c>
      <c r="B62" s="41">
        <f t="shared" si="4"/>
        <v>13296</v>
      </c>
      <c r="C62" s="41">
        <f t="shared" si="5"/>
        <v>20699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131590</v>
      </c>
      <c r="C63" s="41">
        <f t="shared" si="5"/>
        <v>131511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24757</v>
      </c>
      <c r="C64" s="41">
        <f t="shared" si="5"/>
        <v>22545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28840</v>
      </c>
      <c r="C65" s="41">
        <f t="shared" si="5"/>
        <v>22863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A30" sqref="A30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">
        <v>40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242</v>
      </c>
      <c r="C7" s="9">
        <v>174</v>
      </c>
      <c r="D7" s="9">
        <v>4206</v>
      </c>
      <c r="E7" s="9">
        <v>3839</v>
      </c>
      <c r="F7" s="10">
        <f>((E7*100)/D7)-100</f>
        <v>-8.7256300523062293</v>
      </c>
      <c r="G7" s="1"/>
      <c r="H7" s="1"/>
      <c r="I7" s="1"/>
    </row>
    <row r="8" spans="1:12" x14ac:dyDescent="0.25">
      <c r="A8" s="11" t="s">
        <v>45</v>
      </c>
      <c r="B8" s="12">
        <v>1698</v>
      </c>
      <c r="C8" s="12">
        <v>2104</v>
      </c>
      <c r="D8" s="12">
        <v>35599</v>
      </c>
      <c r="E8" s="12">
        <v>27788</v>
      </c>
      <c r="F8" s="13">
        <f t="shared" ref="F8:F35" si="0">((E8*100)/D8)-100</f>
        <v>-21.941627573808248</v>
      </c>
      <c r="G8" s="1"/>
      <c r="H8" s="1"/>
      <c r="I8" s="1"/>
    </row>
    <row r="9" spans="1:12" x14ac:dyDescent="0.25">
      <c r="A9" s="8" t="s">
        <v>46</v>
      </c>
      <c r="B9" s="9">
        <v>145</v>
      </c>
      <c r="C9" s="9">
        <v>366</v>
      </c>
      <c r="D9" s="9">
        <v>1711</v>
      </c>
      <c r="E9" s="9">
        <v>3385</v>
      </c>
      <c r="F9" s="10">
        <f t="shared" si="0"/>
        <v>97.837521917007592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42364</v>
      </c>
      <c r="C11" s="9">
        <v>33789</v>
      </c>
      <c r="D11" s="9">
        <v>310471</v>
      </c>
      <c r="E11" s="9">
        <v>341243</v>
      </c>
      <c r="F11" s="10">
        <f t="shared" si="0"/>
        <v>9.911392690460616</v>
      </c>
      <c r="G11" s="1"/>
      <c r="H11" s="1"/>
      <c r="I11" s="1"/>
    </row>
    <row r="12" spans="1:12" x14ac:dyDescent="0.25">
      <c r="A12" s="11" t="s">
        <v>49</v>
      </c>
      <c r="B12" s="12">
        <v>4291</v>
      </c>
      <c r="C12" s="12">
        <v>4980</v>
      </c>
      <c r="D12" s="12">
        <v>53706</v>
      </c>
      <c r="E12" s="12">
        <v>53750.5</v>
      </c>
      <c r="F12" s="13">
        <f t="shared" si="0"/>
        <v>8.2858526049236048E-2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4</v>
      </c>
      <c r="D13" s="9">
        <v>2</v>
      </c>
      <c r="E13" s="9">
        <v>29</v>
      </c>
      <c r="F13" s="10">
        <f t="shared" si="0"/>
        <v>1350</v>
      </c>
      <c r="G13" s="1"/>
      <c r="H13" s="1"/>
      <c r="I13" s="1"/>
    </row>
    <row r="14" spans="1:12" x14ac:dyDescent="0.25">
      <c r="A14" s="11" t="s">
        <v>51</v>
      </c>
      <c r="B14" s="12">
        <v>95247</v>
      </c>
      <c r="C14" s="12">
        <v>93008.5</v>
      </c>
      <c r="D14" s="12">
        <v>1057246</v>
      </c>
      <c r="E14" s="12">
        <v>1151903</v>
      </c>
      <c r="F14" s="13">
        <f t="shared" si="0"/>
        <v>8.9531670018141511</v>
      </c>
      <c r="G14" s="1"/>
      <c r="H14" s="1"/>
      <c r="I14" s="1"/>
    </row>
    <row r="15" spans="1:12" x14ac:dyDescent="0.25">
      <c r="A15" s="8" t="s">
        <v>52</v>
      </c>
      <c r="B15" s="9">
        <v>37332.5</v>
      </c>
      <c r="C15" s="9">
        <v>43266.25</v>
      </c>
      <c r="D15" s="9">
        <v>491499.25</v>
      </c>
      <c r="E15" s="9">
        <v>490105.25</v>
      </c>
      <c r="F15" s="10">
        <f t="shared" si="0"/>
        <v>-0.28362199942318966</v>
      </c>
      <c r="G15" s="1"/>
      <c r="H15" s="1"/>
      <c r="I15" s="1"/>
    </row>
    <row r="16" spans="1:12" x14ac:dyDescent="0.25">
      <c r="A16" s="11" t="s">
        <v>53</v>
      </c>
      <c r="B16" s="12">
        <v>3488</v>
      </c>
      <c r="C16" s="12">
        <v>3847</v>
      </c>
      <c r="D16" s="12">
        <v>45716</v>
      </c>
      <c r="E16" s="12">
        <v>52965</v>
      </c>
      <c r="F16" s="13">
        <f t="shared" si="0"/>
        <v>15.856592877767085</v>
      </c>
      <c r="G16" s="1"/>
      <c r="H16" s="1"/>
      <c r="I16" s="1"/>
    </row>
    <row r="17" spans="1:9" x14ac:dyDescent="0.25">
      <c r="A17" s="8" t="s">
        <v>54</v>
      </c>
      <c r="B17" s="9">
        <v>12247</v>
      </c>
      <c r="C17" s="9">
        <v>16910</v>
      </c>
      <c r="D17" s="9">
        <v>141188</v>
      </c>
      <c r="E17" s="9">
        <v>170726</v>
      </c>
      <c r="F17" s="10">
        <f t="shared" si="0"/>
        <v>20.921041448281727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0</v>
      </c>
      <c r="D18" s="12">
        <v>132</v>
      </c>
      <c r="E18" s="12">
        <v>21</v>
      </c>
      <c r="F18" s="13">
        <f t="shared" si="0"/>
        <v>-84.090909090909093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7</v>
      </c>
      <c r="D19" s="9">
        <v>832</v>
      </c>
      <c r="E19" s="9">
        <v>786</v>
      </c>
      <c r="F19" s="10">
        <f t="shared" si="0"/>
        <v>-5.5288461538461604</v>
      </c>
      <c r="G19" s="1"/>
      <c r="H19" s="1"/>
      <c r="I19" s="1"/>
    </row>
    <row r="20" spans="1:9" x14ac:dyDescent="0.25">
      <c r="A20" s="11" t="s">
        <v>57</v>
      </c>
      <c r="B20" s="12">
        <v>4668</v>
      </c>
      <c r="C20" s="12">
        <v>4133</v>
      </c>
      <c r="D20" s="12">
        <v>37153</v>
      </c>
      <c r="E20" s="12">
        <v>47489</v>
      </c>
      <c r="F20" s="13">
        <f t="shared" si="0"/>
        <v>27.820095281673076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398</v>
      </c>
      <c r="D21" s="9">
        <v>243</v>
      </c>
      <c r="E21" s="9">
        <v>875</v>
      </c>
      <c r="F21" s="10">
        <f t="shared" si="0"/>
        <v>260.082304526749</v>
      </c>
      <c r="G21" s="1"/>
      <c r="H21" s="1"/>
      <c r="I21" s="1"/>
    </row>
    <row r="22" spans="1:9" x14ac:dyDescent="0.25">
      <c r="A22" s="11" t="s">
        <v>59</v>
      </c>
      <c r="B22" s="12">
        <v>5586</v>
      </c>
      <c r="C22" s="12">
        <v>6151</v>
      </c>
      <c r="D22" s="12">
        <v>71710</v>
      </c>
      <c r="E22" s="12">
        <v>67258</v>
      </c>
      <c r="F22" s="13">
        <f t="shared" si="0"/>
        <v>-6.2083391437735287</v>
      </c>
      <c r="G22" s="1"/>
      <c r="H22" s="1"/>
      <c r="I22" s="1"/>
    </row>
    <row r="23" spans="1:9" x14ac:dyDescent="0.25">
      <c r="A23" s="8" t="s">
        <v>60</v>
      </c>
      <c r="B23" s="9">
        <v>1674</v>
      </c>
      <c r="C23" s="9">
        <v>2457</v>
      </c>
      <c r="D23" s="9">
        <v>20778</v>
      </c>
      <c r="E23" s="9">
        <v>19614</v>
      </c>
      <c r="F23" s="10">
        <f t="shared" si="0"/>
        <v>-5.6020791221484245</v>
      </c>
      <c r="G23" s="1"/>
      <c r="H23" s="1"/>
      <c r="I23" s="1"/>
    </row>
    <row r="24" spans="1:9" x14ac:dyDescent="0.25">
      <c r="A24" s="11" t="s">
        <v>61</v>
      </c>
      <c r="B24" s="12">
        <v>2599</v>
      </c>
      <c r="C24" s="12">
        <v>1250</v>
      </c>
      <c r="D24" s="12">
        <v>28550</v>
      </c>
      <c r="E24" s="12">
        <v>17694</v>
      </c>
      <c r="F24" s="13">
        <f t="shared" si="0"/>
        <v>-38.024518388791591</v>
      </c>
      <c r="G24" s="1"/>
      <c r="H24" s="1"/>
      <c r="I24" s="1"/>
    </row>
    <row r="25" spans="1:9" x14ac:dyDescent="0.25">
      <c r="A25" s="8" t="s">
        <v>62</v>
      </c>
      <c r="B25" s="9">
        <v>1852</v>
      </c>
      <c r="C25" s="9">
        <v>1311</v>
      </c>
      <c r="D25" s="9">
        <v>12226</v>
      </c>
      <c r="E25" s="9">
        <v>13020</v>
      </c>
      <c r="F25" s="10">
        <f t="shared" si="0"/>
        <v>6.4943562898740339</v>
      </c>
      <c r="G25" s="1"/>
      <c r="H25" s="1"/>
      <c r="I25" s="1"/>
    </row>
    <row r="26" spans="1:9" x14ac:dyDescent="0.25">
      <c r="A26" s="11" t="s">
        <v>63</v>
      </c>
      <c r="B26" s="12">
        <v>266</v>
      </c>
      <c r="C26" s="12">
        <v>380</v>
      </c>
      <c r="D26" s="12">
        <v>3872</v>
      </c>
      <c r="E26" s="12">
        <v>4488</v>
      </c>
      <c r="F26" s="13">
        <f t="shared" si="0"/>
        <v>15.909090909090907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3196</v>
      </c>
      <c r="C28" s="12">
        <v>3236</v>
      </c>
      <c r="D28" s="12">
        <v>35351</v>
      </c>
      <c r="E28" s="12">
        <v>29520</v>
      </c>
      <c r="F28" s="13">
        <f t="shared" si="0"/>
        <v>-16.494582897230629</v>
      </c>
      <c r="G28" s="1"/>
      <c r="H28" s="1"/>
      <c r="I28" s="1"/>
    </row>
    <row r="29" spans="1:9" x14ac:dyDescent="0.25">
      <c r="A29" s="8" t="s">
        <v>66</v>
      </c>
      <c r="B29" s="9">
        <v>118</v>
      </c>
      <c r="C29" s="9">
        <v>92</v>
      </c>
      <c r="D29" s="9">
        <v>1081</v>
      </c>
      <c r="E29" s="9">
        <v>1053</v>
      </c>
      <c r="F29" s="10">
        <f t="shared" si="0"/>
        <v>-2.5901942645698455</v>
      </c>
      <c r="G29" s="1"/>
      <c r="H29" s="1"/>
      <c r="I29" s="1"/>
    </row>
    <row r="30" spans="1:9" x14ac:dyDescent="0.25">
      <c r="A30" s="11" t="s">
        <v>67</v>
      </c>
      <c r="B30" s="12">
        <v>1878</v>
      </c>
      <c r="C30" s="12">
        <v>824</v>
      </c>
      <c r="D30" s="12">
        <v>19352</v>
      </c>
      <c r="E30" s="12">
        <v>11880</v>
      </c>
      <c r="F30" s="13">
        <f t="shared" si="0"/>
        <v>-38.610996279454319</v>
      </c>
      <c r="G30" s="1"/>
      <c r="H30" s="1"/>
      <c r="I30" s="1"/>
    </row>
    <row r="31" spans="1:9" x14ac:dyDescent="0.25">
      <c r="A31" s="8" t="s">
        <v>68</v>
      </c>
      <c r="B31" s="9">
        <v>5986</v>
      </c>
      <c r="C31" s="9">
        <v>5242</v>
      </c>
      <c r="D31" s="9">
        <v>59752</v>
      </c>
      <c r="E31" s="9">
        <v>54988</v>
      </c>
      <c r="F31" s="10">
        <f t="shared" si="0"/>
        <v>-7.9729548801713719</v>
      </c>
      <c r="G31" s="1"/>
      <c r="H31" s="1"/>
      <c r="I31" s="1"/>
    </row>
    <row r="32" spans="1:9" x14ac:dyDescent="0.25">
      <c r="A32" s="11" t="s">
        <v>69</v>
      </c>
      <c r="B32" s="12">
        <v>164744</v>
      </c>
      <c r="C32" s="12">
        <v>148560</v>
      </c>
      <c r="D32" s="12">
        <v>1881358</v>
      </c>
      <c r="E32" s="12">
        <v>1868762</v>
      </c>
      <c r="F32" s="13">
        <f t="shared" si="0"/>
        <v>-0.66951638125226509</v>
      </c>
      <c r="G32" s="1"/>
      <c r="H32" s="1"/>
      <c r="I32" s="1"/>
    </row>
    <row r="33" spans="1:9" x14ac:dyDescent="0.25">
      <c r="A33" s="8" t="s">
        <v>70</v>
      </c>
      <c r="B33" s="9">
        <v>13122.5</v>
      </c>
      <c r="C33" s="9">
        <v>12635</v>
      </c>
      <c r="D33" s="9">
        <v>154441.5</v>
      </c>
      <c r="E33" s="9">
        <v>159900</v>
      </c>
      <c r="F33" s="10">
        <f t="shared" si="0"/>
        <v>3.5343479569934289</v>
      </c>
      <c r="G33" s="1"/>
      <c r="H33" s="1"/>
      <c r="I33" s="1"/>
    </row>
    <row r="34" spans="1:9" x14ac:dyDescent="0.25">
      <c r="A34" s="11" t="s">
        <v>71</v>
      </c>
      <c r="B34" s="12">
        <v>40</v>
      </c>
      <c r="C34" s="12">
        <v>110</v>
      </c>
      <c r="D34" s="12">
        <v>768</v>
      </c>
      <c r="E34" s="12">
        <v>1025</v>
      </c>
      <c r="F34" s="13">
        <f t="shared" si="0"/>
        <v>33.463541666666657</v>
      </c>
      <c r="G34" s="1"/>
      <c r="H34" s="1"/>
      <c r="I34" s="1"/>
    </row>
    <row r="35" spans="1:9" x14ac:dyDescent="0.25">
      <c r="A35" s="14" t="s">
        <v>72</v>
      </c>
      <c r="B35" s="15">
        <f>SUM(B7:B34)</f>
        <v>402877</v>
      </c>
      <c r="C35" s="15">
        <f t="shared" ref="C35:E35" si="1">SUM(C7:C34)</f>
        <v>385234.75</v>
      </c>
      <c r="D35" s="15">
        <f t="shared" si="1"/>
        <v>4468951.75</v>
      </c>
      <c r="E35" s="15">
        <f t="shared" si="1"/>
        <v>4594108.75</v>
      </c>
      <c r="F35" s="16">
        <f t="shared" si="0"/>
        <v>2.8005896461066015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3839</v>
      </c>
      <c r="C38" s="41">
        <f>D7</f>
        <v>4206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1868762</v>
      </c>
      <c r="G38" s="42">
        <f>LOOKUP(E38,$A$38:$A$65,$C$38:$C$65)</f>
        <v>1881358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27788</v>
      </c>
      <c r="C39" s="41">
        <f t="shared" ref="C39:C65" si="5">D8</f>
        <v>35599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1151903</v>
      </c>
      <c r="G39" s="42">
        <f t="shared" ref="G39:G65" si="8">LOOKUP(E39,$A$38:$A$65,$C$38:$C$65)</f>
        <v>1057246</v>
      </c>
    </row>
    <row r="40" spans="1:9" x14ac:dyDescent="0.25">
      <c r="A40" s="42" t="str">
        <f t="shared" si="3"/>
        <v>ALMERIA</v>
      </c>
      <c r="B40" s="41">
        <f t="shared" si="4"/>
        <v>3385</v>
      </c>
      <c r="C40" s="41">
        <f t="shared" si="5"/>
        <v>1711</v>
      </c>
      <c r="D40" s="41">
        <f t="shared" si="6"/>
        <v>20</v>
      </c>
      <c r="E40" s="42" t="str">
        <f t="shared" si="2"/>
        <v>BILBAO</v>
      </c>
      <c r="F40" s="42">
        <f t="shared" si="7"/>
        <v>490105.25</v>
      </c>
      <c r="G40" s="42">
        <f t="shared" si="8"/>
        <v>491499.25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BAHIA DE ALGECIRAS</v>
      </c>
      <c r="F41" s="42">
        <f t="shared" si="7"/>
        <v>341243</v>
      </c>
      <c r="G41" s="42">
        <f t="shared" si="8"/>
        <v>310471</v>
      </c>
    </row>
    <row r="42" spans="1:9" x14ac:dyDescent="0.25">
      <c r="A42" s="42" t="str">
        <f t="shared" si="3"/>
        <v>BAHIA DE ALGECIRAS</v>
      </c>
      <c r="B42" s="41">
        <f t="shared" si="4"/>
        <v>341243</v>
      </c>
      <c r="C42" s="41">
        <f t="shared" si="5"/>
        <v>310471</v>
      </c>
      <c r="D42" s="41">
        <f t="shared" si="6"/>
        <v>4</v>
      </c>
      <c r="E42" s="42" t="str">
        <f t="shared" si="2"/>
        <v>CASTELLON</v>
      </c>
      <c r="F42" s="42">
        <f t="shared" si="7"/>
        <v>170726</v>
      </c>
      <c r="G42" s="42">
        <f t="shared" si="8"/>
        <v>141188</v>
      </c>
    </row>
    <row r="43" spans="1:9" x14ac:dyDescent="0.25">
      <c r="A43" s="42" t="str">
        <f t="shared" si="3"/>
        <v>BAHIA DE CADIZ</v>
      </c>
      <c r="B43" s="41">
        <f t="shared" si="4"/>
        <v>53750.5</v>
      </c>
      <c r="C43" s="41">
        <f t="shared" si="5"/>
        <v>53706</v>
      </c>
      <c r="D43" s="41">
        <f t="shared" si="6"/>
        <v>9</v>
      </c>
      <c r="E43" s="42" t="str">
        <f t="shared" si="2"/>
        <v>VIGO</v>
      </c>
      <c r="F43" s="42">
        <f t="shared" si="7"/>
        <v>159900</v>
      </c>
      <c r="G43" s="42">
        <f t="shared" si="8"/>
        <v>154441.5</v>
      </c>
    </row>
    <row r="44" spans="1:9" x14ac:dyDescent="0.25">
      <c r="A44" s="42" t="str">
        <f t="shared" si="3"/>
        <v>BALEARES</v>
      </c>
      <c r="B44" s="41">
        <f t="shared" si="4"/>
        <v>29</v>
      </c>
      <c r="C44" s="41">
        <f t="shared" si="5"/>
        <v>2</v>
      </c>
      <c r="D44" s="41">
        <f t="shared" si="6"/>
        <v>25</v>
      </c>
      <c r="E44" s="42" t="str">
        <f t="shared" si="2"/>
        <v>LAS PALMAS</v>
      </c>
      <c r="F44" s="42">
        <f t="shared" si="7"/>
        <v>67258</v>
      </c>
      <c r="G44" s="42">
        <f t="shared" si="8"/>
        <v>71710</v>
      </c>
    </row>
    <row r="45" spans="1:9" x14ac:dyDescent="0.25">
      <c r="A45" s="42" t="str">
        <f t="shared" si="3"/>
        <v>BARCELONA</v>
      </c>
      <c r="B45" s="41">
        <f t="shared" si="4"/>
        <v>1151903</v>
      </c>
      <c r="C45" s="41">
        <f t="shared" si="5"/>
        <v>1057246</v>
      </c>
      <c r="D45" s="41">
        <f t="shared" si="6"/>
        <v>2</v>
      </c>
      <c r="E45" s="42" t="str">
        <f t="shared" si="2"/>
        <v>TARRAGONA</v>
      </c>
      <c r="F45" s="42">
        <f t="shared" si="7"/>
        <v>54988</v>
      </c>
      <c r="G45" s="42">
        <f t="shared" si="8"/>
        <v>59752</v>
      </c>
    </row>
    <row r="46" spans="1:9" x14ac:dyDescent="0.25">
      <c r="A46" s="42" t="str">
        <f t="shared" si="3"/>
        <v>BILBAO</v>
      </c>
      <c r="B46" s="41">
        <f t="shared" si="4"/>
        <v>490105.25</v>
      </c>
      <c r="C46" s="41">
        <f t="shared" si="5"/>
        <v>491499.25</v>
      </c>
      <c r="D46" s="41">
        <f t="shared" si="6"/>
        <v>3</v>
      </c>
      <c r="E46" s="42" t="str">
        <f t="shared" si="2"/>
        <v>BAHIA DE CADIZ</v>
      </c>
      <c r="F46" s="42">
        <f t="shared" si="7"/>
        <v>53750.5</v>
      </c>
      <c r="G46" s="42">
        <f t="shared" si="8"/>
        <v>53706</v>
      </c>
    </row>
    <row r="47" spans="1:9" x14ac:dyDescent="0.25">
      <c r="A47" s="42" t="str">
        <f t="shared" si="3"/>
        <v>CARTAGENA</v>
      </c>
      <c r="B47" s="41">
        <f t="shared" si="4"/>
        <v>52965</v>
      </c>
      <c r="C47" s="41">
        <f t="shared" si="5"/>
        <v>45716</v>
      </c>
      <c r="D47" s="41">
        <f t="shared" si="6"/>
        <v>10</v>
      </c>
      <c r="E47" s="42" t="str">
        <f t="shared" si="2"/>
        <v>CARTAGENA</v>
      </c>
      <c r="F47" s="42">
        <f t="shared" si="7"/>
        <v>52965</v>
      </c>
      <c r="G47" s="42">
        <f t="shared" si="8"/>
        <v>45716</v>
      </c>
    </row>
    <row r="48" spans="1:9" x14ac:dyDescent="0.25">
      <c r="A48" s="42" t="str">
        <f t="shared" si="3"/>
        <v>CASTELLON</v>
      </c>
      <c r="B48" s="41">
        <f t="shared" si="4"/>
        <v>170726</v>
      </c>
      <c r="C48" s="41">
        <f t="shared" si="5"/>
        <v>141188</v>
      </c>
      <c r="D48" s="41">
        <f t="shared" si="6"/>
        <v>5</v>
      </c>
      <c r="E48" s="42" t="str">
        <f t="shared" si="2"/>
        <v>GIJON</v>
      </c>
      <c r="F48" s="42">
        <f t="shared" si="7"/>
        <v>47489</v>
      </c>
      <c r="G48" s="42">
        <f t="shared" si="8"/>
        <v>37153</v>
      </c>
    </row>
    <row r="49" spans="1:7" x14ac:dyDescent="0.25">
      <c r="A49" s="42" t="str">
        <f t="shared" si="3"/>
        <v>CEUTA</v>
      </c>
      <c r="B49" s="41">
        <f t="shared" si="4"/>
        <v>21</v>
      </c>
      <c r="C49" s="41">
        <f t="shared" si="5"/>
        <v>132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29520</v>
      </c>
      <c r="G49" s="42">
        <f t="shared" si="8"/>
        <v>35351</v>
      </c>
    </row>
    <row r="50" spans="1:7" x14ac:dyDescent="0.25">
      <c r="A50" s="42" t="str">
        <f t="shared" si="3"/>
        <v>FERROL-SAN CIBRAO</v>
      </c>
      <c r="B50" s="41">
        <f t="shared" si="4"/>
        <v>786</v>
      </c>
      <c r="C50" s="41">
        <f t="shared" si="5"/>
        <v>832</v>
      </c>
      <c r="D50" s="41">
        <f t="shared" si="6"/>
        <v>24</v>
      </c>
      <c r="E50" s="42" t="str">
        <f t="shared" si="2"/>
        <v>ALICANTE</v>
      </c>
      <c r="F50" s="42">
        <f t="shared" si="7"/>
        <v>27788</v>
      </c>
      <c r="G50" s="42">
        <f t="shared" si="8"/>
        <v>35599</v>
      </c>
    </row>
    <row r="51" spans="1:7" x14ac:dyDescent="0.25">
      <c r="A51" s="42" t="str">
        <f t="shared" si="3"/>
        <v>GIJON</v>
      </c>
      <c r="B51" s="41">
        <f t="shared" si="4"/>
        <v>47489</v>
      </c>
      <c r="C51" s="41">
        <f t="shared" si="5"/>
        <v>37153</v>
      </c>
      <c r="D51" s="41">
        <f t="shared" si="6"/>
        <v>11</v>
      </c>
      <c r="E51" s="42" t="str">
        <f t="shared" si="2"/>
        <v>MALAGA</v>
      </c>
      <c r="F51" s="42">
        <f t="shared" si="7"/>
        <v>19614</v>
      </c>
      <c r="G51" s="42">
        <f t="shared" si="8"/>
        <v>20778</v>
      </c>
    </row>
    <row r="52" spans="1:7" x14ac:dyDescent="0.25">
      <c r="A52" s="42" t="str">
        <f t="shared" si="3"/>
        <v>HUELVA</v>
      </c>
      <c r="B52" s="41">
        <f t="shared" si="4"/>
        <v>875</v>
      </c>
      <c r="C52" s="41">
        <f t="shared" si="5"/>
        <v>243</v>
      </c>
      <c r="D52" s="41">
        <f t="shared" si="6"/>
        <v>23</v>
      </c>
      <c r="E52" s="42" t="str">
        <f t="shared" si="2"/>
        <v>MARIN Y RIA DE PONTEVEDRA</v>
      </c>
      <c r="F52" s="42">
        <f t="shared" si="7"/>
        <v>17694</v>
      </c>
      <c r="G52" s="42">
        <f t="shared" si="8"/>
        <v>28550</v>
      </c>
    </row>
    <row r="53" spans="1:7" x14ac:dyDescent="0.25">
      <c r="A53" s="42" t="str">
        <f t="shared" si="3"/>
        <v>LAS PALMAS</v>
      </c>
      <c r="B53" s="41">
        <f t="shared" si="4"/>
        <v>67258</v>
      </c>
      <c r="C53" s="41">
        <f t="shared" si="5"/>
        <v>71710</v>
      </c>
      <c r="D53" s="41">
        <f t="shared" si="6"/>
        <v>7</v>
      </c>
      <c r="E53" s="42" t="str">
        <f t="shared" si="2"/>
        <v>MELILLA</v>
      </c>
      <c r="F53" s="42">
        <f t="shared" si="7"/>
        <v>13020</v>
      </c>
      <c r="G53" s="42">
        <f t="shared" si="8"/>
        <v>12226</v>
      </c>
    </row>
    <row r="54" spans="1:7" x14ac:dyDescent="0.25">
      <c r="A54" s="42" t="str">
        <f t="shared" si="3"/>
        <v>MALAGA</v>
      </c>
      <c r="B54" s="41">
        <f t="shared" si="4"/>
        <v>19614</v>
      </c>
      <c r="C54" s="41">
        <f t="shared" si="5"/>
        <v>20778</v>
      </c>
      <c r="D54" s="41">
        <f t="shared" si="6"/>
        <v>14</v>
      </c>
      <c r="E54" s="42" t="str">
        <f t="shared" si="2"/>
        <v>SEVILLA</v>
      </c>
      <c r="F54" s="42">
        <f t="shared" si="7"/>
        <v>11880</v>
      </c>
      <c r="G54" s="42">
        <f t="shared" si="8"/>
        <v>19352</v>
      </c>
    </row>
    <row r="55" spans="1:7" x14ac:dyDescent="0.25">
      <c r="A55" s="42" t="str">
        <f t="shared" si="3"/>
        <v>MARIN Y RIA DE PONTEVEDRA</v>
      </c>
      <c r="B55" s="41">
        <f t="shared" si="4"/>
        <v>17694</v>
      </c>
      <c r="C55" s="41">
        <f t="shared" si="5"/>
        <v>28550</v>
      </c>
      <c r="D55" s="41">
        <f t="shared" si="6"/>
        <v>15</v>
      </c>
      <c r="E55" s="42" t="str">
        <f t="shared" si="2"/>
        <v>MOTRIL</v>
      </c>
      <c r="F55" s="42">
        <f t="shared" si="7"/>
        <v>4488</v>
      </c>
      <c r="G55" s="42">
        <f t="shared" si="8"/>
        <v>3872</v>
      </c>
    </row>
    <row r="56" spans="1:7" x14ac:dyDescent="0.25">
      <c r="A56" s="42" t="str">
        <f t="shared" si="3"/>
        <v>MELILLA</v>
      </c>
      <c r="B56" s="41">
        <f t="shared" si="4"/>
        <v>13020</v>
      </c>
      <c r="C56" s="41">
        <f t="shared" si="5"/>
        <v>12226</v>
      </c>
      <c r="D56" s="41">
        <f t="shared" si="6"/>
        <v>16</v>
      </c>
      <c r="E56" s="42" t="str">
        <f t="shared" si="2"/>
        <v>A CORUÑA</v>
      </c>
      <c r="F56" s="42">
        <f t="shared" si="7"/>
        <v>3839</v>
      </c>
      <c r="G56" s="42">
        <f t="shared" si="8"/>
        <v>4206</v>
      </c>
    </row>
    <row r="57" spans="1:7" x14ac:dyDescent="0.25">
      <c r="A57" s="42" t="str">
        <f t="shared" si="3"/>
        <v>MOTRIL</v>
      </c>
      <c r="B57" s="41">
        <f t="shared" si="4"/>
        <v>4488</v>
      </c>
      <c r="C57" s="41">
        <f t="shared" si="5"/>
        <v>3872</v>
      </c>
      <c r="D57" s="41">
        <f t="shared" si="6"/>
        <v>18</v>
      </c>
      <c r="E57" s="42" t="str">
        <f t="shared" si="2"/>
        <v>ALMERIA</v>
      </c>
      <c r="F57" s="42">
        <f t="shared" si="7"/>
        <v>3385</v>
      </c>
      <c r="G57" s="42">
        <f t="shared" si="8"/>
        <v>1711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1053</v>
      </c>
      <c r="G58" s="42">
        <f t="shared" si="8"/>
        <v>1081</v>
      </c>
    </row>
    <row r="59" spans="1:7" x14ac:dyDescent="0.25">
      <c r="A59" s="42" t="str">
        <f t="shared" si="3"/>
        <v>SANTA CRUZ DE TENERIFE</v>
      </c>
      <c r="B59" s="41">
        <f t="shared" si="4"/>
        <v>29520</v>
      </c>
      <c r="C59" s="41">
        <f t="shared" si="5"/>
        <v>35351</v>
      </c>
      <c r="D59" s="41">
        <f t="shared" si="6"/>
        <v>12</v>
      </c>
      <c r="E59" s="42" t="str">
        <f t="shared" si="2"/>
        <v>VILAGARCIA</v>
      </c>
      <c r="F59" s="42">
        <f t="shared" si="7"/>
        <v>1025</v>
      </c>
      <c r="G59" s="42">
        <f t="shared" si="8"/>
        <v>768</v>
      </c>
    </row>
    <row r="60" spans="1:7" x14ac:dyDescent="0.25">
      <c r="A60" s="42" t="str">
        <f t="shared" si="3"/>
        <v>SANTANDER</v>
      </c>
      <c r="B60" s="41">
        <f t="shared" si="4"/>
        <v>1053</v>
      </c>
      <c r="C60" s="41">
        <f t="shared" si="5"/>
        <v>1081</v>
      </c>
      <c r="D60" s="41">
        <f t="shared" si="6"/>
        <v>21</v>
      </c>
      <c r="E60" s="42" t="str">
        <f t="shared" si="2"/>
        <v>HUELVA</v>
      </c>
      <c r="F60" s="42">
        <f t="shared" si="7"/>
        <v>875</v>
      </c>
      <c r="G60" s="42">
        <f t="shared" si="8"/>
        <v>243</v>
      </c>
    </row>
    <row r="61" spans="1:7" x14ac:dyDescent="0.25">
      <c r="A61" s="42" t="str">
        <f t="shared" si="3"/>
        <v>SEVILLA</v>
      </c>
      <c r="B61" s="41">
        <f t="shared" si="4"/>
        <v>11880</v>
      </c>
      <c r="C61" s="41">
        <f t="shared" si="5"/>
        <v>19352</v>
      </c>
      <c r="D61" s="41">
        <f t="shared" si="6"/>
        <v>17</v>
      </c>
      <c r="E61" s="42" t="str">
        <f t="shared" si="2"/>
        <v>FERROL-SAN CIBRAO</v>
      </c>
      <c r="F61" s="42">
        <f t="shared" si="7"/>
        <v>786</v>
      </c>
      <c r="G61" s="42">
        <f t="shared" si="8"/>
        <v>832</v>
      </c>
    </row>
    <row r="62" spans="1:7" x14ac:dyDescent="0.25">
      <c r="A62" s="42" t="str">
        <f t="shared" si="3"/>
        <v>TARRAGONA</v>
      </c>
      <c r="B62" s="41">
        <f t="shared" si="4"/>
        <v>54988</v>
      </c>
      <c r="C62" s="41">
        <f t="shared" si="5"/>
        <v>59752</v>
      </c>
      <c r="D62" s="41">
        <f t="shared" si="6"/>
        <v>8</v>
      </c>
      <c r="E62" s="42" t="str">
        <f t="shared" si="2"/>
        <v>BALEARES</v>
      </c>
      <c r="F62" s="42">
        <f t="shared" si="7"/>
        <v>29</v>
      </c>
      <c r="G62" s="42">
        <f t="shared" si="8"/>
        <v>2</v>
      </c>
    </row>
    <row r="63" spans="1:7" x14ac:dyDescent="0.25">
      <c r="A63" s="42" t="str">
        <f t="shared" si="3"/>
        <v>VALENCIA</v>
      </c>
      <c r="B63" s="41">
        <f t="shared" si="4"/>
        <v>1868762</v>
      </c>
      <c r="C63" s="41">
        <f t="shared" si="5"/>
        <v>1881358</v>
      </c>
      <c r="D63" s="41">
        <f t="shared" si="6"/>
        <v>1</v>
      </c>
      <c r="E63" s="42" t="str">
        <f t="shared" si="2"/>
        <v>CEUTA</v>
      </c>
      <c r="F63" s="42">
        <f t="shared" si="7"/>
        <v>21</v>
      </c>
      <c r="G63" s="42">
        <f t="shared" si="8"/>
        <v>132</v>
      </c>
    </row>
    <row r="64" spans="1:7" x14ac:dyDescent="0.25">
      <c r="A64" s="42" t="str">
        <f t="shared" si="3"/>
        <v>VIGO</v>
      </c>
      <c r="B64" s="41">
        <f t="shared" si="4"/>
        <v>159900</v>
      </c>
      <c r="C64" s="41">
        <f t="shared" si="5"/>
        <v>154441.5</v>
      </c>
      <c r="D64" s="41">
        <f t="shared" si="6"/>
        <v>6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1025</v>
      </c>
      <c r="C65" s="41">
        <f t="shared" si="5"/>
        <v>768</v>
      </c>
      <c r="D65" s="41">
        <f t="shared" si="6"/>
        <v>22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Noviembre</v>
      </c>
      <c r="C5" s="97"/>
      <c r="D5" s="96" t="s">
        <v>40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242</v>
      </c>
      <c r="C7" s="9">
        <v>330</v>
      </c>
      <c r="D7" s="9">
        <v>4460</v>
      </c>
      <c r="E7" s="9">
        <v>4940</v>
      </c>
      <c r="F7" s="10">
        <f>((E7*100)/D7)-100</f>
        <v>10.762331838565018</v>
      </c>
      <c r="G7" s="1"/>
      <c r="H7" s="1"/>
      <c r="I7" s="1"/>
    </row>
    <row r="8" spans="1:12" x14ac:dyDescent="0.25">
      <c r="A8" s="11" t="s">
        <v>45</v>
      </c>
      <c r="B8" s="12">
        <v>10112</v>
      </c>
      <c r="C8" s="12">
        <v>12697</v>
      </c>
      <c r="D8" s="12">
        <v>142660</v>
      </c>
      <c r="E8" s="12">
        <v>135410</v>
      </c>
      <c r="F8" s="13">
        <f t="shared" ref="F8:F35" si="0">((E8*100)/D8)-100</f>
        <v>-5.0820131781859033</v>
      </c>
      <c r="G8" s="1"/>
      <c r="H8" s="1"/>
      <c r="I8" s="1"/>
    </row>
    <row r="9" spans="1:12" x14ac:dyDescent="0.25">
      <c r="A9" s="8" t="s">
        <v>46</v>
      </c>
      <c r="B9" s="9">
        <v>525</v>
      </c>
      <c r="C9" s="9">
        <v>617</v>
      </c>
      <c r="D9" s="9">
        <v>5603.25</v>
      </c>
      <c r="E9" s="9">
        <v>6672</v>
      </c>
      <c r="F9" s="10">
        <f t="shared" si="0"/>
        <v>19.073751840449745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44056</v>
      </c>
      <c r="C11" s="9">
        <v>33793</v>
      </c>
      <c r="D11" s="9">
        <v>332671</v>
      </c>
      <c r="E11" s="9">
        <v>341614</v>
      </c>
      <c r="F11" s="10">
        <f t="shared" si="0"/>
        <v>2.6882415359318941</v>
      </c>
      <c r="G11" s="1"/>
      <c r="H11" s="1"/>
      <c r="I11" s="1"/>
    </row>
    <row r="12" spans="1:12" x14ac:dyDescent="0.25">
      <c r="A12" s="11" t="s">
        <v>49</v>
      </c>
      <c r="B12" s="12">
        <v>7172</v>
      </c>
      <c r="C12" s="12">
        <v>7914</v>
      </c>
      <c r="D12" s="12">
        <v>87604.5</v>
      </c>
      <c r="E12" s="12">
        <v>83148</v>
      </c>
      <c r="F12" s="13">
        <f t="shared" si="0"/>
        <v>-5.0870674451654878</v>
      </c>
      <c r="G12" s="1"/>
      <c r="H12" s="1"/>
      <c r="I12" s="1"/>
    </row>
    <row r="13" spans="1:12" x14ac:dyDescent="0.25">
      <c r="A13" s="8" t="s">
        <v>50</v>
      </c>
      <c r="B13" s="9">
        <v>3995</v>
      </c>
      <c r="C13" s="9">
        <v>4260</v>
      </c>
      <c r="D13" s="9">
        <v>53781</v>
      </c>
      <c r="E13" s="9">
        <v>57138</v>
      </c>
      <c r="F13" s="10">
        <f t="shared" si="0"/>
        <v>6.2419813688849217</v>
      </c>
      <c r="G13" s="1"/>
      <c r="H13" s="1"/>
      <c r="I13" s="1"/>
    </row>
    <row r="14" spans="1:12" x14ac:dyDescent="0.25">
      <c r="A14" s="11" t="s">
        <v>51</v>
      </c>
      <c r="B14" s="12">
        <v>109137.5</v>
      </c>
      <c r="C14" s="12">
        <v>106737</v>
      </c>
      <c r="D14" s="12">
        <v>1206198.5</v>
      </c>
      <c r="E14" s="12">
        <v>1312435.5</v>
      </c>
      <c r="F14" s="13">
        <f t="shared" si="0"/>
        <v>8.8075884690620967</v>
      </c>
      <c r="G14" s="1"/>
      <c r="H14" s="1"/>
      <c r="I14" s="1"/>
    </row>
    <row r="15" spans="1:12" x14ac:dyDescent="0.25">
      <c r="A15" s="8" t="s">
        <v>52</v>
      </c>
      <c r="B15" s="9">
        <v>41783.75</v>
      </c>
      <c r="C15" s="9">
        <v>48909.5</v>
      </c>
      <c r="D15" s="9">
        <v>548111</v>
      </c>
      <c r="E15" s="9">
        <v>550112.25</v>
      </c>
      <c r="F15" s="10">
        <f t="shared" si="0"/>
        <v>0.36511764952719261</v>
      </c>
      <c r="G15" s="1"/>
      <c r="H15" s="1"/>
      <c r="I15" s="1"/>
    </row>
    <row r="16" spans="1:12" x14ac:dyDescent="0.25">
      <c r="A16" s="11" t="s">
        <v>53</v>
      </c>
      <c r="B16" s="12">
        <v>4846</v>
      </c>
      <c r="C16" s="12">
        <v>5952</v>
      </c>
      <c r="D16" s="12">
        <v>61941</v>
      </c>
      <c r="E16" s="12">
        <v>72379</v>
      </c>
      <c r="F16" s="13">
        <f t="shared" si="0"/>
        <v>16.851519994833794</v>
      </c>
      <c r="G16" s="1"/>
      <c r="H16" s="1"/>
      <c r="I16" s="1"/>
    </row>
    <row r="17" spans="1:9" x14ac:dyDescent="0.25">
      <c r="A17" s="8" t="s">
        <v>54</v>
      </c>
      <c r="B17" s="9">
        <v>12457</v>
      </c>
      <c r="C17" s="9">
        <v>17180</v>
      </c>
      <c r="D17" s="9">
        <v>146517</v>
      </c>
      <c r="E17" s="9">
        <v>174949</v>
      </c>
      <c r="F17" s="10">
        <f t="shared" si="0"/>
        <v>19.405256727888229</v>
      </c>
      <c r="G17" s="1"/>
      <c r="H17" s="1"/>
      <c r="I17" s="1"/>
    </row>
    <row r="18" spans="1:9" x14ac:dyDescent="0.25">
      <c r="A18" s="11" t="s">
        <v>55</v>
      </c>
      <c r="B18" s="12">
        <v>1551</v>
      </c>
      <c r="C18" s="12">
        <v>1764</v>
      </c>
      <c r="D18" s="12">
        <v>14662</v>
      </c>
      <c r="E18" s="12">
        <v>17366</v>
      </c>
      <c r="F18" s="13">
        <f t="shared" si="0"/>
        <v>18.442231619151542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7</v>
      </c>
      <c r="D19" s="9">
        <v>832</v>
      </c>
      <c r="E19" s="9">
        <v>826</v>
      </c>
      <c r="F19" s="10">
        <f t="shared" si="0"/>
        <v>-0.72115384615383959</v>
      </c>
      <c r="G19" s="1"/>
      <c r="H19" s="1"/>
      <c r="I19" s="1"/>
    </row>
    <row r="20" spans="1:9" x14ac:dyDescent="0.25">
      <c r="A20" s="11" t="s">
        <v>57</v>
      </c>
      <c r="B20" s="12">
        <v>5374</v>
      </c>
      <c r="C20" s="12">
        <v>5344</v>
      </c>
      <c r="D20" s="12">
        <v>44450</v>
      </c>
      <c r="E20" s="12">
        <v>56896</v>
      </c>
      <c r="F20" s="13">
        <f t="shared" si="0"/>
        <v>28</v>
      </c>
      <c r="G20" s="1"/>
      <c r="H20" s="1"/>
      <c r="I20" s="1"/>
    </row>
    <row r="21" spans="1:9" x14ac:dyDescent="0.25">
      <c r="A21" s="8" t="s">
        <v>58</v>
      </c>
      <c r="B21" s="9">
        <v>46</v>
      </c>
      <c r="C21" s="9">
        <v>526</v>
      </c>
      <c r="D21" s="9">
        <v>1613</v>
      </c>
      <c r="E21" s="9">
        <v>2318</v>
      </c>
      <c r="F21" s="10">
        <f t="shared" si="0"/>
        <v>43.707377557346547</v>
      </c>
      <c r="G21" s="1"/>
      <c r="H21" s="1"/>
      <c r="I21" s="1"/>
    </row>
    <row r="22" spans="1:9" x14ac:dyDescent="0.25">
      <c r="A22" s="11" t="s">
        <v>59</v>
      </c>
      <c r="B22" s="12">
        <v>33992</v>
      </c>
      <c r="C22" s="12">
        <v>37921</v>
      </c>
      <c r="D22" s="12">
        <v>383524</v>
      </c>
      <c r="E22" s="12">
        <v>380223</v>
      </c>
      <c r="F22" s="13">
        <f t="shared" si="0"/>
        <v>-0.86070232892856779</v>
      </c>
      <c r="G22" s="1"/>
      <c r="H22" s="1"/>
      <c r="I22" s="1"/>
    </row>
    <row r="23" spans="1:9" x14ac:dyDescent="0.25">
      <c r="A23" s="8" t="s">
        <v>60</v>
      </c>
      <c r="B23" s="9">
        <v>2810</v>
      </c>
      <c r="C23" s="9">
        <v>3450</v>
      </c>
      <c r="D23" s="9">
        <v>33654</v>
      </c>
      <c r="E23" s="9">
        <v>31898</v>
      </c>
      <c r="F23" s="10">
        <f t="shared" si="0"/>
        <v>-5.2178047186069989</v>
      </c>
      <c r="G23" s="1"/>
      <c r="H23" s="1"/>
      <c r="I23" s="1"/>
    </row>
    <row r="24" spans="1:9" x14ac:dyDescent="0.25">
      <c r="A24" s="11" t="s">
        <v>61</v>
      </c>
      <c r="B24" s="12">
        <v>2944</v>
      </c>
      <c r="C24" s="12">
        <v>2086</v>
      </c>
      <c r="D24" s="12">
        <v>33804</v>
      </c>
      <c r="E24" s="12">
        <v>24488</v>
      </c>
      <c r="F24" s="13">
        <f t="shared" si="0"/>
        <v>-27.558868772926274</v>
      </c>
      <c r="G24" s="1"/>
      <c r="H24" s="1"/>
      <c r="I24" s="1"/>
    </row>
    <row r="25" spans="1:9" x14ac:dyDescent="0.25">
      <c r="A25" s="8" t="s">
        <v>62</v>
      </c>
      <c r="B25" s="9">
        <v>3342</v>
      </c>
      <c r="C25" s="9">
        <v>3679</v>
      </c>
      <c r="D25" s="9">
        <v>30237</v>
      </c>
      <c r="E25" s="9">
        <v>32781</v>
      </c>
      <c r="F25" s="10">
        <f t="shared" si="0"/>
        <v>8.4135330886000617</v>
      </c>
      <c r="G25" s="1"/>
      <c r="H25" s="1"/>
      <c r="I25" s="1"/>
    </row>
    <row r="26" spans="1:9" x14ac:dyDescent="0.25">
      <c r="A26" s="11" t="s">
        <v>63</v>
      </c>
      <c r="B26" s="12">
        <v>465</v>
      </c>
      <c r="C26" s="12">
        <v>558</v>
      </c>
      <c r="D26" s="12">
        <v>5839</v>
      </c>
      <c r="E26" s="12">
        <v>5525</v>
      </c>
      <c r="F26" s="13">
        <f t="shared" si="0"/>
        <v>-5.3776331563623927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27692</v>
      </c>
      <c r="C28" s="12">
        <v>26875</v>
      </c>
      <c r="D28" s="12">
        <v>290437</v>
      </c>
      <c r="E28" s="12">
        <v>278361</v>
      </c>
      <c r="F28" s="13">
        <f t="shared" si="0"/>
        <v>-4.1578724473810098</v>
      </c>
      <c r="G28" s="1"/>
      <c r="H28" s="1"/>
      <c r="I28" s="1"/>
    </row>
    <row r="29" spans="1:9" x14ac:dyDescent="0.25">
      <c r="A29" s="8" t="s">
        <v>66</v>
      </c>
      <c r="B29" s="9">
        <v>118</v>
      </c>
      <c r="C29" s="9">
        <v>92</v>
      </c>
      <c r="D29" s="9">
        <v>1081</v>
      </c>
      <c r="E29" s="9">
        <v>1053</v>
      </c>
      <c r="F29" s="10">
        <f t="shared" si="0"/>
        <v>-2.5901942645698455</v>
      </c>
      <c r="G29" s="1"/>
      <c r="H29" s="1"/>
      <c r="I29" s="1"/>
    </row>
    <row r="30" spans="1:9" x14ac:dyDescent="0.25">
      <c r="A30" s="11" t="s">
        <v>67</v>
      </c>
      <c r="B30" s="12">
        <v>14033</v>
      </c>
      <c r="C30" s="12">
        <v>12886</v>
      </c>
      <c r="D30" s="12">
        <v>143198</v>
      </c>
      <c r="E30" s="12">
        <v>127725</v>
      </c>
      <c r="F30" s="13">
        <f t="shared" si="0"/>
        <v>-10.80531851003505</v>
      </c>
      <c r="G30" s="1"/>
      <c r="H30" s="1"/>
      <c r="I30" s="1"/>
    </row>
    <row r="31" spans="1:9" x14ac:dyDescent="0.25">
      <c r="A31" s="8" t="s">
        <v>68</v>
      </c>
      <c r="B31" s="9">
        <v>7790</v>
      </c>
      <c r="C31" s="9">
        <v>6244</v>
      </c>
      <c r="D31" s="9">
        <v>80451</v>
      </c>
      <c r="E31" s="9">
        <v>68284</v>
      </c>
      <c r="F31" s="10">
        <f t="shared" si="0"/>
        <v>-15.123491317696491</v>
      </c>
      <c r="G31" s="1"/>
      <c r="H31" s="1"/>
      <c r="I31" s="1"/>
    </row>
    <row r="32" spans="1:9" x14ac:dyDescent="0.25">
      <c r="A32" s="11" t="s">
        <v>69</v>
      </c>
      <c r="B32" s="12">
        <v>175882</v>
      </c>
      <c r="C32" s="12">
        <v>160190</v>
      </c>
      <c r="D32" s="12">
        <v>2012869</v>
      </c>
      <c r="E32" s="12">
        <v>2000352</v>
      </c>
      <c r="F32" s="13">
        <f t="shared" si="0"/>
        <v>-0.62184871444689804</v>
      </c>
      <c r="G32" s="1"/>
      <c r="H32" s="1"/>
      <c r="I32" s="1"/>
    </row>
    <row r="33" spans="1:9" x14ac:dyDescent="0.25">
      <c r="A33" s="8" t="s">
        <v>70</v>
      </c>
      <c r="B33" s="9">
        <v>15400.5</v>
      </c>
      <c r="C33" s="9">
        <v>15103</v>
      </c>
      <c r="D33" s="9">
        <v>176986.5</v>
      </c>
      <c r="E33" s="9">
        <v>184657</v>
      </c>
      <c r="F33" s="10">
        <f t="shared" si="0"/>
        <v>4.3339463744409841</v>
      </c>
      <c r="G33" s="1"/>
      <c r="H33" s="1"/>
      <c r="I33" s="1"/>
    </row>
    <row r="34" spans="1:9" x14ac:dyDescent="0.25">
      <c r="A34" s="11" t="s">
        <v>71</v>
      </c>
      <c r="B34" s="12">
        <v>2415</v>
      </c>
      <c r="C34" s="12">
        <v>2707</v>
      </c>
      <c r="D34" s="12">
        <v>23631</v>
      </c>
      <c r="E34" s="12">
        <v>29865</v>
      </c>
      <c r="F34" s="13">
        <f t="shared" si="0"/>
        <v>26.380601751936013</v>
      </c>
      <c r="G34" s="1"/>
      <c r="H34" s="1"/>
      <c r="I34" s="1"/>
    </row>
    <row r="35" spans="1:9" x14ac:dyDescent="0.25">
      <c r="A35" s="14" t="s">
        <v>72</v>
      </c>
      <c r="B35" s="15">
        <f>SUM(B7:B34)</f>
        <v>528272.75</v>
      </c>
      <c r="C35" s="15">
        <f t="shared" ref="C35:E35" si="1">SUM(C7:C34)</f>
        <v>517821.5</v>
      </c>
      <c r="D35" s="15">
        <f t="shared" si="1"/>
        <v>5866823.75</v>
      </c>
      <c r="E35" s="15">
        <f t="shared" si="1"/>
        <v>5981417.75</v>
      </c>
      <c r="F35" s="16">
        <f t="shared" si="0"/>
        <v>1.9532545186822716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4940</v>
      </c>
      <c r="C38" s="41">
        <f>D7</f>
        <v>4460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2000352</v>
      </c>
      <c r="G38" s="42">
        <f>LOOKUP(E38,$A$38:$A$65,$C$38:$C$65)</f>
        <v>2012869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135410</v>
      </c>
      <c r="C39" s="41">
        <f t="shared" ref="C39:C65" si="5">D8</f>
        <v>142660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1312435.5</v>
      </c>
      <c r="G39" s="42">
        <f t="shared" ref="G39:G65" si="8">LOOKUP(E39,$A$38:$A$65,$C$38:$C$65)</f>
        <v>1206198.5</v>
      </c>
    </row>
    <row r="40" spans="1:9" x14ac:dyDescent="0.25">
      <c r="A40" s="42" t="str">
        <f t="shared" si="3"/>
        <v>ALMERIA</v>
      </c>
      <c r="B40" s="41">
        <f t="shared" si="4"/>
        <v>6672</v>
      </c>
      <c r="C40" s="41">
        <f t="shared" si="5"/>
        <v>5603.25</v>
      </c>
      <c r="D40" s="41">
        <f t="shared" si="6"/>
        <v>21</v>
      </c>
      <c r="E40" s="42" t="str">
        <f t="shared" si="2"/>
        <v>BILBAO</v>
      </c>
      <c r="F40" s="42">
        <f t="shared" si="7"/>
        <v>550112.25</v>
      </c>
      <c r="G40" s="42">
        <f t="shared" si="8"/>
        <v>548111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380223</v>
      </c>
      <c r="G41" s="42">
        <f t="shared" si="8"/>
        <v>383524</v>
      </c>
    </row>
    <row r="42" spans="1:9" x14ac:dyDescent="0.25">
      <c r="A42" s="42" t="str">
        <f t="shared" si="3"/>
        <v>BAHIA DE ALGECIRAS</v>
      </c>
      <c r="B42" s="41">
        <f t="shared" si="4"/>
        <v>341614</v>
      </c>
      <c r="C42" s="41">
        <f t="shared" si="5"/>
        <v>332671</v>
      </c>
      <c r="D42" s="41">
        <f t="shared" si="6"/>
        <v>5</v>
      </c>
      <c r="E42" s="42" t="str">
        <f t="shared" si="2"/>
        <v>BAHIA DE ALGECIRAS</v>
      </c>
      <c r="F42" s="42">
        <f t="shared" si="7"/>
        <v>341614</v>
      </c>
      <c r="G42" s="42">
        <f t="shared" si="8"/>
        <v>332671</v>
      </c>
    </row>
    <row r="43" spans="1:9" x14ac:dyDescent="0.25">
      <c r="A43" s="42" t="str">
        <f t="shared" si="3"/>
        <v>BAHIA DE CADIZ</v>
      </c>
      <c r="B43" s="41">
        <f t="shared" si="4"/>
        <v>83148</v>
      </c>
      <c r="C43" s="41">
        <f t="shared" si="5"/>
        <v>87604.5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278361</v>
      </c>
      <c r="G43" s="42">
        <f t="shared" si="8"/>
        <v>290437</v>
      </c>
    </row>
    <row r="44" spans="1:9" x14ac:dyDescent="0.25">
      <c r="A44" s="42" t="str">
        <f t="shared" si="3"/>
        <v>BALEARES</v>
      </c>
      <c r="B44" s="41">
        <f t="shared" si="4"/>
        <v>57138</v>
      </c>
      <c r="C44" s="41">
        <f t="shared" si="5"/>
        <v>53781</v>
      </c>
      <c r="D44" s="41">
        <f t="shared" si="6"/>
        <v>14</v>
      </c>
      <c r="E44" s="42" t="str">
        <f t="shared" si="2"/>
        <v>VIGO</v>
      </c>
      <c r="F44" s="42">
        <f t="shared" si="7"/>
        <v>184657</v>
      </c>
      <c r="G44" s="42">
        <f t="shared" si="8"/>
        <v>176986.5</v>
      </c>
    </row>
    <row r="45" spans="1:9" x14ac:dyDescent="0.25">
      <c r="A45" s="42" t="str">
        <f t="shared" si="3"/>
        <v>BARCELONA</v>
      </c>
      <c r="B45" s="41">
        <f t="shared" si="4"/>
        <v>1312435.5</v>
      </c>
      <c r="C45" s="41">
        <f t="shared" si="5"/>
        <v>1206198.5</v>
      </c>
      <c r="D45" s="41">
        <f t="shared" si="6"/>
        <v>2</v>
      </c>
      <c r="E45" s="42" t="str">
        <f t="shared" si="2"/>
        <v>CASTELLON</v>
      </c>
      <c r="F45" s="42">
        <f t="shared" si="7"/>
        <v>174949</v>
      </c>
      <c r="G45" s="42">
        <f t="shared" si="8"/>
        <v>146517</v>
      </c>
    </row>
    <row r="46" spans="1:9" x14ac:dyDescent="0.25">
      <c r="A46" s="42" t="str">
        <f t="shared" si="3"/>
        <v>BILBAO</v>
      </c>
      <c r="B46" s="41">
        <f t="shared" si="4"/>
        <v>550112.25</v>
      </c>
      <c r="C46" s="41">
        <f t="shared" si="5"/>
        <v>548111</v>
      </c>
      <c r="D46" s="41">
        <f t="shared" si="6"/>
        <v>3</v>
      </c>
      <c r="E46" s="42" t="str">
        <f t="shared" si="2"/>
        <v>ALICANTE</v>
      </c>
      <c r="F46" s="42">
        <f t="shared" si="7"/>
        <v>135410</v>
      </c>
      <c r="G46" s="42">
        <f t="shared" si="8"/>
        <v>142660</v>
      </c>
    </row>
    <row r="47" spans="1:9" x14ac:dyDescent="0.25">
      <c r="A47" s="42" t="str">
        <f t="shared" si="3"/>
        <v>CARTAGENA</v>
      </c>
      <c r="B47" s="41">
        <f t="shared" si="4"/>
        <v>72379</v>
      </c>
      <c r="C47" s="41">
        <f t="shared" si="5"/>
        <v>61941</v>
      </c>
      <c r="D47" s="41">
        <f t="shared" si="6"/>
        <v>12</v>
      </c>
      <c r="E47" s="42" t="str">
        <f t="shared" si="2"/>
        <v>SEVILLA</v>
      </c>
      <c r="F47" s="42">
        <f t="shared" si="7"/>
        <v>127725</v>
      </c>
      <c r="G47" s="42">
        <f t="shared" si="8"/>
        <v>143198</v>
      </c>
    </row>
    <row r="48" spans="1:9" x14ac:dyDescent="0.25">
      <c r="A48" s="42" t="str">
        <f t="shared" si="3"/>
        <v>CASTELLON</v>
      </c>
      <c r="B48" s="41">
        <f t="shared" si="4"/>
        <v>174949</v>
      </c>
      <c r="C48" s="41">
        <f t="shared" si="5"/>
        <v>146517</v>
      </c>
      <c r="D48" s="41">
        <f t="shared" si="6"/>
        <v>8</v>
      </c>
      <c r="E48" s="42" t="str">
        <f t="shared" si="2"/>
        <v>BAHIA DE CADIZ</v>
      </c>
      <c r="F48" s="42">
        <f t="shared" si="7"/>
        <v>83148</v>
      </c>
      <c r="G48" s="42">
        <f t="shared" si="8"/>
        <v>87604.5</v>
      </c>
    </row>
    <row r="49" spans="1:7" x14ac:dyDescent="0.25">
      <c r="A49" s="42" t="str">
        <f t="shared" si="3"/>
        <v>CEUTA</v>
      </c>
      <c r="B49" s="41">
        <f t="shared" si="4"/>
        <v>17366</v>
      </c>
      <c r="C49" s="41">
        <f t="shared" si="5"/>
        <v>14662</v>
      </c>
      <c r="D49" s="41">
        <f t="shared" si="6"/>
        <v>20</v>
      </c>
      <c r="E49" s="42" t="str">
        <f t="shared" si="2"/>
        <v>CARTAGENA</v>
      </c>
      <c r="F49" s="42">
        <f t="shared" si="7"/>
        <v>72379</v>
      </c>
      <c r="G49" s="42">
        <f t="shared" si="8"/>
        <v>61941</v>
      </c>
    </row>
    <row r="50" spans="1:7" x14ac:dyDescent="0.25">
      <c r="A50" s="42" t="str">
        <f t="shared" si="3"/>
        <v>FERROL-SAN CIBRAO</v>
      </c>
      <c r="B50" s="41">
        <f t="shared" si="4"/>
        <v>826</v>
      </c>
      <c r="C50" s="41">
        <f t="shared" si="5"/>
        <v>832</v>
      </c>
      <c r="D50" s="41">
        <f t="shared" si="6"/>
        <v>26</v>
      </c>
      <c r="E50" s="42" t="str">
        <f t="shared" si="2"/>
        <v>TARRAGONA</v>
      </c>
      <c r="F50" s="42">
        <f t="shared" si="7"/>
        <v>68284</v>
      </c>
      <c r="G50" s="42">
        <f t="shared" si="8"/>
        <v>80451</v>
      </c>
    </row>
    <row r="51" spans="1:7" x14ac:dyDescent="0.25">
      <c r="A51" s="42" t="str">
        <f t="shared" si="3"/>
        <v>GIJON</v>
      </c>
      <c r="B51" s="41">
        <f t="shared" si="4"/>
        <v>56896</v>
      </c>
      <c r="C51" s="41">
        <f t="shared" si="5"/>
        <v>44450</v>
      </c>
      <c r="D51" s="41">
        <f t="shared" si="6"/>
        <v>15</v>
      </c>
      <c r="E51" s="42" t="str">
        <f t="shared" si="2"/>
        <v>BALEARES</v>
      </c>
      <c r="F51" s="42">
        <f t="shared" si="7"/>
        <v>57138</v>
      </c>
      <c r="G51" s="42">
        <f t="shared" si="8"/>
        <v>53781</v>
      </c>
    </row>
    <row r="52" spans="1:7" x14ac:dyDescent="0.25">
      <c r="A52" s="42" t="str">
        <f t="shared" si="3"/>
        <v>HUELVA</v>
      </c>
      <c r="B52" s="41">
        <f t="shared" si="4"/>
        <v>2318</v>
      </c>
      <c r="C52" s="41">
        <f t="shared" si="5"/>
        <v>1613</v>
      </c>
      <c r="D52" s="41">
        <f t="shared" si="6"/>
        <v>24</v>
      </c>
      <c r="E52" s="42" t="str">
        <f t="shared" si="2"/>
        <v>GIJON</v>
      </c>
      <c r="F52" s="42">
        <f t="shared" si="7"/>
        <v>56896</v>
      </c>
      <c r="G52" s="42">
        <f t="shared" si="8"/>
        <v>44450</v>
      </c>
    </row>
    <row r="53" spans="1:7" x14ac:dyDescent="0.25">
      <c r="A53" s="42" t="str">
        <f t="shared" si="3"/>
        <v>LAS PALMAS</v>
      </c>
      <c r="B53" s="41">
        <f t="shared" si="4"/>
        <v>380223</v>
      </c>
      <c r="C53" s="41">
        <f t="shared" si="5"/>
        <v>383524</v>
      </c>
      <c r="D53" s="41">
        <f t="shared" si="6"/>
        <v>4</v>
      </c>
      <c r="E53" s="42" t="str">
        <f t="shared" si="2"/>
        <v>MELILLA</v>
      </c>
      <c r="F53" s="42">
        <f t="shared" si="7"/>
        <v>32781</v>
      </c>
      <c r="G53" s="42">
        <f t="shared" si="8"/>
        <v>30237</v>
      </c>
    </row>
    <row r="54" spans="1:7" x14ac:dyDescent="0.25">
      <c r="A54" s="42" t="str">
        <f t="shared" si="3"/>
        <v>MALAGA</v>
      </c>
      <c r="B54" s="41">
        <f t="shared" si="4"/>
        <v>31898</v>
      </c>
      <c r="C54" s="41">
        <f t="shared" si="5"/>
        <v>33654</v>
      </c>
      <c r="D54" s="41">
        <f t="shared" si="6"/>
        <v>17</v>
      </c>
      <c r="E54" s="42" t="str">
        <f t="shared" si="2"/>
        <v>MALAGA</v>
      </c>
      <c r="F54" s="42">
        <f t="shared" si="7"/>
        <v>31898</v>
      </c>
      <c r="G54" s="42">
        <f t="shared" si="8"/>
        <v>33654</v>
      </c>
    </row>
    <row r="55" spans="1:7" x14ac:dyDescent="0.25">
      <c r="A55" s="42" t="str">
        <f t="shared" si="3"/>
        <v>MARIN Y RIA DE PONTEVEDRA</v>
      </c>
      <c r="B55" s="41">
        <f t="shared" si="4"/>
        <v>24488</v>
      </c>
      <c r="C55" s="41">
        <f t="shared" si="5"/>
        <v>33804</v>
      </c>
      <c r="D55" s="41">
        <f t="shared" si="6"/>
        <v>19</v>
      </c>
      <c r="E55" s="42" t="str">
        <f t="shared" si="2"/>
        <v>VILAGARCIA</v>
      </c>
      <c r="F55" s="42">
        <f t="shared" si="7"/>
        <v>29865</v>
      </c>
      <c r="G55" s="42">
        <f t="shared" si="8"/>
        <v>23631</v>
      </c>
    </row>
    <row r="56" spans="1:7" x14ac:dyDescent="0.25">
      <c r="A56" s="42" t="str">
        <f t="shared" si="3"/>
        <v>MELILLA</v>
      </c>
      <c r="B56" s="41">
        <f t="shared" si="4"/>
        <v>32781</v>
      </c>
      <c r="C56" s="41">
        <f t="shared" si="5"/>
        <v>30237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24488</v>
      </c>
      <c r="G56" s="42">
        <f t="shared" si="8"/>
        <v>33804</v>
      </c>
    </row>
    <row r="57" spans="1:7" x14ac:dyDescent="0.25">
      <c r="A57" s="42" t="str">
        <f t="shared" si="3"/>
        <v>MOTRIL</v>
      </c>
      <c r="B57" s="41">
        <f t="shared" si="4"/>
        <v>5525</v>
      </c>
      <c r="C57" s="41">
        <f t="shared" si="5"/>
        <v>5839</v>
      </c>
      <c r="D57" s="41">
        <f t="shared" si="6"/>
        <v>22</v>
      </c>
      <c r="E57" s="42" t="str">
        <f t="shared" si="2"/>
        <v>CEUTA</v>
      </c>
      <c r="F57" s="42">
        <f t="shared" si="7"/>
        <v>17366</v>
      </c>
      <c r="G57" s="42">
        <f t="shared" si="8"/>
        <v>14662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6672</v>
      </c>
      <c r="G58" s="42">
        <f t="shared" si="8"/>
        <v>5603.25</v>
      </c>
    </row>
    <row r="59" spans="1:7" x14ac:dyDescent="0.25">
      <c r="A59" s="42" t="str">
        <f t="shared" si="3"/>
        <v>SANTA CRUZ DE TENERIFE</v>
      </c>
      <c r="B59" s="41">
        <f t="shared" si="4"/>
        <v>278361</v>
      </c>
      <c r="C59" s="41">
        <f t="shared" si="5"/>
        <v>290437</v>
      </c>
      <c r="D59" s="41">
        <f t="shared" si="6"/>
        <v>6</v>
      </c>
      <c r="E59" s="42" t="str">
        <f t="shared" si="2"/>
        <v>MOTRIL</v>
      </c>
      <c r="F59" s="42">
        <f t="shared" si="7"/>
        <v>5525</v>
      </c>
      <c r="G59" s="42">
        <f t="shared" si="8"/>
        <v>5839</v>
      </c>
    </row>
    <row r="60" spans="1:7" x14ac:dyDescent="0.25">
      <c r="A60" s="42" t="str">
        <f t="shared" si="3"/>
        <v>SANTANDER</v>
      </c>
      <c r="B60" s="41">
        <f t="shared" si="4"/>
        <v>1053</v>
      </c>
      <c r="C60" s="41">
        <f t="shared" si="5"/>
        <v>1081</v>
      </c>
      <c r="D60" s="41">
        <f t="shared" si="6"/>
        <v>25</v>
      </c>
      <c r="E60" s="42" t="str">
        <f t="shared" si="2"/>
        <v>A CORUÑA</v>
      </c>
      <c r="F60" s="42">
        <f t="shared" si="7"/>
        <v>4940</v>
      </c>
      <c r="G60" s="42">
        <f t="shared" si="8"/>
        <v>4460</v>
      </c>
    </row>
    <row r="61" spans="1:7" x14ac:dyDescent="0.25">
      <c r="A61" s="42" t="str">
        <f t="shared" si="3"/>
        <v>SEVILLA</v>
      </c>
      <c r="B61" s="41">
        <f t="shared" si="4"/>
        <v>127725</v>
      </c>
      <c r="C61" s="41">
        <f t="shared" si="5"/>
        <v>143198</v>
      </c>
      <c r="D61" s="41">
        <f t="shared" si="6"/>
        <v>10</v>
      </c>
      <c r="E61" s="42" t="str">
        <f t="shared" si="2"/>
        <v>HUELVA</v>
      </c>
      <c r="F61" s="42">
        <f t="shared" si="7"/>
        <v>2318</v>
      </c>
      <c r="G61" s="42">
        <f t="shared" si="8"/>
        <v>1613</v>
      </c>
    </row>
    <row r="62" spans="1:7" x14ac:dyDescent="0.25">
      <c r="A62" s="42" t="str">
        <f t="shared" si="3"/>
        <v>TARRAGONA</v>
      </c>
      <c r="B62" s="41">
        <f t="shared" si="4"/>
        <v>68284</v>
      </c>
      <c r="C62" s="41">
        <f t="shared" si="5"/>
        <v>80451</v>
      </c>
      <c r="D62" s="41">
        <f t="shared" si="6"/>
        <v>13</v>
      </c>
      <c r="E62" s="42" t="str">
        <f t="shared" si="2"/>
        <v>SANTANDER</v>
      </c>
      <c r="F62" s="42">
        <f t="shared" si="7"/>
        <v>1053</v>
      </c>
      <c r="G62" s="42">
        <f t="shared" si="8"/>
        <v>1081</v>
      </c>
    </row>
    <row r="63" spans="1:7" x14ac:dyDescent="0.25">
      <c r="A63" s="42" t="str">
        <f t="shared" si="3"/>
        <v>VALENCIA</v>
      </c>
      <c r="B63" s="41">
        <f t="shared" si="4"/>
        <v>2000352</v>
      </c>
      <c r="C63" s="41">
        <f t="shared" si="5"/>
        <v>2012869</v>
      </c>
      <c r="D63" s="41">
        <f t="shared" si="6"/>
        <v>1</v>
      </c>
      <c r="E63" s="42" t="str">
        <f t="shared" si="2"/>
        <v>FERROL-SAN CIBRAO</v>
      </c>
      <c r="F63" s="42">
        <f t="shared" si="7"/>
        <v>826</v>
      </c>
      <c r="G63" s="42">
        <f t="shared" si="8"/>
        <v>832</v>
      </c>
    </row>
    <row r="64" spans="1:7" x14ac:dyDescent="0.25">
      <c r="A64" s="42" t="str">
        <f t="shared" si="3"/>
        <v>VIGO</v>
      </c>
      <c r="B64" s="41">
        <f t="shared" si="4"/>
        <v>184657</v>
      </c>
      <c r="C64" s="41">
        <f t="shared" si="5"/>
        <v>176986.5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29865</v>
      </c>
      <c r="C65" s="41">
        <f t="shared" si="5"/>
        <v>23631</v>
      </c>
      <c r="D65" s="41">
        <f t="shared" si="6"/>
        <v>18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7354</v>
      </c>
      <c r="C7" s="9">
        <v>5821</v>
      </c>
      <c r="D7" s="9">
        <v>139151</v>
      </c>
      <c r="E7" s="9">
        <v>143507</v>
      </c>
      <c r="F7" s="10">
        <f>((E7*100)/D7)-100</f>
        <v>3.1304122859339856</v>
      </c>
      <c r="G7" s="1"/>
      <c r="H7" s="1"/>
      <c r="I7" s="1"/>
    </row>
    <row r="8" spans="1:12" x14ac:dyDescent="0.25">
      <c r="A8" s="11" t="s">
        <v>45</v>
      </c>
      <c r="B8" s="12">
        <v>17320</v>
      </c>
      <c r="C8" s="12">
        <v>13708</v>
      </c>
      <c r="D8" s="12">
        <v>284873</v>
      </c>
      <c r="E8" s="12">
        <v>230961</v>
      </c>
      <c r="F8" s="13">
        <f t="shared" ref="F8:F35" si="0">((E8*100)/D8)-100</f>
        <v>-18.924924440013626</v>
      </c>
      <c r="G8" s="1"/>
      <c r="H8" s="1"/>
      <c r="I8" s="1"/>
    </row>
    <row r="9" spans="1:12" x14ac:dyDescent="0.25">
      <c r="A9" s="8" t="s">
        <v>46</v>
      </c>
      <c r="B9" s="9">
        <v>46197</v>
      </c>
      <c r="C9" s="9">
        <v>37118</v>
      </c>
      <c r="D9" s="9">
        <v>683848</v>
      </c>
      <c r="E9" s="9">
        <v>655906</v>
      </c>
      <c r="F9" s="10">
        <f t="shared" si="0"/>
        <v>-4.0859957183467657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2284</v>
      </c>
      <c r="E10" s="12">
        <v>655</v>
      </c>
      <c r="F10" s="17">
        <f t="shared" si="0"/>
        <v>-71.322241681260948</v>
      </c>
      <c r="G10" s="1"/>
      <c r="H10" s="1"/>
      <c r="I10" s="1"/>
    </row>
    <row r="11" spans="1:12" x14ac:dyDescent="0.25">
      <c r="A11" s="8" t="s">
        <v>48</v>
      </c>
      <c r="B11" s="9">
        <v>291767</v>
      </c>
      <c r="C11" s="9">
        <v>308622</v>
      </c>
      <c r="D11" s="9">
        <v>4447843</v>
      </c>
      <c r="E11" s="9">
        <v>4809573</v>
      </c>
      <c r="F11" s="10">
        <f t="shared" si="0"/>
        <v>8.1327061229454358</v>
      </c>
      <c r="G11" s="1"/>
      <c r="H11" s="1"/>
      <c r="I11" s="1"/>
    </row>
    <row r="12" spans="1:12" x14ac:dyDescent="0.25">
      <c r="A12" s="11" t="s">
        <v>49</v>
      </c>
      <c r="B12" s="12">
        <v>35866</v>
      </c>
      <c r="C12" s="12">
        <v>50725</v>
      </c>
      <c r="D12" s="12">
        <v>338449</v>
      </c>
      <c r="E12" s="12">
        <v>372002</v>
      </c>
      <c r="F12" s="13">
        <f t="shared" si="0"/>
        <v>9.9137536231455812</v>
      </c>
      <c r="G12" s="1"/>
      <c r="H12" s="1"/>
      <c r="I12" s="1"/>
    </row>
    <row r="13" spans="1:12" x14ac:dyDescent="0.25">
      <c r="A13" s="8" t="s">
        <v>50</v>
      </c>
      <c r="B13" s="9">
        <v>206546</v>
      </c>
      <c r="C13" s="9">
        <v>244314</v>
      </c>
      <c r="D13" s="9">
        <v>4982587</v>
      </c>
      <c r="E13" s="9">
        <v>5607924</v>
      </c>
      <c r="F13" s="10">
        <f t="shared" si="0"/>
        <v>12.550448190869517</v>
      </c>
      <c r="G13" s="1"/>
      <c r="H13" s="1"/>
      <c r="I13" s="1"/>
    </row>
    <row r="14" spans="1:12" x14ac:dyDescent="0.25">
      <c r="A14" s="11" t="s">
        <v>51</v>
      </c>
      <c r="B14" s="12">
        <v>195692</v>
      </c>
      <c r="C14" s="12">
        <v>228906</v>
      </c>
      <c r="D14" s="12">
        <v>3290897</v>
      </c>
      <c r="E14" s="12">
        <v>3468529</v>
      </c>
      <c r="F14" s="13">
        <f t="shared" si="0"/>
        <v>5.3976772898088257</v>
      </c>
      <c r="G14" s="1"/>
      <c r="H14" s="1"/>
      <c r="I14" s="1"/>
    </row>
    <row r="15" spans="1:12" x14ac:dyDescent="0.25">
      <c r="A15" s="8" t="s">
        <v>52</v>
      </c>
      <c r="B15" s="9">
        <v>10234</v>
      </c>
      <c r="C15" s="9">
        <v>8855</v>
      </c>
      <c r="D15" s="9">
        <v>137253</v>
      </c>
      <c r="E15" s="9">
        <v>137253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53</v>
      </c>
      <c r="B16" s="12">
        <v>13956</v>
      </c>
      <c r="C16" s="12">
        <v>12369</v>
      </c>
      <c r="D16" s="12">
        <v>83385</v>
      </c>
      <c r="E16" s="12">
        <v>127523</v>
      </c>
      <c r="F16" s="13">
        <f t="shared" si="0"/>
        <v>52.932781675361269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1189</v>
      </c>
      <c r="D17" s="9">
        <v>1255</v>
      </c>
      <c r="E17" s="9">
        <v>1514</v>
      </c>
      <c r="F17" s="10">
        <f t="shared" si="0"/>
        <v>20.637450199203187</v>
      </c>
      <c r="G17" s="1"/>
      <c r="H17" s="1"/>
      <c r="I17" s="1"/>
    </row>
    <row r="18" spans="1:9" x14ac:dyDescent="0.25">
      <c r="A18" s="11" t="s">
        <v>55</v>
      </c>
      <c r="B18" s="12">
        <v>120282</v>
      </c>
      <c r="C18" s="12">
        <v>120745</v>
      </c>
      <c r="D18" s="12">
        <v>1732715</v>
      </c>
      <c r="E18" s="12">
        <v>1731655</v>
      </c>
      <c r="F18" s="13">
        <f t="shared" si="0"/>
        <v>-6.1175669397442789E-2</v>
      </c>
      <c r="G18" s="1"/>
      <c r="H18" s="1"/>
      <c r="I18" s="1"/>
    </row>
    <row r="19" spans="1:9" x14ac:dyDescent="0.25">
      <c r="A19" s="8" t="s">
        <v>56</v>
      </c>
      <c r="B19" s="9">
        <v>625</v>
      </c>
      <c r="C19" s="9">
        <v>1816</v>
      </c>
      <c r="D19" s="9">
        <v>5983</v>
      </c>
      <c r="E19" s="9">
        <v>10259</v>
      </c>
      <c r="F19" s="10">
        <f t="shared" si="0"/>
        <v>71.469162627444433</v>
      </c>
      <c r="G19" s="1"/>
      <c r="H19" s="1"/>
      <c r="I19" s="1"/>
    </row>
    <row r="20" spans="1:9" x14ac:dyDescent="0.25">
      <c r="A20" s="11" t="s">
        <v>57</v>
      </c>
      <c r="B20" s="12">
        <v>2741</v>
      </c>
      <c r="C20" s="12">
        <v>5735</v>
      </c>
      <c r="D20" s="12">
        <v>58298</v>
      </c>
      <c r="E20" s="12">
        <v>64527</v>
      </c>
      <c r="F20" s="13">
        <f t="shared" si="0"/>
        <v>10.684757624618342</v>
      </c>
      <c r="G20" s="1"/>
      <c r="H20" s="1"/>
      <c r="I20" s="1"/>
    </row>
    <row r="21" spans="1:9" x14ac:dyDescent="0.25">
      <c r="A21" s="8" t="s">
        <v>58</v>
      </c>
      <c r="B21" s="9">
        <v>38771</v>
      </c>
      <c r="C21" s="9">
        <v>1408</v>
      </c>
      <c r="D21" s="9">
        <v>67601</v>
      </c>
      <c r="E21" s="9">
        <v>28607</v>
      </c>
      <c r="F21" s="10">
        <f t="shared" si="0"/>
        <v>-57.682578660078995</v>
      </c>
      <c r="G21" s="1"/>
      <c r="H21" s="1"/>
      <c r="I21" s="1"/>
    </row>
    <row r="22" spans="1:9" x14ac:dyDescent="0.25">
      <c r="A22" s="11" t="s">
        <v>59</v>
      </c>
      <c r="B22" s="12">
        <v>208304</v>
      </c>
      <c r="C22" s="12">
        <v>228945</v>
      </c>
      <c r="D22" s="12">
        <v>1703105</v>
      </c>
      <c r="E22" s="12">
        <v>1909598</v>
      </c>
      <c r="F22" s="13">
        <f t="shared" si="0"/>
        <v>12.124502012500699</v>
      </c>
      <c r="G22" s="1"/>
      <c r="H22" s="1"/>
      <c r="I22" s="1"/>
    </row>
    <row r="23" spans="1:9" x14ac:dyDescent="0.25">
      <c r="A23" s="8" t="s">
        <v>60</v>
      </c>
      <c r="B23" s="9">
        <v>73458</v>
      </c>
      <c r="C23" s="9">
        <v>72582</v>
      </c>
      <c r="D23" s="9">
        <v>840944</v>
      </c>
      <c r="E23" s="9">
        <v>626735</v>
      </c>
      <c r="F23" s="10">
        <f t="shared" si="0"/>
        <v>-25.472445252002515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47602</v>
      </c>
      <c r="C25" s="9">
        <v>44263</v>
      </c>
      <c r="D25" s="9">
        <v>755677</v>
      </c>
      <c r="E25" s="9">
        <v>728043</v>
      </c>
      <c r="F25" s="10">
        <f t="shared" si="0"/>
        <v>-3.6568533910652263</v>
      </c>
      <c r="G25" s="1"/>
      <c r="H25" s="1"/>
      <c r="I25" s="1"/>
    </row>
    <row r="26" spans="1:9" x14ac:dyDescent="0.25">
      <c r="A26" s="11" t="s">
        <v>63</v>
      </c>
      <c r="B26" s="12">
        <v>14594</v>
      </c>
      <c r="C26" s="12">
        <v>18039</v>
      </c>
      <c r="D26" s="12">
        <v>270674</v>
      </c>
      <c r="E26" s="12">
        <v>333706</v>
      </c>
      <c r="F26" s="13">
        <f t="shared" si="0"/>
        <v>23.287053799035007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422714</v>
      </c>
      <c r="C28" s="12">
        <v>455308</v>
      </c>
      <c r="D28" s="12">
        <v>4154390</v>
      </c>
      <c r="E28" s="12">
        <v>4667166</v>
      </c>
      <c r="F28" s="13">
        <f t="shared" si="0"/>
        <v>12.342991389830999</v>
      </c>
      <c r="G28" s="1"/>
      <c r="H28" s="1"/>
      <c r="I28" s="1"/>
    </row>
    <row r="29" spans="1:9" x14ac:dyDescent="0.25">
      <c r="A29" s="8" t="s">
        <v>66</v>
      </c>
      <c r="B29" s="9">
        <v>4864</v>
      </c>
      <c r="C29" s="9">
        <v>9639</v>
      </c>
      <c r="D29" s="9">
        <v>188407</v>
      </c>
      <c r="E29" s="9">
        <v>202504</v>
      </c>
      <c r="F29" s="10">
        <f t="shared" si="0"/>
        <v>7.4822060751458253</v>
      </c>
      <c r="G29" s="1"/>
      <c r="H29" s="1"/>
      <c r="I29" s="1"/>
    </row>
    <row r="30" spans="1:9" x14ac:dyDescent="0.25">
      <c r="A30" s="11" t="s">
        <v>67</v>
      </c>
      <c r="B30" s="12">
        <v>1824</v>
      </c>
      <c r="C30" s="12">
        <v>0</v>
      </c>
      <c r="D30" s="12">
        <v>14934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153</v>
      </c>
      <c r="E31" s="9">
        <v>1394</v>
      </c>
      <c r="F31" s="10">
        <f t="shared" si="0"/>
        <v>811.11111111111109</v>
      </c>
      <c r="G31" s="1"/>
      <c r="H31" s="1"/>
      <c r="I31" s="1"/>
    </row>
    <row r="32" spans="1:9" x14ac:dyDescent="0.25">
      <c r="A32" s="11" t="s">
        <v>69</v>
      </c>
      <c r="B32" s="12">
        <v>47132</v>
      </c>
      <c r="C32" s="12">
        <v>76246</v>
      </c>
      <c r="D32" s="12">
        <v>758946</v>
      </c>
      <c r="E32" s="12">
        <v>783851</v>
      </c>
      <c r="F32" s="13">
        <f t="shared" si="0"/>
        <v>3.2815246407517833</v>
      </c>
      <c r="G32" s="1"/>
      <c r="H32" s="1"/>
      <c r="I32" s="1"/>
    </row>
    <row r="33" spans="1:9" x14ac:dyDescent="0.25">
      <c r="A33" s="8" t="s">
        <v>70</v>
      </c>
      <c r="B33" s="9">
        <v>25637</v>
      </c>
      <c r="C33" s="9">
        <v>768</v>
      </c>
      <c r="D33" s="9">
        <v>227378</v>
      </c>
      <c r="E33" s="9">
        <v>171505</v>
      </c>
      <c r="F33" s="10">
        <f t="shared" si="0"/>
        <v>-24.572737907801113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1833480</v>
      </c>
      <c r="C35" s="15">
        <f t="shared" ref="C35:E35" si="1">SUM(C7:C34)</f>
        <v>1947121</v>
      </c>
      <c r="D35" s="15">
        <f t="shared" si="1"/>
        <v>25173042</v>
      </c>
      <c r="E35" s="15">
        <f t="shared" si="1"/>
        <v>26817096</v>
      </c>
      <c r="F35" s="16">
        <f t="shared" si="0"/>
        <v>6.5310104356875058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143507</v>
      </c>
      <c r="C38" s="41">
        <f>D7</f>
        <v>139151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5607924</v>
      </c>
      <c r="G38" s="42">
        <f>LOOKUP(E38,$A$38:$A$65,$C$38:$C$65)</f>
        <v>4982587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230961</v>
      </c>
      <c r="C39" s="41">
        <f t="shared" ref="C39:C65" si="5">D8</f>
        <v>284873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4809573</v>
      </c>
      <c r="G39" s="42">
        <f t="shared" ref="G39:G65" si="8">LOOKUP(E39,$A$38:$A$65,$C$38:$C$65)</f>
        <v>4447843</v>
      </c>
    </row>
    <row r="40" spans="1:9" x14ac:dyDescent="0.25">
      <c r="A40" s="42" t="str">
        <f t="shared" si="3"/>
        <v>ALMERIA</v>
      </c>
      <c r="B40" s="41">
        <f t="shared" si="4"/>
        <v>655906</v>
      </c>
      <c r="C40" s="41">
        <f t="shared" si="5"/>
        <v>683848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4667166</v>
      </c>
      <c r="G40" s="42">
        <f t="shared" si="8"/>
        <v>4154390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2284</v>
      </c>
      <c r="D41" s="41">
        <f t="shared" si="6"/>
        <v>25</v>
      </c>
      <c r="E41" s="42" t="str">
        <f t="shared" si="2"/>
        <v>BARCELONA</v>
      </c>
      <c r="F41" s="42">
        <f t="shared" si="7"/>
        <v>3468529</v>
      </c>
      <c r="G41" s="42">
        <f t="shared" si="8"/>
        <v>3290897</v>
      </c>
    </row>
    <row r="42" spans="1:9" x14ac:dyDescent="0.25">
      <c r="A42" s="42" t="str">
        <f t="shared" si="3"/>
        <v>BAHIA DE ALGECIRAS</v>
      </c>
      <c r="B42" s="41">
        <f t="shared" si="4"/>
        <v>4809573</v>
      </c>
      <c r="C42" s="41">
        <f t="shared" si="5"/>
        <v>4447843</v>
      </c>
      <c r="D42" s="41">
        <f t="shared" si="6"/>
        <v>2</v>
      </c>
      <c r="E42" s="42" t="str">
        <f t="shared" si="2"/>
        <v>LAS PALMAS</v>
      </c>
      <c r="F42" s="42">
        <f t="shared" si="7"/>
        <v>1909598</v>
      </c>
      <c r="G42" s="42">
        <f t="shared" si="8"/>
        <v>1703105</v>
      </c>
    </row>
    <row r="43" spans="1:9" x14ac:dyDescent="0.25">
      <c r="A43" s="42" t="str">
        <f t="shared" si="3"/>
        <v>BAHIA DE CADIZ</v>
      </c>
      <c r="B43" s="41">
        <f t="shared" si="4"/>
        <v>372002</v>
      </c>
      <c r="C43" s="41">
        <f t="shared" si="5"/>
        <v>338449</v>
      </c>
      <c r="D43" s="41">
        <f t="shared" si="6"/>
        <v>11</v>
      </c>
      <c r="E43" s="42" t="str">
        <f t="shared" si="2"/>
        <v>CEUTA</v>
      </c>
      <c r="F43" s="42">
        <f t="shared" si="7"/>
        <v>1731655</v>
      </c>
      <c r="G43" s="42">
        <f t="shared" si="8"/>
        <v>1732715</v>
      </c>
    </row>
    <row r="44" spans="1:9" x14ac:dyDescent="0.25">
      <c r="A44" s="42" t="str">
        <f t="shared" si="3"/>
        <v>BALEARES</v>
      </c>
      <c r="B44" s="41">
        <f t="shared" si="4"/>
        <v>5607924</v>
      </c>
      <c r="C44" s="41">
        <f t="shared" si="5"/>
        <v>4982587</v>
      </c>
      <c r="D44" s="41">
        <f t="shared" si="6"/>
        <v>1</v>
      </c>
      <c r="E44" s="42" t="str">
        <f t="shared" si="2"/>
        <v>VALENCIA</v>
      </c>
      <c r="F44" s="42">
        <f t="shared" si="7"/>
        <v>783851</v>
      </c>
      <c r="G44" s="42">
        <f t="shared" si="8"/>
        <v>758946</v>
      </c>
    </row>
    <row r="45" spans="1:9" x14ac:dyDescent="0.25">
      <c r="A45" s="42" t="str">
        <f t="shared" si="3"/>
        <v>BARCELONA</v>
      </c>
      <c r="B45" s="41">
        <f t="shared" si="4"/>
        <v>3468529</v>
      </c>
      <c r="C45" s="41">
        <f t="shared" si="5"/>
        <v>3290897</v>
      </c>
      <c r="D45" s="41">
        <f t="shared" si="6"/>
        <v>4</v>
      </c>
      <c r="E45" s="42" t="str">
        <f t="shared" si="2"/>
        <v>MELILLA</v>
      </c>
      <c r="F45" s="42">
        <f t="shared" si="7"/>
        <v>728043</v>
      </c>
      <c r="G45" s="42">
        <f t="shared" si="8"/>
        <v>755677</v>
      </c>
    </row>
    <row r="46" spans="1:9" x14ac:dyDescent="0.25">
      <c r="A46" s="42" t="str">
        <f t="shared" si="3"/>
        <v>BILBAO</v>
      </c>
      <c r="B46" s="41">
        <f t="shared" si="4"/>
        <v>137253</v>
      </c>
      <c r="C46" s="41">
        <f t="shared" si="5"/>
        <v>137253</v>
      </c>
      <c r="D46" s="41">
        <f t="shared" si="6"/>
        <v>17</v>
      </c>
      <c r="E46" s="42" t="str">
        <f t="shared" si="2"/>
        <v>ALMERIA</v>
      </c>
      <c r="F46" s="42">
        <f t="shared" si="7"/>
        <v>655906</v>
      </c>
      <c r="G46" s="42">
        <f t="shared" si="8"/>
        <v>683848</v>
      </c>
    </row>
    <row r="47" spans="1:9" x14ac:dyDescent="0.25">
      <c r="A47" s="42" t="str">
        <f t="shared" si="3"/>
        <v>CARTAGENA</v>
      </c>
      <c r="B47" s="41">
        <f t="shared" si="4"/>
        <v>127523</v>
      </c>
      <c r="C47" s="41">
        <f t="shared" si="5"/>
        <v>83385</v>
      </c>
      <c r="D47" s="41">
        <f t="shared" si="6"/>
        <v>18</v>
      </c>
      <c r="E47" s="42" t="str">
        <f t="shared" si="2"/>
        <v>MALAGA</v>
      </c>
      <c r="F47" s="42">
        <f t="shared" si="7"/>
        <v>626735</v>
      </c>
      <c r="G47" s="42">
        <f t="shared" si="8"/>
        <v>840944</v>
      </c>
    </row>
    <row r="48" spans="1:9" x14ac:dyDescent="0.25">
      <c r="A48" s="42" t="str">
        <f t="shared" si="3"/>
        <v>CASTELLON</v>
      </c>
      <c r="B48" s="41">
        <f t="shared" si="4"/>
        <v>1514</v>
      </c>
      <c r="C48" s="41">
        <f t="shared" si="5"/>
        <v>1255</v>
      </c>
      <c r="D48" s="41">
        <f t="shared" si="6"/>
        <v>23</v>
      </c>
      <c r="E48" s="42" t="str">
        <f t="shared" si="2"/>
        <v>BAHIA DE CADIZ</v>
      </c>
      <c r="F48" s="42">
        <f t="shared" si="7"/>
        <v>372002</v>
      </c>
      <c r="G48" s="42">
        <f t="shared" si="8"/>
        <v>338449</v>
      </c>
    </row>
    <row r="49" spans="1:7" x14ac:dyDescent="0.25">
      <c r="A49" s="42" t="str">
        <f t="shared" si="3"/>
        <v>CEUTA</v>
      </c>
      <c r="B49" s="41">
        <f t="shared" si="4"/>
        <v>1731655</v>
      </c>
      <c r="C49" s="41">
        <f t="shared" si="5"/>
        <v>1732715</v>
      </c>
      <c r="D49" s="41">
        <f t="shared" si="6"/>
        <v>6</v>
      </c>
      <c r="E49" s="42" t="str">
        <f t="shared" si="2"/>
        <v>MOTRIL</v>
      </c>
      <c r="F49" s="42">
        <f t="shared" si="7"/>
        <v>333706</v>
      </c>
      <c r="G49" s="42">
        <f t="shared" si="8"/>
        <v>270674</v>
      </c>
    </row>
    <row r="50" spans="1:7" x14ac:dyDescent="0.25">
      <c r="A50" s="42" t="str">
        <f t="shared" si="3"/>
        <v>FERROL-SAN CIBRAO</v>
      </c>
      <c r="B50" s="41">
        <f t="shared" si="4"/>
        <v>10259</v>
      </c>
      <c r="C50" s="41">
        <f t="shared" si="5"/>
        <v>5983</v>
      </c>
      <c r="D50" s="41">
        <f t="shared" si="6"/>
        <v>21</v>
      </c>
      <c r="E50" s="42" t="str">
        <f t="shared" si="2"/>
        <v>ALICANTE</v>
      </c>
      <c r="F50" s="42">
        <f t="shared" si="7"/>
        <v>230961</v>
      </c>
      <c r="G50" s="42">
        <f t="shared" si="8"/>
        <v>284873</v>
      </c>
    </row>
    <row r="51" spans="1:7" x14ac:dyDescent="0.25">
      <c r="A51" s="42" t="str">
        <f t="shared" si="3"/>
        <v>GIJON</v>
      </c>
      <c r="B51" s="41">
        <f t="shared" si="4"/>
        <v>64527</v>
      </c>
      <c r="C51" s="41">
        <f t="shared" si="5"/>
        <v>58298</v>
      </c>
      <c r="D51" s="41">
        <f t="shared" si="6"/>
        <v>19</v>
      </c>
      <c r="E51" s="42" t="str">
        <f t="shared" si="2"/>
        <v>SANTANDER</v>
      </c>
      <c r="F51" s="42">
        <f t="shared" si="7"/>
        <v>202504</v>
      </c>
      <c r="G51" s="42">
        <f t="shared" si="8"/>
        <v>188407</v>
      </c>
    </row>
    <row r="52" spans="1:7" x14ac:dyDescent="0.25">
      <c r="A52" s="42" t="str">
        <f t="shared" si="3"/>
        <v>HUELVA</v>
      </c>
      <c r="B52" s="41">
        <f t="shared" si="4"/>
        <v>28607</v>
      </c>
      <c r="C52" s="41">
        <f t="shared" si="5"/>
        <v>67601</v>
      </c>
      <c r="D52" s="41">
        <f t="shared" si="6"/>
        <v>20</v>
      </c>
      <c r="E52" s="42" t="str">
        <f t="shared" si="2"/>
        <v>VIGO</v>
      </c>
      <c r="F52" s="42">
        <f t="shared" si="7"/>
        <v>171505</v>
      </c>
      <c r="G52" s="42">
        <f t="shared" si="8"/>
        <v>227378</v>
      </c>
    </row>
    <row r="53" spans="1:7" x14ac:dyDescent="0.25">
      <c r="A53" s="42" t="str">
        <f t="shared" si="3"/>
        <v>LAS PALMAS</v>
      </c>
      <c r="B53" s="41">
        <f t="shared" si="4"/>
        <v>1909598</v>
      </c>
      <c r="C53" s="41">
        <f t="shared" si="5"/>
        <v>1703105</v>
      </c>
      <c r="D53" s="41">
        <f t="shared" si="6"/>
        <v>5</v>
      </c>
      <c r="E53" s="42" t="str">
        <f t="shared" si="2"/>
        <v>A CORUÑA</v>
      </c>
      <c r="F53" s="42">
        <f t="shared" si="7"/>
        <v>143507</v>
      </c>
      <c r="G53" s="42">
        <f t="shared" si="8"/>
        <v>139151</v>
      </c>
    </row>
    <row r="54" spans="1:7" x14ac:dyDescent="0.25">
      <c r="A54" s="42" t="str">
        <f t="shared" si="3"/>
        <v>MALAGA</v>
      </c>
      <c r="B54" s="41">
        <f t="shared" si="4"/>
        <v>626735</v>
      </c>
      <c r="C54" s="41">
        <f t="shared" si="5"/>
        <v>840944</v>
      </c>
      <c r="D54" s="41">
        <f t="shared" si="6"/>
        <v>10</v>
      </c>
      <c r="E54" s="42" t="str">
        <f t="shared" si="2"/>
        <v>BILBAO</v>
      </c>
      <c r="F54" s="42">
        <f t="shared" si="7"/>
        <v>137253</v>
      </c>
      <c r="G54" s="42">
        <f t="shared" si="8"/>
        <v>137253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127523</v>
      </c>
      <c r="G55" s="42">
        <f t="shared" si="8"/>
        <v>83385</v>
      </c>
    </row>
    <row r="56" spans="1:7" x14ac:dyDescent="0.25">
      <c r="A56" s="42" t="str">
        <f t="shared" si="3"/>
        <v>MELILLA</v>
      </c>
      <c r="B56" s="41">
        <f t="shared" si="4"/>
        <v>728043</v>
      </c>
      <c r="C56" s="41">
        <f t="shared" si="5"/>
        <v>755677</v>
      </c>
      <c r="D56" s="41">
        <f t="shared" si="6"/>
        <v>8</v>
      </c>
      <c r="E56" s="42" t="str">
        <f t="shared" si="2"/>
        <v>GIJON</v>
      </c>
      <c r="F56" s="42">
        <f t="shared" si="9"/>
        <v>64527</v>
      </c>
      <c r="G56" s="42">
        <f t="shared" si="8"/>
        <v>58298</v>
      </c>
    </row>
    <row r="57" spans="1:7" x14ac:dyDescent="0.25">
      <c r="A57" s="42" t="str">
        <f t="shared" si="3"/>
        <v>MOTRIL</v>
      </c>
      <c r="B57" s="41">
        <f t="shared" si="4"/>
        <v>333706</v>
      </c>
      <c r="C57" s="41">
        <f t="shared" si="5"/>
        <v>270674</v>
      </c>
      <c r="D57" s="41">
        <f t="shared" si="6"/>
        <v>12</v>
      </c>
      <c r="E57" s="42" t="str">
        <f t="shared" si="2"/>
        <v>HUELVA</v>
      </c>
      <c r="F57" s="42">
        <f t="shared" si="9"/>
        <v>28607</v>
      </c>
      <c r="G57" s="42">
        <f t="shared" si="8"/>
        <v>67601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10259</v>
      </c>
      <c r="G58" s="42">
        <f t="shared" si="8"/>
        <v>5983</v>
      </c>
    </row>
    <row r="59" spans="1:7" x14ac:dyDescent="0.25">
      <c r="A59" s="42" t="str">
        <f t="shared" si="3"/>
        <v>SANTA CRUZ DE TENERIFE</v>
      </c>
      <c r="B59" s="41">
        <f t="shared" si="4"/>
        <v>4667166</v>
      </c>
      <c r="C59" s="41">
        <f t="shared" si="5"/>
        <v>4154390</v>
      </c>
      <c r="D59" s="41">
        <f t="shared" si="6"/>
        <v>3</v>
      </c>
      <c r="E59" s="42" t="str">
        <f t="shared" si="2"/>
        <v>VILAGARCIA</v>
      </c>
      <c r="F59" s="42">
        <f t="shared" si="9"/>
        <v>2199</v>
      </c>
      <c r="G59" s="42">
        <f t="shared" si="8"/>
        <v>2012</v>
      </c>
    </row>
    <row r="60" spans="1:7" x14ac:dyDescent="0.25">
      <c r="A60" s="42" t="str">
        <f t="shared" si="3"/>
        <v>SANTANDER</v>
      </c>
      <c r="B60" s="41">
        <f t="shared" si="4"/>
        <v>202504</v>
      </c>
      <c r="C60" s="41">
        <f t="shared" si="5"/>
        <v>188407</v>
      </c>
      <c r="D60" s="41">
        <f t="shared" si="6"/>
        <v>14</v>
      </c>
      <c r="E60" s="42" t="str">
        <f t="shared" si="2"/>
        <v>CASTELLON</v>
      </c>
      <c r="F60" s="42">
        <f t="shared" si="9"/>
        <v>1514</v>
      </c>
      <c r="G60" s="42">
        <f t="shared" si="8"/>
        <v>1255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14934</v>
      </c>
      <c r="D61" s="41">
        <f t="shared" si="6"/>
        <v>28</v>
      </c>
      <c r="E61" s="42" t="str">
        <f t="shared" si="2"/>
        <v>TARRAGONA</v>
      </c>
      <c r="F61" s="42">
        <f t="shared" si="9"/>
        <v>1394</v>
      </c>
      <c r="G61" s="42">
        <f t="shared" si="8"/>
        <v>153</v>
      </c>
    </row>
    <row r="62" spans="1:7" x14ac:dyDescent="0.25">
      <c r="A62" s="42" t="str">
        <f t="shared" si="3"/>
        <v>TARRAGONA</v>
      </c>
      <c r="B62" s="41">
        <f t="shared" si="4"/>
        <v>1394</v>
      </c>
      <c r="C62" s="41">
        <f t="shared" si="5"/>
        <v>153</v>
      </c>
      <c r="D62" s="41">
        <f t="shared" si="6"/>
        <v>24</v>
      </c>
      <c r="E62" s="42" t="str">
        <f t="shared" si="2"/>
        <v>AVILES</v>
      </c>
      <c r="F62" s="42">
        <f t="shared" si="9"/>
        <v>655</v>
      </c>
      <c r="G62" s="42">
        <f t="shared" si="8"/>
        <v>2284</v>
      </c>
    </row>
    <row r="63" spans="1:7" x14ac:dyDescent="0.25">
      <c r="A63" s="42" t="str">
        <f t="shared" si="3"/>
        <v>VALENCIA</v>
      </c>
      <c r="B63" s="41">
        <f t="shared" si="4"/>
        <v>783851</v>
      </c>
      <c r="C63" s="41">
        <f t="shared" si="5"/>
        <v>758946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171505</v>
      </c>
      <c r="C64" s="41">
        <f t="shared" si="5"/>
        <v>227378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22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7354</v>
      </c>
      <c r="C7" s="9">
        <v>5821</v>
      </c>
      <c r="D7" s="9">
        <v>139151</v>
      </c>
      <c r="E7" s="9">
        <v>143507</v>
      </c>
      <c r="F7" s="10">
        <f>((E7*100)/D7)-100</f>
        <v>3.1304122859339856</v>
      </c>
      <c r="G7" s="1"/>
      <c r="H7" s="1"/>
      <c r="I7" s="1"/>
    </row>
    <row r="8" spans="1:12" x14ac:dyDescent="0.25">
      <c r="A8" s="11" t="s">
        <v>45</v>
      </c>
      <c r="B8" s="12">
        <v>3917</v>
      </c>
      <c r="C8" s="12">
        <v>4385</v>
      </c>
      <c r="D8" s="12">
        <v>78825</v>
      </c>
      <c r="E8" s="12">
        <v>38768</v>
      </c>
      <c r="F8" s="13">
        <f t="shared" ref="F8:F35" si="0">((E8*100)/D8)-100</f>
        <v>-50.817633999365682</v>
      </c>
      <c r="G8" s="1"/>
      <c r="H8" s="1"/>
      <c r="I8" s="1"/>
    </row>
    <row r="9" spans="1:12" x14ac:dyDescent="0.25">
      <c r="A9" s="8" t="s">
        <v>46</v>
      </c>
      <c r="B9" s="9">
        <v>2267</v>
      </c>
      <c r="C9" s="9">
        <v>4203</v>
      </c>
      <c r="D9" s="9">
        <v>24266</v>
      </c>
      <c r="E9" s="9">
        <v>16046</v>
      </c>
      <c r="F9" s="10">
        <f t="shared" si="0"/>
        <v>-33.874556993323992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2284</v>
      </c>
      <c r="E10" s="12">
        <v>655</v>
      </c>
      <c r="F10" s="17">
        <f t="shared" si="0"/>
        <v>-71.322241681260948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128</v>
      </c>
      <c r="D11" s="9">
        <v>0</v>
      </c>
      <c r="E11" s="9">
        <v>213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34218</v>
      </c>
      <c r="C12" s="12">
        <v>49071</v>
      </c>
      <c r="D12" s="12">
        <v>316883</v>
      </c>
      <c r="E12" s="12">
        <v>350414</v>
      </c>
      <c r="F12" s="13">
        <f t="shared" si="0"/>
        <v>10.581508001375909</v>
      </c>
      <c r="G12" s="1"/>
      <c r="H12" s="1"/>
      <c r="I12" s="1"/>
    </row>
    <row r="13" spans="1:12" x14ac:dyDescent="0.25">
      <c r="A13" s="8" t="s">
        <v>50</v>
      </c>
      <c r="B13" s="9">
        <v>82508</v>
      </c>
      <c r="C13" s="9">
        <v>95228</v>
      </c>
      <c r="D13" s="9">
        <v>1254046</v>
      </c>
      <c r="E13" s="9">
        <v>1499142</v>
      </c>
      <c r="F13" s="10">
        <f t="shared" si="0"/>
        <v>19.544418625792034</v>
      </c>
      <c r="G13" s="1"/>
      <c r="H13" s="1"/>
      <c r="I13" s="1"/>
    </row>
    <row r="14" spans="1:12" x14ac:dyDescent="0.25">
      <c r="A14" s="11" t="s">
        <v>51</v>
      </c>
      <c r="B14" s="12">
        <v>158780</v>
      </c>
      <c r="C14" s="12">
        <v>191303</v>
      </c>
      <c r="D14" s="12">
        <v>2317040</v>
      </c>
      <c r="E14" s="12">
        <v>2482369</v>
      </c>
      <c r="F14" s="13">
        <f t="shared" si="0"/>
        <v>7.1353537271691465</v>
      </c>
      <c r="G14" s="1"/>
      <c r="H14" s="1"/>
      <c r="I14" s="1"/>
    </row>
    <row r="15" spans="1:12" x14ac:dyDescent="0.25">
      <c r="A15" s="8" t="s">
        <v>52</v>
      </c>
      <c r="B15" s="9">
        <v>3849</v>
      </c>
      <c r="C15" s="9">
        <v>3633</v>
      </c>
      <c r="D15" s="9">
        <v>65953</v>
      </c>
      <c r="E15" s="9">
        <v>56004</v>
      </c>
      <c r="F15" s="10">
        <f t="shared" si="0"/>
        <v>-15.084984761875887</v>
      </c>
      <c r="G15" s="1"/>
      <c r="H15" s="1"/>
      <c r="I15" s="1"/>
    </row>
    <row r="16" spans="1:12" x14ac:dyDescent="0.25">
      <c r="A16" s="11" t="s">
        <v>53</v>
      </c>
      <c r="B16" s="12">
        <v>13956</v>
      </c>
      <c r="C16" s="12">
        <v>12369</v>
      </c>
      <c r="D16" s="12">
        <v>83385</v>
      </c>
      <c r="E16" s="12">
        <v>127523</v>
      </c>
      <c r="F16" s="13">
        <f t="shared" si="0"/>
        <v>52.932781675361269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1189</v>
      </c>
      <c r="D17" s="9">
        <v>1255</v>
      </c>
      <c r="E17" s="9">
        <v>1514</v>
      </c>
      <c r="F17" s="10">
        <f t="shared" si="0"/>
        <v>20.637450199203187</v>
      </c>
      <c r="G17" s="1"/>
      <c r="H17" s="1"/>
      <c r="I17" s="1"/>
    </row>
    <row r="18" spans="1:9" x14ac:dyDescent="0.25">
      <c r="A18" s="11" t="s">
        <v>55</v>
      </c>
      <c r="B18" s="12">
        <v>568</v>
      </c>
      <c r="C18" s="12">
        <v>77</v>
      </c>
      <c r="D18" s="12">
        <v>5201</v>
      </c>
      <c r="E18" s="12">
        <v>2527</v>
      </c>
      <c r="F18" s="13">
        <f t="shared" si="0"/>
        <v>-51.41318977119785</v>
      </c>
      <c r="G18" s="1"/>
      <c r="H18" s="1"/>
      <c r="I18" s="1"/>
    </row>
    <row r="19" spans="1:9" x14ac:dyDescent="0.25">
      <c r="A19" s="8" t="s">
        <v>56</v>
      </c>
      <c r="B19" s="9">
        <v>625</v>
      </c>
      <c r="C19" s="9">
        <v>1816</v>
      </c>
      <c r="D19" s="9">
        <v>5969</v>
      </c>
      <c r="E19" s="9">
        <v>10247</v>
      </c>
      <c r="F19" s="10">
        <f t="shared" si="0"/>
        <v>71.670296532082432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3636</v>
      </c>
      <c r="D20" s="12">
        <v>8126</v>
      </c>
      <c r="E20" s="12">
        <v>14291</v>
      </c>
      <c r="F20" s="13">
        <f t="shared" si="0"/>
        <v>75.867585527935034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294</v>
      </c>
      <c r="D21" s="9">
        <v>2103</v>
      </c>
      <c r="E21" s="9">
        <v>294</v>
      </c>
      <c r="F21" s="18">
        <f t="shared" si="0"/>
        <v>-86.019971469329533</v>
      </c>
      <c r="G21" s="1"/>
      <c r="H21" s="1"/>
      <c r="I21" s="1"/>
    </row>
    <row r="22" spans="1:9" x14ac:dyDescent="0.25">
      <c r="A22" s="11" t="s">
        <v>59</v>
      </c>
      <c r="B22" s="12">
        <v>135243</v>
      </c>
      <c r="C22" s="12">
        <v>150052</v>
      </c>
      <c r="D22" s="12">
        <v>742554</v>
      </c>
      <c r="E22" s="12">
        <v>661988</v>
      </c>
      <c r="F22" s="13">
        <f t="shared" si="0"/>
        <v>-10.849850650592415</v>
      </c>
      <c r="G22" s="1"/>
      <c r="H22" s="1"/>
      <c r="I22" s="1"/>
    </row>
    <row r="23" spans="1:9" x14ac:dyDescent="0.25">
      <c r="A23" s="8" t="s">
        <v>60</v>
      </c>
      <c r="B23" s="9">
        <v>57421</v>
      </c>
      <c r="C23" s="9">
        <v>56760</v>
      </c>
      <c r="D23" s="9">
        <v>610039</v>
      </c>
      <c r="E23" s="9">
        <v>380411</v>
      </c>
      <c r="F23" s="10">
        <f t="shared" si="0"/>
        <v>-37.641527836744864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508</v>
      </c>
      <c r="C25" s="9">
        <v>1171</v>
      </c>
      <c r="D25" s="9">
        <v>2279</v>
      </c>
      <c r="E25" s="9">
        <v>3248</v>
      </c>
      <c r="F25" s="10">
        <f t="shared" si="0"/>
        <v>42.51864853005705</v>
      </c>
      <c r="G25" s="1"/>
      <c r="H25" s="1"/>
      <c r="I25" s="1"/>
    </row>
    <row r="26" spans="1:9" x14ac:dyDescent="0.25">
      <c r="A26" s="11" t="s">
        <v>63</v>
      </c>
      <c r="B26" s="12">
        <v>414</v>
      </c>
      <c r="C26" s="12">
        <v>1479</v>
      </c>
      <c r="D26" s="12">
        <v>10420</v>
      </c>
      <c r="E26" s="12">
        <v>15231</v>
      </c>
      <c r="F26" s="13">
        <f t="shared" si="0"/>
        <v>46.170825335892516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151964</v>
      </c>
      <c r="C28" s="12">
        <v>116818</v>
      </c>
      <c r="D28" s="12">
        <v>758236</v>
      </c>
      <c r="E28" s="12">
        <v>656376</v>
      </c>
      <c r="F28" s="13">
        <f t="shared" si="0"/>
        <v>-13.433812164022811</v>
      </c>
      <c r="G28" s="1"/>
      <c r="H28" s="1"/>
      <c r="I28" s="1"/>
    </row>
    <row r="29" spans="1:9" x14ac:dyDescent="0.25">
      <c r="A29" s="8" t="s">
        <v>66</v>
      </c>
      <c r="B29" s="9">
        <v>85</v>
      </c>
      <c r="C29" s="9">
        <v>187</v>
      </c>
      <c r="D29" s="9">
        <v>13598</v>
      </c>
      <c r="E29" s="9">
        <v>16666</v>
      </c>
      <c r="F29" s="10">
        <f t="shared" si="0"/>
        <v>22.562141491395792</v>
      </c>
      <c r="G29" s="1"/>
      <c r="H29" s="1"/>
      <c r="I29" s="1"/>
    </row>
    <row r="30" spans="1:9" x14ac:dyDescent="0.25">
      <c r="A30" s="11" t="s">
        <v>67</v>
      </c>
      <c r="B30" s="12">
        <v>1824</v>
      </c>
      <c r="C30" s="12">
        <v>0</v>
      </c>
      <c r="D30" s="12">
        <v>14934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153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32462</v>
      </c>
      <c r="C32" s="12">
        <v>56951</v>
      </c>
      <c r="D32" s="12">
        <v>477121</v>
      </c>
      <c r="E32" s="12">
        <v>458719</v>
      </c>
      <c r="F32" s="13">
        <f t="shared" si="0"/>
        <v>-3.856883264413014</v>
      </c>
      <c r="G32" s="1"/>
      <c r="H32" s="1"/>
      <c r="I32" s="1"/>
    </row>
    <row r="33" spans="1:9" x14ac:dyDescent="0.25">
      <c r="A33" s="8" t="s">
        <v>70</v>
      </c>
      <c r="B33" s="9">
        <v>25637</v>
      </c>
      <c r="C33" s="9">
        <v>768</v>
      </c>
      <c r="D33" s="9">
        <v>227378</v>
      </c>
      <c r="E33" s="9">
        <v>171505</v>
      </c>
      <c r="F33" s="10">
        <f t="shared" si="0"/>
        <v>-24.572737907801113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713600</v>
      </c>
      <c r="C35" s="15">
        <f t="shared" ref="C35:E35" si="1">SUM(C7:C34)</f>
        <v>757339</v>
      </c>
      <c r="D35" s="15">
        <f t="shared" si="1"/>
        <v>7163211</v>
      </c>
      <c r="E35" s="15">
        <f t="shared" si="1"/>
        <v>7109857</v>
      </c>
      <c r="F35" s="16">
        <f t="shared" si="0"/>
        <v>-0.74483356695760961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143507</v>
      </c>
      <c r="C38" s="41">
        <f>D7</f>
        <v>139151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2482369</v>
      </c>
      <c r="G38" s="42">
        <f>LOOKUP(E38,$A$38:$A$65,$C$38:$C$65)</f>
        <v>2317040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38768</v>
      </c>
      <c r="C39" s="41">
        <f t="shared" ref="C39:C65" si="5">D8</f>
        <v>78825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1499142</v>
      </c>
      <c r="G39" s="42">
        <f t="shared" ref="G39:G65" si="8">LOOKUP(E39,$A$38:$A$65,$C$38:$C$65)</f>
        <v>1254046</v>
      </c>
    </row>
    <row r="40" spans="1:9" x14ac:dyDescent="0.25">
      <c r="A40" s="42" t="str">
        <f t="shared" si="3"/>
        <v>ALMERIA</v>
      </c>
      <c r="B40" s="41">
        <f t="shared" si="4"/>
        <v>16046</v>
      </c>
      <c r="C40" s="41">
        <f t="shared" si="5"/>
        <v>24266</v>
      </c>
      <c r="D40" s="41">
        <f t="shared" si="6"/>
        <v>14</v>
      </c>
      <c r="E40" s="42" t="str">
        <f t="shared" si="2"/>
        <v>LAS PALMAS</v>
      </c>
      <c r="F40" s="42">
        <f t="shared" si="7"/>
        <v>661988</v>
      </c>
      <c r="G40" s="42">
        <f t="shared" si="8"/>
        <v>742554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2284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656376</v>
      </c>
      <c r="G41" s="42">
        <f t="shared" si="8"/>
        <v>758236</v>
      </c>
    </row>
    <row r="42" spans="1:9" x14ac:dyDescent="0.25">
      <c r="A42" s="42" t="str">
        <f t="shared" si="3"/>
        <v>BAHIA DE ALGECIRAS</v>
      </c>
      <c r="B42" s="41">
        <f t="shared" si="4"/>
        <v>213</v>
      </c>
      <c r="C42" s="41">
        <f t="shared" si="5"/>
        <v>0</v>
      </c>
      <c r="D42" s="41">
        <f t="shared" si="6"/>
        <v>24</v>
      </c>
      <c r="E42" s="42" t="str">
        <f t="shared" si="2"/>
        <v>VALENCIA</v>
      </c>
      <c r="F42" s="42">
        <f t="shared" si="7"/>
        <v>458719</v>
      </c>
      <c r="G42" s="42">
        <f t="shared" si="8"/>
        <v>477121</v>
      </c>
    </row>
    <row r="43" spans="1:9" x14ac:dyDescent="0.25">
      <c r="A43" s="42" t="str">
        <f t="shared" si="3"/>
        <v>BAHIA DE CADIZ</v>
      </c>
      <c r="B43" s="41">
        <f t="shared" si="4"/>
        <v>350414</v>
      </c>
      <c r="C43" s="41">
        <f t="shared" si="5"/>
        <v>316883</v>
      </c>
      <c r="D43" s="41">
        <f t="shared" si="6"/>
        <v>7</v>
      </c>
      <c r="E43" s="42" t="str">
        <f t="shared" si="2"/>
        <v>MALAGA</v>
      </c>
      <c r="F43" s="42">
        <f t="shared" si="7"/>
        <v>380411</v>
      </c>
      <c r="G43" s="42">
        <f t="shared" si="8"/>
        <v>610039</v>
      </c>
    </row>
    <row r="44" spans="1:9" x14ac:dyDescent="0.25">
      <c r="A44" s="42" t="str">
        <f t="shared" si="3"/>
        <v>BALEARES</v>
      </c>
      <c r="B44" s="41">
        <f t="shared" si="4"/>
        <v>1499142</v>
      </c>
      <c r="C44" s="41">
        <f t="shared" si="5"/>
        <v>1254046</v>
      </c>
      <c r="D44" s="41">
        <f t="shared" si="6"/>
        <v>2</v>
      </c>
      <c r="E44" s="42" t="str">
        <f t="shared" si="2"/>
        <v>BAHIA DE CADIZ</v>
      </c>
      <c r="F44" s="42">
        <f t="shared" si="7"/>
        <v>350414</v>
      </c>
      <c r="G44" s="42">
        <f t="shared" si="8"/>
        <v>316883</v>
      </c>
    </row>
    <row r="45" spans="1:9" x14ac:dyDescent="0.25">
      <c r="A45" s="42" t="str">
        <f t="shared" si="3"/>
        <v>BARCELONA</v>
      </c>
      <c r="B45" s="41">
        <f t="shared" si="4"/>
        <v>2482369</v>
      </c>
      <c r="C45" s="41">
        <f t="shared" si="5"/>
        <v>2317040</v>
      </c>
      <c r="D45" s="41">
        <f t="shared" si="6"/>
        <v>1</v>
      </c>
      <c r="E45" s="42" t="str">
        <f t="shared" si="2"/>
        <v>VIGO</v>
      </c>
      <c r="F45" s="42">
        <f t="shared" si="7"/>
        <v>171505</v>
      </c>
      <c r="G45" s="42">
        <f t="shared" si="8"/>
        <v>227378</v>
      </c>
    </row>
    <row r="46" spans="1:9" x14ac:dyDescent="0.25">
      <c r="A46" s="42" t="str">
        <f t="shared" si="3"/>
        <v>BILBAO</v>
      </c>
      <c r="B46" s="41">
        <f t="shared" si="4"/>
        <v>56004</v>
      </c>
      <c r="C46" s="41">
        <f t="shared" si="5"/>
        <v>65953</v>
      </c>
      <c r="D46" s="41">
        <f t="shared" si="6"/>
        <v>11</v>
      </c>
      <c r="E46" s="42" t="str">
        <f t="shared" si="2"/>
        <v>A CORUÑA</v>
      </c>
      <c r="F46" s="42">
        <f t="shared" si="7"/>
        <v>143507</v>
      </c>
      <c r="G46" s="42">
        <f t="shared" si="8"/>
        <v>139151</v>
      </c>
    </row>
    <row r="47" spans="1:9" x14ac:dyDescent="0.25">
      <c r="A47" s="42" t="str">
        <f t="shared" si="3"/>
        <v>CARTAGENA</v>
      </c>
      <c r="B47" s="41">
        <f t="shared" si="4"/>
        <v>127523</v>
      </c>
      <c r="C47" s="41">
        <f t="shared" si="5"/>
        <v>83385</v>
      </c>
      <c r="D47" s="41">
        <f t="shared" si="6"/>
        <v>10</v>
      </c>
      <c r="E47" s="42" t="str">
        <f t="shared" si="2"/>
        <v>CARTAGENA</v>
      </c>
      <c r="F47" s="42">
        <f t="shared" si="7"/>
        <v>127523</v>
      </c>
      <c r="G47" s="42">
        <f t="shared" si="8"/>
        <v>83385</v>
      </c>
    </row>
    <row r="48" spans="1:9" x14ac:dyDescent="0.25">
      <c r="A48" s="42" t="str">
        <f t="shared" si="3"/>
        <v>CASTELLON</v>
      </c>
      <c r="B48" s="41">
        <f t="shared" si="4"/>
        <v>1514</v>
      </c>
      <c r="C48" s="41">
        <f t="shared" si="5"/>
        <v>1255</v>
      </c>
      <c r="D48" s="41">
        <f t="shared" si="6"/>
        <v>21</v>
      </c>
      <c r="E48" s="42" t="str">
        <f t="shared" si="2"/>
        <v>BILBAO</v>
      </c>
      <c r="F48" s="42">
        <f t="shared" si="7"/>
        <v>56004</v>
      </c>
      <c r="G48" s="42">
        <f t="shared" si="8"/>
        <v>65953</v>
      </c>
    </row>
    <row r="49" spans="1:7" x14ac:dyDescent="0.25">
      <c r="A49" s="42" t="str">
        <f t="shared" si="3"/>
        <v>CEUTA</v>
      </c>
      <c r="B49" s="41">
        <f t="shared" si="4"/>
        <v>2527</v>
      </c>
      <c r="C49" s="41">
        <f t="shared" si="5"/>
        <v>5201</v>
      </c>
      <c r="D49" s="41">
        <f t="shared" si="6"/>
        <v>19</v>
      </c>
      <c r="E49" s="42" t="str">
        <f t="shared" si="2"/>
        <v>ALICANTE</v>
      </c>
      <c r="F49" s="42">
        <f t="shared" si="7"/>
        <v>38768</v>
      </c>
      <c r="G49" s="42">
        <f t="shared" si="8"/>
        <v>78825</v>
      </c>
    </row>
    <row r="50" spans="1:7" x14ac:dyDescent="0.25">
      <c r="A50" s="42" t="str">
        <f t="shared" si="3"/>
        <v>FERROL-SAN CIBRAO</v>
      </c>
      <c r="B50" s="41">
        <f t="shared" si="4"/>
        <v>10247</v>
      </c>
      <c r="C50" s="41">
        <f t="shared" si="5"/>
        <v>5969</v>
      </c>
      <c r="D50" s="41">
        <f t="shared" si="6"/>
        <v>17</v>
      </c>
      <c r="E50" s="42" t="str">
        <f t="shared" si="2"/>
        <v>SANTANDER</v>
      </c>
      <c r="F50" s="42">
        <f t="shared" si="7"/>
        <v>16666</v>
      </c>
      <c r="G50" s="42">
        <f t="shared" si="8"/>
        <v>13598</v>
      </c>
    </row>
    <row r="51" spans="1:7" x14ac:dyDescent="0.25">
      <c r="A51" s="42" t="str">
        <f t="shared" si="3"/>
        <v>GIJON</v>
      </c>
      <c r="B51" s="41">
        <f t="shared" si="4"/>
        <v>14291</v>
      </c>
      <c r="C51" s="41">
        <f t="shared" si="5"/>
        <v>8126</v>
      </c>
      <c r="D51" s="41">
        <f t="shared" si="6"/>
        <v>16</v>
      </c>
      <c r="E51" s="42" t="str">
        <f t="shared" si="2"/>
        <v>ALMERIA</v>
      </c>
      <c r="F51" s="42">
        <f t="shared" si="7"/>
        <v>16046</v>
      </c>
      <c r="G51" s="42">
        <f t="shared" si="8"/>
        <v>24266</v>
      </c>
    </row>
    <row r="52" spans="1:7" x14ac:dyDescent="0.25">
      <c r="A52" s="42" t="str">
        <f t="shared" si="3"/>
        <v>HUELVA</v>
      </c>
      <c r="B52" s="41">
        <f t="shared" si="4"/>
        <v>294</v>
      </c>
      <c r="C52" s="41">
        <f t="shared" si="5"/>
        <v>2103</v>
      </c>
      <c r="D52" s="41">
        <f t="shared" si="6"/>
        <v>23</v>
      </c>
      <c r="E52" s="42" t="str">
        <f t="shared" si="2"/>
        <v>MOTRIL</v>
      </c>
      <c r="F52" s="42">
        <f t="shared" si="7"/>
        <v>15231</v>
      </c>
      <c r="G52" s="42">
        <f t="shared" si="8"/>
        <v>10420</v>
      </c>
    </row>
    <row r="53" spans="1:7" x14ac:dyDescent="0.25">
      <c r="A53" s="42" t="str">
        <f t="shared" si="3"/>
        <v>LAS PALMAS</v>
      </c>
      <c r="B53" s="41">
        <f t="shared" si="4"/>
        <v>661988</v>
      </c>
      <c r="C53" s="41">
        <f t="shared" si="5"/>
        <v>742554</v>
      </c>
      <c r="D53" s="41">
        <f t="shared" si="6"/>
        <v>3</v>
      </c>
      <c r="E53" s="42" t="str">
        <f t="shared" si="2"/>
        <v>GIJON</v>
      </c>
      <c r="F53" s="42">
        <f t="shared" si="7"/>
        <v>14291</v>
      </c>
      <c r="G53" s="42">
        <f t="shared" si="8"/>
        <v>8126</v>
      </c>
    </row>
    <row r="54" spans="1:7" x14ac:dyDescent="0.25">
      <c r="A54" s="42" t="str">
        <f t="shared" si="3"/>
        <v>MALAGA</v>
      </c>
      <c r="B54" s="41">
        <f t="shared" si="4"/>
        <v>380411</v>
      </c>
      <c r="C54" s="41">
        <f t="shared" si="5"/>
        <v>610039</v>
      </c>
      <c r="D54" s="41">
        <f t="shared" si="6"/>
        <v>6</v>
      </c>
      <c r="E54" s="42" t="str">
        <f t="shared" si="2"/>
        <v>FERROL-SAN CIBRAO</v>
      </c>
      <c r="F54" s="42">
        <f t="shared" si="7"/>
        <v>10247</v>
      </c>
      <c r="G54" s="42">
        <f t="shared" si="8"/>
        <v>5969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MELILLA</v>
      </c>
      <c r="F55" s="42">
        <f t="shared" ref="F55:F65" si="9">LOOKUP(E55,$A$38:$A$65,$B$38:$B$65)</f>
        <v>3248</v>
      </c>
      <c r="G55" s="42">
        <f t="shared" si="8"/>
        <v>2279</v>
      </c>
    </row>
    <row r="56" spans="1:7" x14ac:dyDescent="0.25">
      <c r="A56" s="42" t="str">
        <f t="shared" si="3"/>
        <v>MELILLA</v>
      </c>
      <c r="B56" s="41">
        <f t="shared" si="4"/>
        <v>3248</v>
      </c>
      <c r="C56" s="41">
        <f t="shared" si="5"/>
        <v>2279</v>
      </c>
      <c r="D56" s="41">
        <f t="shared" si="6"/>
        <v>18</v>
      </c>
      <c r="E56" s="42" t="str">
        <f t="shared" si="2"/>
        <v>CEUTA</v>
      </c>
      <c r="F56" s="42">
        <f t="shared" si="9"/>
        <v>2527</v>
      </c>
      <c r="G56" s="42">
        <f t="shared" si="8"/>
        <v>5201</v>
      </c>
    </row>
    <row r="57" spans="1:7" x14ac:dyDescent="0.25">
      <c r="A57" s="42" t="str">
        <f t="shared" si="3"/>
        <v>MOTRIL</v>
      </c>
      <c r="B57" s="41">
        <f t="shared" si="4"/>
        <v>15231</v>
      </c>
      <c r="C57" s="41">
        <f t="shared" si="5"/>
        <v>10420</v>
      </c>
      <c r="D57" s="41">
        <f t="shared" si="6"/>
        <v>15</v>
      </c>
      <c r="E57" s="42" t="str">
        <f t="shared" si="2"/>
        <v>VILAGARCIA</v>
      </c>
      <c r="F57" s="42">
        <f t="shared" si="9"/>
        <v>2199</v>
      </c>
      <c r="G57" s="42">
        <f t="shared" si="8"/>
        <v>2012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1514</v>
      </c>
      <c r="G58" s="42">
        <f t="shared" si="8"/>
        <v>1255</v>
      </c>
    </row>
    <row r="59" spans="1:7" x14ac:dyDescent="0.25">
      <c r="A59" s="42" t="str">
        <f t="shared" si="3"/>
        <v>SANTA CRUZ DE TENERIFE</v>
      </c>
      <c r="B59" s="41">
        <f t="shared" si="4"/>
        <v>656376</v>
      </c>
      <c r="C59" s="41">
        <f t="shared" si="5"/>
        <v>758236</v>
      </c>
      <c r="D59" s="41">
        <f t="shared" si="6"/>
        <v>4</v>
      </c>
      <c r="E59" s="42" t="str">
        <f t="shared" si="2"/>
        <v>AVILES</v>
      </c>
      <c r="F59" s="42">
        <f t="shared" si="9"/>
        <v>655</v>
      </c>
      <c r="G59" s="42">
        <f t="shared" si="8"/>
        <v>2284</v>
      </c>
    </row>
    <row r="60" spans="1:7" x14ac:dyDescent="0.25">
      <c r="A60" s="42" t="str">
        <f t="shared" si="3"/>
        <v>SANTANDER</v>
      </c>
      <c r="B60" s="41">
        <f t="shared" si="4"/>
        <v>16666</v>
      </c>
      <c r="C60" s="41">
        <f t="shared" si="5"/>
        <v>13598</v>
      </c>
      <c r="D60" s="41">
        <f t="shared" si="6"/>
        <v>13</v>
      </c>
      <c r="E60" s="42" t="str">
        <f t="shared" si="2"/>
        <v>HUELVA</v>
      </c>
      <c r="F60" s="42">
        <f t="shared" si="9"/>
        <v>294</v>
      </c>
      <c r="G60" s="42">
        <f t="shared" si="8"/>
        <v>2103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14934</v>
      </c>
      <c r="D61" s="41">
        <f t="shared" si="6"/>
        <v>28</v>
      </c>
      <c r="E61" s="42" t="str">
        <f t="shared" si="2"/>
        <v>BAHIA DE ALGECIRAS</v>
      </c>
      <c r="F61" s="42">
        <f t="shared" si="9"/>
        <v>213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153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458719</v>
      </c>
      <c r="C63" s="41">
        <f t="shared" si="5"/>
        <v>477121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171505</v>
      </c>
      <c r="C64" s="41">
        <f t="shared" si="5"/>
        <v>227378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3458</v>
      </c>
      <c r="C8" s="12">
        <v>2587</v>
      </c>
      <c r="D8" s="12">
        <v>52136</v>
      </c>
      <c r="E8" s="12">
        <v>48033</v>
      </c>
      <c r="F8" s="13">
        <f t="shared" ref="F8:F35" si="0">((E8*100)/D8)-100</f>
        <v>-7.8698020561608075</v>
      </c>
      <c r="G8" s="1"/>
      <c r="H8" s="1"/>
      <c r="I8" s="1"/>
    </row>
    <row r="9" spans="1:12" x14ac:dyDescent="0.25">
      <c r="A9" s="8" t="s">
        <v>46</v>
      </c>
      <c r="B9" s="9">
        <v>8964</v>
      </c>
      <c r="C9" s="9">
        <v>6894</v>
      </c>
      <c r="D9" s="9">
        <v>139120</v>
      </c>
      <c r="E9" s="9">
        <v>137268</v>
      </c>
      <c r="F9" s="10">
        <f t="shared" si="0"/>
        <v>-1.3312248418631327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69343</v>
      </c>
      <c r="C11" s="9">
        <v>64261</v>
      </c>
      <c r="D11" s="9">
        <v>1001211</v>
      </c>
      <c r="E11" s="9">
        <v>1101369</v>
      </c>
      <c r="F11" s="10">
        <f t="shared" si="0"/>
        <v>10.003685536814913</v>
      </c>
      <c r="G11" s="1"/>
      <c r="H11" s="1"/>
      <c r="I11" s="1"/>
    </row>
    <row r="12" spans="1:12" x14ac:dyDescent="0.25">
      <c r="A12" s="11" t="s">
        <v>49</v>
      </c>
      <c r="B12" s="12">
        <v>834</v>
      </c>
      <c r="C12" s="12">
        <v>879</v>
      </c>
      <c r="D12" s="12">
        <v>11754</v>
      </c>
      <c r="E12" s="12">
        <v>11548</v>
      </c>
      <c r="F12" s="13">
        <f t="shared" si="0"/>
        <v>-1.7525948613238</v>
      </c>
      <c r="G12" s="1"/>
      <c r="H12" s="1"/>
      <c r="I12" s="1"/>
    </row>
    <row r="13" spans="1:12" x14ac:dyDescent="0.25">
      <c r="A13" s="8" t="s">
        <v>50</v>
      </c>
      <c r="B13" s="9">
        <v>16172</v>
      </c>
      <c r="C13" s="9">
        <v>21810</v>
      </c>
      <c r="D13" s="9">
        <v>342566</v>
      </c>
      <c r="E13" s="9">
        <v>373427</v>
      </c>
      <c r="F13" s="10">
        <f t="shared" si="0"/>
        <v>9.0087749513962336</v>
      </c>
      <c r="G13" s="1"/>
      <c r="H13" s="1"/>
      <c r="I13" s="1"/>
    </row>
    <row r="14" spans="1:12" x14ac:dyDescent="0.25">
      <c r="A14" s="11" t="s">
        <v>51</v>
      </c>
      <c r="B14" s="12">
        <v>10950</v>
      </c>
      <c r="C14" s="12">
        <v>11052</v>
      </c>
      <c r="D14" s="12">
        <v>253560</v>
      </c>
      <c r="E14" s="12">
        <v>249279</v>
      </c>
      <c r="F14" s="13">
        <f t="shared" si="0"/>
        <v>-1.6883577851396154</v>
      </c>
      <c r="G14" s="1"/>
      <c r="H14" s="1"/>
      <c r="I14" s="1"/>
    </row>
    <row r="15" spans="1:12" x14ac:dyDescent="0.25">
      <c r="A15" s="8" t="s">
        <v>52</v>
      </c>
      <c r="B15" s="9">
        <v>2933</v>
      </c>
      <c r="C15" s="9">
        <v>2315</v>
      </c>
      <c r="D15" s="9">
        <v>28711</v>
      </c>
      <c r="E15" s="9">
        <v>34130</v>
      </c>
      <c r="F15" s="10">
        <f t="shared" si="0"/>
        <v>18.874299049144923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23139</v>
      </c>
      <c r="C18" s="12">
        <v>20869</v>
      </c>
      <c r="D18" s="12">
        <v>350579</v>
      </c>
      <c r="E18" s="12">
        <v>341342</v>
      </c>
      <c r="F18" s="13">
        <f t="shared" si="0"/>
        <v>-2.6347841713280076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299</v>
      </c>
      <c r="C20" s="12">
        <v>408</v>
      </c>
      <c r="D20" s="12">
        <v>9550</v>
      </c>
      <c r="E20" s="12">
        <v>9968</v>
      </c>
      <c r="F20" s="13">
        <f t="shared" si="0"/>
        <v>4.3769633507853456</v>
      </c>
      <c r="G20" s="1"/>
      <c r="H20" s="1"/>
      <c r="I20" s="1"/>
    </row>
    <row r="21" spans="1:9" x14ac:dyDescent="0.25">
      <c r="A21" s="8" t="s">
        <v>58</v>
      </c>
      <c r="B21" s="9">
        <v>913</v>
      </c>
      <c r="C21" s="9">
        <v>646</v>
      </c>
      <c r="D21" s="9">
        <v>14446</v>
      </c>
      <c r="E21" s="9">
        <v>14315</v>
      </c>
      <c r="F21" s="10">
        <f t="shared" si="0"/>
        <v>-0.9068254188010485</v>
      </c>
      <c r="G21" s="1"/>
      <c r="H21" s="1"/>
      <c r="I21" s="1"/>
    </row>
    <row r="22" spans="1:9" x14ac:dyDescent="0.25">
      <c r="A22" s="11" t="s">
        <v>59</v>
      </c>
      <c r="B22" s="12">
        <v>19746</v>
      </c>
      <c r="C22" s="12">
        <v>25704</v>
      </c>
      <c r="D22" s="12">
        <v>290356</v>
      </c>
      <c r="E22" s="12">
        <v>403088</v>
      </c>
      <c r="F22" s="13">
        <f t="shared" si="0"/>
        <v>38.825441871357924</v>
      </c>
      <c r="G22" s="1"/>
      <c r="H22" s="1"/>
      <c r="I22" s="1"/>
    </row>
    <row r="23" spans="1:9" x14ac:dyDescent="0.25">
      <c r="A23" s="8" t="s">
        <v>60</v>
      </c>
      <c r="B23" s="9">
        <v>2007</v>
      </c>
      <c r="C23" s="9">
        <v>1744</v>
      </c>
      <c r="D23" s="9">
        <v>26401</v>
      </c>
      <c r="E23" s="9">
        <v>30649</v>
      </c>
      <c r="F23" s="10">
        <f t="shared" si="0"/>
        <v>16.090299609863266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9388</v>
      </c>
      <c r="C25" s="9">
        <v>7399</v>
      </c>
      <c r="D25" s="9">
        <v>151707</v>
      </c>
      <c r="E25" s="9">
        <v>136229</v>
      </c>
      <c r="F25" s="10">
        <f t="shared" si="0"/>
        <v>-10.202561516607673</v>
      </c>
      <c r="G25" s="1"/>
      <c r="H25" s="1"/>
      <c r="I25" s="1"/>
    </row>
    <row r="26" spans="1:9" x14ac:dyDescent="0.25">
      <c r="A26" s="11" t="s">
        <v>63</v>
      </c>
      <c r="B26" s="12">
        <v>4089</v>
      </c>
      <c r="C26" s="12">
        <v>3955</v>
      </c>
      <c r="D26" s="12">
        <v>75618</v>
      </c>
      <c r="E26" s="12">
        <v>80114</v>
      </c>
      <c r="F26" s="13">
        <f t="shared" si="0"/>
        <v>5.9456743103493892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55092</v>
      </c>
      <c r="C28" s="12">
        <v>71499</v>
      </c>
      <c r="D28" s="12">
        <v>731705</v>
      </c>
      <c r="E28" s="12">
        <v>949540</v>
      </c>
      <c r="F28" s="13">
        <f t="shared" si="0"/>
        <v>29.770877607779084</v>
      </c>
      <c r="G28" s="1"/>
      <c r="H28" s="1"/>
      <c r="I28" s="1"/>
    </row>
    <row r="29" spans="1:9" x14ac:dyDescent="0.25">
      <c r="A29" s="8" t="s">
        <v>66</v>
      </c>
      <c r="B29" s="9">
        <v>1903</v>
      </c>
      <c r="C29" s="9">
        <v>4248</v>
      </c>
      <c r="D29" s="9">
        <v>68215</v>
      </c>
      <c r="E29" s="9">
        <v>72849</v>
      </c>
      <c r="F29" s="10">
        <f t="shared" si="0"/>
        <v>6.7932272960492526</v>
      </c>
      <c r="G29" s="1"/>
      <c r="H29" s="1"/>
      <c r="I29" s="1"/>
    </row>
    <row r="30" spans="1:9" x14ac:dyDescent="0.25">
      <c r="A30" s="11" t="s">
        <v>67</v>
      </c>
      <c r="B30" s="12">
        <v>6</v>
      </c>
      <c r="C30" s="12">
        <v>2609</v>
      </c>
      <c r="D30" s="12">
        <v>835</v>
      </c>
      <c r="E30" s="12">
        <v>18842</v>
      </c>
      <c r="F30" s="17">
        <f t="shared" si="0"/>
        <v>2156.5269461077846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6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9</v>
      </c>
      <c r="C32" s="12">
        <v>5294</v>
      </c>
      <c r="D32" s="12">
        <v>61390</v>
      </c>
      <c r="E32" s="12">
        <v>74403</v>
      </c>
      <c r="F32" s="13">
        <f t="shared" si="0"/>
        <v>21.197263397947552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229245</v>
      </c>
      <c r="C35" s="15">
        <f t="shared" ref="C35:E35" si="1">SUM(C7:C34)</f>
        <v>254173</v>
      </c>
      <c r="D35" s="15">
        <f t="shared" si="1"/>
        <v>3609861</v>
      </c>
      <c r="E35" s="15">
        <f t="shared" si="1"/>
        <v>4086399</v>
      </c>
      <c r="F35" s="16">
        <f t="shared" si="0"/>
        <v>13.201006908576261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1101369</v>
      </c>
      <c r="G38" s="42">
        <f>LOOKUP(E38,$A$38:$A$65,$C$38:$C$65)</f>
        <v>1001211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48033</v>
      </c>
      <c r="C39" s="41">
        <f t="shared" ref="C39:C65" si="5">D8</f>
        <v>52136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949540</v>
      </c>
      <c r="G39" s="42">
        <f t="shared" ref="G39:G65" si="8">LOOKUP(E39,$A$38:$A$65,$C$38:$C$65)</f>
        <v>731705</v>
      </c>
    </row>
    <row r="40" spans="1:9" x14ac:dyDescent="0.25">
      <c r="A40" s="42" t="str">
        <f t="shared" si="3"/>
        <v>ALMERIA</v>
      </c>
      <c r="B40" s="41">
        <f t="shared" si="4"/>
        <v>137268</v>
      </c>
      <c r="C40" s="41">
        <f t="shared" si="5"/>
        <v>139120</v>
      </c>
      <c r="D40" s="41">
        <f t="shared" si="6"/>
        <v>7</v>
      </c>
      <c r="E40" s="42" t="str">
        <f t="shared" si="2"/>
        <v>LAS PALMAS</v>
      </c>
      <c r="F40" s="42">
        <f t="shared" si="7"/>
        <v>403088</v>
      </c>
      <c r="G40" s="42">
        <f t="shared" si="8"/>
        <v>290356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373427</v>
      </c>
      <c r="G41" s="42">
        <f t="shared" si="8"/>
        <v>342566</v>
      </c>
    </row>
    <row r="42" spans="1:9" x14ac:dyDescent="0.25">
      <c r="A42" s="42" t="str">
        <f t="shared" si="3"/>
        <v>BAHIA DE ALGECIRAS</v>
      </c>
      <c r="B42" s="41">
        <f t="shared" si="4"/>
        <v>1101369</v>
      </c>
      <c r="C42" s="41">
        <f t="shared" si="5"/>
        <v>1001211</v>
      </c>
      <c r="D42" s="41">
        <f t="shared" si="6"/>
        <v>1</v>
      </c>
      <c r="E42" s="42" t="str">
        <f t="shared" si="2"/>
        <v>CEUTA</v>
      </c>
      <c r="F42" s="42">
        <f t="shared" si="7"/>
        <v>341342</v>
      </c>
      <c r="G42" s="42">
        <f t="shared" si="8"/>
        <v>350579</v>
      </c>
    </row>
    <row r="43" spans="1:9" x14ac:dyDescent="0.25">
      <c r="A43" s="42" t="str">
        <f t="shared" si="3"/>
        <v>BAHIA DE CADIZ</v>
      </c>
      <c r="B43" s="41">
        <f t="shared" si="4"/>
        <v>11548</v>
      </c>
      <c r="C43" s="41">
        <f t="shared" si="5"/>
        <v>11754</v>
      </c>
      <c r="D43" s="41">
        <f t="shared" si="6"/>
        <v>17</v>
      </c>
      <c r="E43" s="42" t="str">
        <f t="shared" si="2"/>
        <v>BARCELONA</v>
      </c>
      <c r="F43" s="42">
        <f t="shared" si="7"/>
        <v>249279</v>
      </c>
      <c r="G43" s="42">
        <f t="shared" si="8"/>
        <v>253560</v>
      </c>
    </row>
    <row r="44" spans="1:9" x14ac:dyDescent="0.25">
      <c r="A44" s="42" t="str">
        <f t="shared" si="3"/>
        <v>BALEARES</v>
      </c>
      <c r="B44" s="41">
        <f t="shared" si="4"/>
        <v>373427</v>
      </c>
      <c r="C44" s="41">
        <f t="shared" si="5"/>
        <v>342566</v>
      </c>
      <c r="D44" s="41">
        <f t="shared" si="6"/>
        <v>4</v>
      </c>
      <c r="E44" s="42" t="str">
        <f t="shared" si="2"/>
        <v>ALMERIA</v>
      </c>
      <c r="F44" s="42">
        <f t="shared" si="7"/>
        <v>137268</v>
      </c>
      <c r="G44" s="42">
        <f t="shared" si="8"/>
        <v>139120</v>
      </c>
    </row>
    <row r="45" spans="1:9" x14ac:dyDescent="0.25">
      <c r="A45" s="42" t="str">
        <f t="shared" si="3"/>
        <v>BARCELONA</v>
      </c>
      <c r="B45" s="41">
        <f t="shared" si="4"/>
        <v>249279</v>
      </c>
      <c r="C45" s="41">
        <f t="shared" si="5"/>
        <v>253560</v>
      </c>
      <c r="D45" s="41">
        <f t="shared" si="6"/>
        <v>6</v>
      </c>
      <c r="E45" s="42" t="str">
        <f t="shared" si="2"/>
        <v>MELILLA</v>
      </c>
      <c r="F45" s="42">
        <f t="shared" si="7"/>
        <v>136229</v>
      </c>
      <c r="G45" s="42">
        <f t="shared" si="8"/>
        <v>151707</v>
      </c>
    </row>
    <row r="46" spans="1:9" x14ac:dyDescent="0.25">
      <c r="A46" s="42" t="str">
        <f t="shared" si="3"/>
        <v>BILBAO</v>
      </c>
      <c r="B46" s="41">
        <f t="shared" si="4"/>
        <v>34130</v>
      </c>
      <c r="C46" s="41">
        <f t="shared" si="5"/>
        <v>28711</v>
      </c>
      <c r="D46" s="41">
        <f t="shared" si="6"/>
        <v>13</v>
      </c>
      <c r="E46" s="42" t="str">
        <f t="shared" si="2"/>
        <v>MOTRIL</v>
      </c>
      <c r="F46" s="42">
        <f t="shared" si="7"/>
        <v>80114</v>
      </c>
      <c r="G46" s="42">
        <f t="shared" si="8"/>
        <v>75618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74403</v>
      </c>
      <c r="G47" s="42">
        <f t="shared" si="8"/>
        <v>61390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72849</v>
      </c>
      <c r="G48" s="42">
        <f t="shared" si="8"/>
        <v>68215</v>
      </c>
    </row>
    <row r="49" spans="1:7" x14ac:dyDescent="0.25">
      <c r="A49" s="42" t="str">
        <f t="shared" si="3"/>
        <v>CEUTA</v>
      </c>
      <c r="B49" s="41">
        <f t="shared" si="4"/>
        <v>341342</v>
      </c>
      <c r="C49" s="41">
        <f t="shared" si="5"/>
        <v>350579</v>
      </c>
      <c r="D49" s="41">
        <f t="shared" si="6"/>
        <v>5</v>
      </c>
      <c r="E49" s="42" t="str">
        <f t="shared" si="2"/>
        <v>ALICANTE</v>
      </c>
      <c r="F49" s="42">
        <f t="shared" si="7"/>
        <v>48033</v>
      </c>
      <c r="G49" s="42">
        <f t="shared" si="8"/>
        <v>52136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</v>
      </c>
      <c r="D50" s="41">
        <f t="shared" si="6"/>
        <v>28</v>
      </c>
      <c r="E50" s="42" t="str">
        <f t="shared" si="2"/>
        <v>BILBAO</v>
      </c>
      <c r="F50" s="42">
        <f t="shared" si="7"/>
        <v>34130</v>
      </c>
      <c r="G50" s="42">
        <f t="shared" si="8"/>
        <v>28711</v>
      </c>
    </row>
    <row r="51" spans="1:7" x14ac:dyDescent="0.25">
      <c r="A51" s="42" t="str">
        <f t="shared" si="3"/>
        <v>GIJON</v>
      </c>
      <c r="B51" s="41">
        <f t="shared" si="4"/>
        <v>9968</v>
      </c>
      <c r="C51" s="41">
        <f t="shared" si="5"/>
        <v>9550</v>
      </c>
      <c r="D51" s="41">
        <f t="shared" si="6"/>
        <v>18</v>
      </c>
      <c r="E51" s="42" t="str">
        <f t="shared" si="2"/>
        <v>MALAGA</v>
      </c>
      <c r="F51" s="42">
        <f t="shared" si="7"/>
        <v>30649</v>
      </c>
      <c r="G51" s="42">
        <f t="shared" si="8"/>
        <v>26401</v>
      </c>
    </row>
    <row r="52" spans="1:7" x14ac:dyDescent="0.25">
      <c r="A52" s="42" t="str">
        <f t="shared" si="3"/>
        <v>HUELVA</v>
      </c>
      <c r="B52" s="41">
        <f t="shared" si="4"/>
        <v>14315</v>
      </c>
      <c r="C52" s="41">
        <f t="shared" si="5"/>
        <v>14446</v>
      </c>
      <c r="D52" s="41">
        <f t="shared" si="6"/>
        <v>16</v>
      </c>
      <c r="E52" s="42" t="str">
        <f t="shared" si="2"/>
        <v>SEVILLA</v>
      </c>
      <c r="F52" s="42">
        <f t="shared" si="7"/>
        <v>18842</v>
      </c>
      <c r="G52" s="42">
        <f t="shared" si="8"/>
        <v>835</v>
      </c>
    </row>
    <row r="53" spans="1:7" x14ac:dyDescent="0.25">
      <c r="A53" s="42" t="str">
        <f t="shared" si="3"/>
        <v>LAS PALMAS</v>
      </c>
      <c r="B53" s="41">
        <f t="shared" si="4"/>
        <v>403088</v>
      </c>
      <c r="C53" s="41">
        <f t="shared" si="5"/>
        <v>290356</v>
      </c>
      <c r="D53" s="41">
        <f t="shared" si="6"/>
        <v>3</v>
      </c>
      <c r="E53" s="42" t="str">
        <f t="shared" si="2"/>
        <v>HUELVA</v>
      </c>
      <c r="F53" s="42">
        <f t="shared" si="7"/>
        <v>14315</v>
      </c>
      <c r="G53" s="42">
        <f t="shared" si="8"/>
        <v>14446</v>
      </c>
    </row>
    <row r="54" spans="1:7" x14ac:dyDescent="0.25">
      <c r="A54" s="42" t="str">
        <f t="shared" si="3"/>
        <v>MALAGA</v>
      </c>
      <c r="B54" s="41">
        <f t="shared" si="4"/>
        <v>30649</v>
      </c>
      <c r="C54" s="41">
        <f t="shared" si="5"/>
        <v>26401</v>
      </c>
      <c r="D54" s="41">
        <f t="shared" si="6"/>
        <v>14</v>
      </c>
      <c r="E54" s="42" t="str">
        <f t="shared" si="2"/>
        <v>BAHIA DE CADIZ</v>
      </c>
      <c r="F54" s="42">
        <f t="shared" si="7"/>
        <v>11548</v>
      </c>
      <c r="G54" s="42">
        <f t="shared" si="8"/>
        <v>11754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9968</v>
      </c>
      <c r="G55" s="42">
        <f t="shared" si="8"/>
        <v>9550</v>
      </c>
    </row>
    <row r="56" spans="1:7" x14ac:dyDescent="0.25">
      <c r="A56" s="42" t="str">
        <f t="shared" si="3"/>
        <v>MELILLA</v>
      </c>
      <c r="B56" s="41">
        <f t="shared" si="4"/>
        <v>136229</v>
      </c>
      <c r="C56" s="41">
        <f t="shared" si="5"/>
        <v>151707</v>
      </c>
      <c r="D56" s="41">
        <f t="shared" si="6"/>
        <v>8</v>
      </c>
      <c r="E56" s="42" t="str">
        <f t="shared" si="2"/>
        <v>TARRAGONA</v>
      </c>
      <c r="F56" s="42">
        <f t="shared" si="9"/>
        <v>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80114</v>
      </c>
      <c r="C57" s="41">
        <f t="shared" si="5"/>
        <v>75618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949540</v>
      </c>
      <c r="C59" s="41">
        <f t="shared" si="5"/>
        <v>731705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72849</v>
      </c>
      <c r="C60" s="41">
        <f t="shared" si="5"/>
        <v>68215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18842</v>
      </c>
      <c r="C61" s="41">
        <f t="shared" si="5"/>
        <v>835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74403</v>
      </c>
      <c r="C63" s="41">
        <f t="shared" si="5"/>
        <v>61390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89</v>
      </c>
      <c r="C7" s="9">
        <v>84</v>
      </c>
      <c r="D7" s="9">
        <v>1144</v>
      </c>
      <c r="E7" s="9">
        <v>1066</v>
      </c>
      <c r="F7" s="10">
        <f>((E7*100)/D7)-100</f>
        <v>-6.818181818181813</v>
      </c>
      <c r="G7" s="1"/>
      <c r="H7" s="1"/>
      <c r="I7" s="1"/>
    </row>
    <row r="8" spans="1:12" x14ac:dyDescent="0.25">
      <c r="A8" s="11" t="s">
        <v>45</v>
      </c>
      <c r="B8" s="12">
        <v>68</v>
      </c>
      <c r="C8" s="12">
        <v>63</v>
      </c>
      <c r="D8" s="12">
        <v>867</v>
      </c>
      <c r="E8" s="12">
        <v>816</v>
      </c>
      <c r="F8" s="13">
        <f t="shared" ref="F8:F35" si="0">((E8*100)/D8)-100</f>
        <v>-5.8823529411764639</v>
      </c>
      <c r="G8" s="1"/>
      <c r="H8" s="1"/>
      <c r="I8" s="1"/>
    </row>
    <row r="9" spans="1:12" x14ac:dyDescent="0.25">
      <c r="A9" s="8" t="s">
        <v>46</v>
      </c>
      <c r="B9" s="9">
        <v>90</v>
      </c>
      <c r="C9" s="9">
        <v>102</v>
      </c>
      <c r="D9" s="9">
        <v>1305</v>
      </c>
      <c r="E9" s="9">
        <v>1232</v>
      </c>
      <c r="F9" s="10">
        <f t="shared" si="0"/>
        <v>-5.5938697318007655</v>
      </c>
      <c r="G9" s="1"/>
      <c r="H9" s="1"/>
      <c r="I9" s="1"/>
    </row>
    <row r="10" spans="1:12" x14ac:dyDescent="0.25">
      <c r="A10" s="11" t="s">
        <v>47</v>
      </c>
      <c r="B10" s="12">
        <v>56</v>
      </c>
      <c r="C10" s="12">
        <v>63</v>
      </c>
      <c r="D10" s="12">
        <v>782</v>
      </c>
      <c r="E10" s="12">
        <v>771</v>
      </c>
      <c r="F10" s="13">
        <f t="shared" si="0"/>
        <v>-1.4066496163682842</v>
      </c>
      <c r="G10" s="1"/>
      <c r="H10" s="1"/>
      <c r="I10" s="1"/>
    </row>
    <row r="11" spans="1:12" x14ac:dyDescent="0.25">
      <c r="A11" s="8" t="s">
        <v>48</v>
      </c>
      <c r="B11" s="9">
        <v>2035</v>
      </c>
      <c r="C11" s="9">
        <v>1977</v>
      </c>
      <c r="D11" s="9">
        <v>23665</v>
      </c>
      <c r="E11" s="9">
        <v>23476</v>
      </c>
      <c r="F11" s="10">
        <f t="shared" si="0"/>
        <v>-0.79864779209803771</v>
      </c>
      <c r="G11" s="1"/>
      <c r="H11" s="1"/>
      <c r="I11" s="1"/>
    </row>
    <row r="12" spans="1:12" x14ac:dyDescent="0.25">
      <c r="A12" s="11" t="s">
        <v>49</v>
      </c>
      <c r="B12" s="12">
        <v>117</v>
      </c>
      <c r="C12" s="12">
        <v>120</v>
      </c>
      <c r="D12" s="12">
        <v>1133</v>
      </c>
      <c r="E12" s="12">
        <v>1041</v>
      </c>
      <c r="F12" s="13">
        <f t="shared" si="0"/>
        <v>-8.1200353045013287</v>
      </c>
      <c r="G12" s="1"/>
      <c r="H12" s="1"/>
      <c r="I12" s="1"/>
    </row>
    <row r="13" spans="1:12" x14ac:dyDescent="0.25">
      <c r="A13" s="8" t="s">
        <v>50</v>
      </c>
      <c r="B13" s="9">
        <v>1304</v>
      </c>
      <c r="C13" s="9">
        <v>1598</v>
      </c>
      <c r="D13" s="9">
        <v>26643</v>
      </c>
      <c r="E13" s="9">
        <v>27193</v>
      </c>
      <c r="F13" s="10">
        <f t="shared" si="0"/>
        <v>2.0643320947340698</v>
      </c>
      <c r="G13" s="1"/>
      <c r="H13" s="1"/>
      <c r="I13" s="1"/>
    </row>
    <row r="14" spans="1:12" x14ac:dyDescent="0.25">
      <c r="A14" s="11" t="s">
        <v>51</v>
      </c>
      <c r="B14" s="12">
        <v>597</v>
      </c>
      <c r="C14" s="12">
        <v>605</v>
      </c>
      <c r="D14" s="12">
        <v>7212</v>
      </c>
      <c r="E14" s="12">
        <v>7181</v>
      </c>
      <c r="F14" s="13">
        <f t="shared" si="0"/>
        <v>-0.42983915696062525</v>
      </c>
      <c r="G14" s="1"/>
      <c r="H14" s="1"/>
      <c r="I14" s="1"/>
    </row>
    <row r="15" spans="1:12" x14ac:dyDescent="0.25">
      <c r="A15" s="8" t="s">
        <v>52</v>
      </c>
      <c r="B15" s="9">
        <v>221</v>
      </c>
      <c r="C15" s="9">
        <v>211</v>
      </c>
      <c r="D15" s="9">
        <v>2581</v>
      </c>
      <c r="E15" s="9">
        <v>2572</v>
      </c>
      <c r="F15" s="10">
        <f t="shared" si="0"/>
        <v>-0.34870205346764749</v>
      </c>
      <c r="G15" s="1"/>
      <c r="H15" s="1"/>
      <c r="I15" s="1"/>
    </row>
    <row r="16" spans="1:12" x14ac:dyDescent="0.25">
      <c r="A16" s="11" t="s">
        <v>53</v>
      </c>
      <c r="B16" s="12">
        <v>145</v>
      </c>
      <c r="C16" s="12">
        <v>149</v>
      </c>
      <c r="D16" s="12">
        <v>1570</v>
      </c>
      <c r="E16" s="12">
        <v>1581</v>
      </c>
      <c r="F16" s="13">
        <f t="shared" si="0"/>
        <v>0.70063694267516041</v>
      </c>
      <c r="G16" s="1"/>
      <c r="H16" s="1"/>
      <c r="I16" s="1"/>
    </row>
    <row r="17" spans="1:9" x14ac:dyDescent="0.25">
      <c r="A17" s="8" t="s">
        <v>54</v>
      </c>
      <c r="B17" s="9">
        <v>129</v>
      </c>
      <c r="C17" s="9">
        <v>120</v>
      </c>
      <c r="D17" s="9">
        <v>1250</v>
      </c>
      <c r="E17" s="9">
        <v>1266</v>
      </c>
      <c r="F17" s="10">
        <f t="shared" si="0"/>
        <v>1.2800000000000011</v>
      </c>
      <c r="G17" s="1"/>
      <c r="H17" s="1"/>
      <c r="I17" s="1"/>
    </row>
    <row r="18" spans="1:9" x14ac:dyDescent="0.25">
      <c r="A18" s="11" t="s">
        <v>55</v>
      </c>
      <c r="B18" s="12">
        <v>962</v>
      </c>
      <c r="C18" s="12">
        <v>884</v>
      </c>
      <c r="D18" s="12">
        <v>11919</v>
      </c>
      <c r="E18" s="12">
        <v>10653</v>
      </c>
      <c r="F18" s="13">
        <f t="shared" si="0"/>
        <v>-10.621696451044556</v>
      </c>
      <c r="G18" s="1"/>
      <c r="H18" s="1"/>
      <c r="I18" s="1"/>
    </row>
    <row r="19" spans="1:9" x14ac:dyDescent="0.25">
      <c r="A19" s="8" t="s">
        <v>56</v>
      </c>
      <c r="B19" s="9">
        <v>80</v>
      </c>
      <c r="C19" s="9">
        <v>106</v>
      </c>
      <c r="D19" s="9">
        <v>991</v>
      </c>
      <c r="E19" s="9">
        <v>1011</v>
      </c>
      <c r="F19" s="10">
        <f t="shared" si="0"/>
        <v>2.0181634712411665</v>
      </c>
      <c r="G19" s="1"/>
      <c r="H19" s="1"/>
      <c r="I19" s="1"/>
    </row>
    <row r="20" spans="1:9" x14ac:dyDescent="0.25">
      <c r="A20" s="11" t="s">
        <v>57</v>
      </c>
      <c r="B20" s="12">
        <v>92</v>
      </c>
      <c r="C20" s="12">
        <v>120</v>
      </c>
      <c r="D20" s="12">
        <v>1046</v>
      </c>
      <c r="E20" s="12">
        <v>1160</v>
      </c>
      <c r="F20" s="13">
        <f t="shared" si="0"/>
        <v>10.898661567877625</v>
      </c>
      <c r="G20" s="1"/>
      <c r="H20" s="1"/>
      <c r="I20" s="1"/>
    </row>
    <row r="21" spans="1:9" x14ac:dyDescent="0.25">
      <c r="A21" s="8" t="s">
        <v>58</v>
      </c>
      <c r="B21" s="9">
        <v>125</v>
      </c>
      <c r="C21" s="9">
        <v>147</v>
      </c>
      <c r="D21" s="9">
        <v>1801</v>
      </c>
      <c r="E21" s="9">
        <v>1702</v>
      </c>
      <c r="F21" s="10">
        <f t="shared" si="0"/>
        <v>-5.4969461410327654</v>
      </c>
      <c r="G21" s="1"/>
      <c r="H21" s="1"/>
      <c r="I21" s="1"/>
    </row>
    <row r="22" spans="1:9" x14ac:dyDescent="0.25">
      <c r="A22" s="11" t="s">
        <v>59</v>
      </c>
      <c r="B22" s="12">
        <v>974</v>
      </c>
      <c r="C22" s="12">
        <v>951</v>
      </c>
      <c r="D22" s="12">
        <v>10563</v>
      </c>
      <c r="E22" s="12">
        <v>9959</v>
      </c>
      <c r="F22" s="13">
        <f t="shared" si="0"/>
        <v>-5.7180725172772924</v>
      </c>
      <c r="G22" s="1"/>
      <c r="H22" s="1"/>
      <c r="I22" s="1"/>
    </row>
    <row r="23" spans="1:9" x14ac:dyDescent="0.25">
      <c r="A23" s="8" t="s">
        <v>60</v>
      </c>
      <c r="B23" s="9">
        <v>116</v>
      </c>
      <c r="C23" s="9">
        <v>133</v>
      </c>
      <c r="D23" s="9">
        <v>1717</v>
      </c>
      <c r="E23" s="9">
        <v>1409</v>
      </c>
      <c r="F23" s="10">
        <f t="shared" si="0"/>
        <v>-17.938264414676766</v>
      </c>
      <c r="G23" s="1"/>
      <c r="H23" s="1"/>
      <c r="I23" s="1"/>
    </row>
    <row r="24" spans="1:9" x14ac:dyDescent="0.25">
      <c r="A24" s="11" t="s">
        <v>61</v>
      </c>
      <c r="B24" s="12">
        <v>40</v>
      </c>
      <c r="C24" s="12">
        <v>54</v>
      </c>
      <c r="D24" s="12">
        <v>571</v>
      </c>
      <c r="E24" s="12">
        <v>503</v>
      </c>
      <c r="F24" s="13">
        <f t="shared" si="0"/>
        <v>-11.908931698774083</v>
      </c>
      <c r="G24" s="1"/>
      <c r="H24" s="1"/>
      <c r="I24" s="1"/>
    </row>
    <row r="25" spans="1:9" x14ac:dyDescent="0.25">
      <c r="A25" s="8" t="s">
        <v>62</v>
      </c>
      <c r="B25" s="9">
        <v>111</v>
      </c>
      <c r="C25" s="9">
        <v>115</v>
      </c>
      <c r="D25" s="9">
        <v>1435</v>
      </c>
      <c r="E25" s="9">
        <v>1393</v>
      </c>
      <c r="F25" s="10">
        <f t="shared" si="0"/>
        <v>-2.9268292682926784</v>
      </c>
      <c r="G25" s="1"/>
      <c r="H25" s="1"/>
      <c r="I25" s="1"/>
    </row>
    <row r="26" spans="1:9" x14ac:dyDescent="0.25">
      <c r="A26" s="11" t="s">
        <v>63</v>
      </c>
      <c r="B26" s="12">
        <v>72</v>
      </c>
      <c r="C26" s="12">
        <v>71</v>
      </c>
      <c r="D26" s="12">
        <v>754</v>
      </c>
      <c r="E26" s="12">
        <v>859</v>
      </c>
      <c r="F26" s="13">
        <f t="shared" si="0"/>
        <v>13.92572944297082</v>
      </c>
      <c r="G26" s="1"/>
      <c r="H26" s="1"/>
      <c r="I26" s="1"/>
    </row>
    <row r="27" spans="1:9" x14ac:dyDescent="0.25">
      <c r="A27" s="8" t="s">
        <v>64</v>
      </c>
      <c r="B27" s="9">
        <v>61</v>
      </c>
      <c r="C27" s="9">
        <v>79</v>
      </c>
      <c r="D27" s="9">
        <v>821</v>
      </c>
      <c r="E27" s="9">
        <v>794</v>
      </c>
      <c r="F27" s="10">
        <f t="shared" si="0"/>
        <v>-3.2886723507917139</v>
      </c>
      <c r="G27" s="1"/>
      <c r="H27" s="1"/>
      <c r="I27" s="1"/>
    </row>
    <row r="28" spans="1:9" x14ac:dyDescent="0.25">
      <c r="A28" s="11" t="s">
        <v>65</v>
      </c>
      <c r="B28" s="12">
        <v>1086</v>
      </c>
      <c r="C28" s="12">
        <v>1043</v>
      </c>
      <c r="D28" s="12">
        <v>11667</v>
      </c>
      <c r="E28" s="12">
        <v>11024</v>
      </c>
      <c r="F28" s="13">
        <f t="shared" si="0"/>
        <v>-5.5112711065398088</v>
      </c>
      <c r="G28" s="1"/>
      <c r="H28" s="1"/>
      <c r="I28" s="1"/>
    </row>
    <row r="29" spans="1:9" x14ac:dyDescent="0.25">
      <c r="A29" s="8" t="s">
        <v>66</v>
      </c>
      <c r="B29" s="9">
        <v>113</v>
      </c>
      <c r="C29" s="9">
        <v>130</v>
      </c>
      <c r="D29" s="9">
        <v>1202</v>
      </c>
      <c r="E29" s="9">
        <v>1229</v>
      </c>
      <c r="F29" s="10">
        <f t="shared" si="0"/>
        <v>2.2462562396006689</v>
      </c>
      <c r="G29" s="1"/>
      <c r="H29" s="1"/>
      <c r="I29" s="1"/>
    </row>
    <row r="30" spans="1:9" x14ac:dyDescent="0.25">
      <c r="A30" s="11" t="s">
        <v>67</v>
      </c>
      <c r="B30" s="12">
        <v>96</v>
      </c>
      <c r="C30" s="12">
        <v>91</v>
      </c>
      <c r="D30" s="12">
        <v>1040</v>
      </c>
      <c r="E30" s="12">
        <v>994</v>
      </c>
      <c r="F30" s="13">
        <f t="shared" si="0"/>
        <v>-4.4230769230769198</v>
      </c>
      <c r="G30" s="1"/>
      <c r="H30" s="1"/>
      <c r="I30" s="1"/>
    </row>
    <row r="31" spans="1:9" x14ac:dyDescent="0.25">
      <c r="A31" s="8" t="s">
        <v>68</v>
      </c>
      <c r="B31" s="9">
        <v>219</v>
      </c>
      <c r="C31" s="9">
        <v>196</v>
      </c>
      <c r="D31" s="9">
        <v>2665</v>
      </c>
      <c r="E31" s="9">
        <v>2280</v>
      </c>
      <c r="F31" s="10">
        <f t="shared" si="0"/>
        <v>-14.446529080675418</v>
      </c>
      <c r="G31" s="1"/>
      <c r="H31" s="1"/>
      <c r="I31" s="1"/>
    </row>
    <row r="32" spans="1:9" x14ac:dyDescent="0.25">
      <c r="A32" s="11" t="s">
        <v>69</v>
      </c>
      <c r="B32" s="12">
        <v>577</v>
      </c>
      <c r="C32" s="12">
        <v>541</v>
      </c>
      <c r="D32" s="12">
        <v>6419</v>
      </c>
      <c r="E32" s="12">
        <v>6508</v>
      </c>
      <c r="F32" s="13">
        <f t="shared" si="0"/>
        <v>1.3865088019940828</v>
      </c>
      <c r="G32" s="1"/>
      <c r="H32" s="1"/>
      <c r="I32" s="1"/>
    </row>
    <row r="33" spans="1:9" x14ac:dyDescent="0.25">
      <c r="A33" s="8" t="s">
        <v>70</v>
      </c>
      <c r="B33" s="9">
        <v>119</v>
      </c>
      <c r="C33" s="9">
        <v>122</v>
      </c>
      <c r="D33" s="9">
        <v>1481</v>
      </c>
      <c r="E33" s="9">
        <v>1441</v>
      </c>
      <c r="F33" s="10">
        <f t="shared" si="0"/>
        <v>-2.7008777852802126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23</v>
      </c>
      <c r="D34" s="12">
        <v>244</v>
      </c>
      <c r="E34" s="12">
        <v>228</v>
      </c>
      <c r="F34" s="13">
        <f t="shared" si="0"/>
        <v>-6.5573770491803316</v>
      </c>
      <c r="G34" s="1"/>
      <c r="H34" s="1"/>
      <c r="I34" s="1"/>
    </row>
    <row r="35" spans="1:9" x14ac:dyDescent="0.25">
      <c r="A35" s="14" t="s">
        <v>72</v>
      </c>
      <c r="B35" s="15">
        <f>SUM(B7:B34)</f>
        <v>9713</v>
      </c>
      <c r="C35" s="15">
        <f t="shared" ref="C35:E35" si="1">SUM(C7:C34)</f>
        <v>9898</v>
      </c>
      <c r="D35" s="15">
        <f t="shared" si="1"/>
        <v>124488</v>
      </c>
      <c r="E35" s="15">
        <f t="shared" si="1"/>
        <v>121342</v>
      </c>
      <c r="F35" s="16">
        <f t="shared" si="0"/>
        <v>-2.5271512113617405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1066</v>
      </c>
      <c r="C38" s="41">
        <f>D7</f>
        <v>1144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27193</v>
      </c>
      <c r="G38" s="42">
        <f>LOOKUP(E38,$A$38:$A$65,$C$38:$C$65)</f>
        <v>26643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816</v>
      </c>
      <c r="C39" s="41">
        <f t="shared" ref="C39:C65" si="5">D8</f>
        <v>867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23476</v>
      </c>
      <c r="G39" s="42">
        <f t="shared" ref="G39:G65" si="8">LOOKUP(E39,$A$38:$A$65,$C$38:$C$65)</f>
        <v>23665</v>
      </c>
    </row>
    <row r="40" spans="1:9" x14ac:dyDescent="0.25">
      <c r="A40" s="42" t="str">
        <f t="shared" si="3"/>
        <v>ALMERIA</v>
      </c>
      <c r="B40" s="41">
        <f t="shared" si="4"/>
        <v>1232</v>
      </c>
      <c r="C40" s="41">
        <f t="shared" si="5"/>
        <v>1305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11024</v>
      </c>
      <c r="G40" s="42">
        <f t="shared" si="8"/>
        <v>11667</v>
      </c>
    </row>
    <row r="41" spans="1:9" x14ac:dyDescent="0.25">
      <c r="A41" s="42" t="str">
        <f t="shared" si="3"/>
        <v>AVILES</v>
      </c>
      <c r="B41" s="41">
        <f t="shared" si="4"/>
        <v>771</v>
      </c>
      <c r="C41" s="41">
        <f t="shared" si="5"/>
        <v>782</v>
      </c>
      <c r="D41" s="41">
        <f t="shared" si="6"/>
        <v>26</v>
      </c>
      <c r="E41" s="42" t="str">
        <f t="shared" si="2"/>
        <v>CEUTA</v>
      </c>
      <c r="F41" s="42">
        <f t="shared" si="7"/>
        <v>10653</v>
      </c>
      <c r="G41" s="42">
        <f t="shared" si="8"/>
        <v>11919</v>
      </c>
    </row>
    <row r="42" spans="1:9" x14ac:dyDescent="0.25">
      <c r="A42" s="42" t="str">
        <f t="shared" si="3"/>
        <v>BAHIA DE ALGECIRAS</v>
      </c>
      <c r="B42" s="41">
        <f t="shared" si="4"/>
        <v>23476</v>
      </c>
      <c r="C42" s="41">
        <f t="shared" si="5"/>
        <v>23665</v>
      </c>
      <c r="D42" s="41">
        <f t="shared" si="6"/>
        <v>2</v>
      </c>
      <c r="E42" s="42" t="str">
        <f t="shared" si="2"/>
        <v>LAS PALMAS</v>
      </c>
      <c r="F42" s="42">
        <f t="shared" si="7"/>
        <v>9959</v>
      </c>
      <c r="G42" s="42">
        <f t="shared" si="8"/>
        <v>10563</v>
      </c>
    </row>
    <row r="43" spans="1:9" x14ac:dyDescent="0.25">
      <c r="A43" s="42" t="str">
        <f t="shared" si="3"/>
        <v>BAHIA DE CADIZ</v>
      </c>
      <c r="B43" s="41">
        <f t="shared" si="4"/>
        <v>1041</v>
      </c>
      <c r="C43" s="41">
        <f t="shared" si="5"/>
        <v>1133</v>
      </c>
      <c r="D43" s="41">
        <f t="shared" si="6"/>
        <v>20</v>
      </c>
      <c r="E43" s="42" t="str">
        <f t="shared" si="2"/>
        <v>BARCELONA</v>
      </c>
      <c r="F43" s="42">
        <f t="shared" si="7"/>
        <v>7181</v>
      </c>
      <c r="G43" s="42">
        <f t="shared" si="8"/>
        <v>7212</v>
      </c>
    </row>
    <row r="44" spans="1:9" x14ac:dyDescent="0.25">
      <c r="A44" s="42" t="str">
        <f t="shared" si="3"/>
        <v>BALEARES</v>
      </c>
      <c r="B44" s="41">
        <f t="shared" si="4"/>
        <v>27193</v>
      </c>
      <c r="C44" s="41">
        <f t="shared" si="5"/>
        <v>26643</v>
      </c>
      <c r="D44" s="41">
        <f t="shared" si="6"/>
        <v>1</v>
      </c>
      <c r="E44" s="42" t="str">
        <f t="shared" si="2"/>
        <v>VALENCIA</v>
      </c>
      <c r="F44" s="42">
        <f t="shared" si="7"/>
        <v>6508</v>
      </c>
      <c r="G44" s="42">
        <f t="shared" si="8"/>
        <v>6419</v>
      </c>
    </row>
    <row r="45" spans="1:9" x14ac:dyDescent="0.25">
      <c r="A45" s="42" t="str">
        <f t="shared" si="3"/>
        <v>BARCELONA</v>
      </c>
      <c r="B45" s="41">
        <f t="shared" si="4"/>
        <v>7181</v>
      </c>
      <c r="C45" s="41">
        <f t="shared" si="5"/>
        <v>7212</v>
      </c>
      <c r="D45" s="41">
        <f t="shared" si="6"/>
        <v>6</v>
      </c>
      <c r="E45" s="42" t="str">
        <f t="shared" si="2"/>
        <v>BILBAO</v>
      </c>
      <c r="F45" s="42">
        <f t="shared" si="7"/>
        <v>2572</v>
      </c>
      <c r="G45" s="42">
        <f t="shared" si="8"/>
        <v>2581</v>
      </c>
    </row>
    <row r="46" spans="1:9" x14ac:dyDescent="0.25">
      <c r="A46" s="42" t="str">
        <f t="shared" si="3"/>
        <v>BILBAO</v>
      </c>
      <c r="B46" s="41">
        <f t="shared" si="4"/>
        <v>2572</v>
      </c>
      <c r="C46" s="41">
        <f t="shared" si="5"/>
        <v>2581</v>
      </c>
      <c r="D46" s="41">
        <f t="shared" si="6"/>
        <v>8</v>
      </c>
      <c r="E46" s="42" t="str">
        <f t="shared" si="2"/>
        <v>TARRAGONA</v>
      </c>
      <c r="F46" s="42">
        <f t="shared" si="7"/>
        <v>2280</v>
      </c>
      <c r="G46" s="42">
        <f t="shared" si="8"/>
        <v>2665</v>
      </c>
    </row>
    <row r="47" spans="1:9" x14ac:dyDescent="0.25">
      <c r="A47" s="42" t="str">
        <f t="shared" si="3"/>
        <v>CARTAGENA</v>
      </c>
      <c r="B47" s="41">
        <f t="shared" si="4"/>
        <v>1581</v>
      </c>
      <c r="C47" s="41">
        <f t="shared" si="5"/>
        <v>1570</v>
      </c>
      <c r="D47" s="41">
        <f t="shared" si="6"/>
        <v>11</v>
      </c>
      <c r="E47" s="42" t="str">
        <f t="shared" si="2"/>
        <v>HUELVA</v>
      </c>
      <c r="F47" s="42">
        <f t="shared" si="7"/>
        <v>1702</v>
      </c>
      <c r="G47" s="42">
        <f t="shared" si="8"/>
        <v>1801</v>
      </c>
    </row>
    <row r="48" spans="1:9" x14ac:dyDescent="0.25">
      <c r="A48" s="42" t="str">
        <f t="shared" si="3"/>
        <v>CASTELLON</v>
      </c>
      <c r="B48" s="41">
        <f t="shared" si="4"/>
        <v>1266</v>
      </c>
      <c r="C48" s="41">
        <f t="shared" si="5"/>
        <v>1250</v>
      </c>
      <c r="D48" s="41">
        <f t="shared" si="6"/>
        <v>15</v>
      </c>
      <c r="E48" s="42" t="str">
        <f t="shared" si="2"/>
        <v>CARTAGENA</v>
      </c>
      <c r="F48" s="42">
        <f t="shared" si="7"/>
        <v>1581</v>
      </c>
      <c r="G48" s="42">
        <f t="shared" si="8"/>
        <v>1570</v>
      </c>
    </row>
    <row r="49" spans="1:7" x14ac:dyDescent="0.25">
      <c r="A49" s="42" t="str">
        <f t="shared" si="3"/>
        <v>CEUTA</v>
      </c>
      <c r="B49" s="41">
        <f t="shared" si="4"/>
        <v>10653</v>
      </c>
      <c r="C49" s="41">
        <f t="shared" si="5"/>
        <v>11919</v>
      </c>
      <c r="D49" s="41">
        <f t="shared" si="6"/>
        <v>4</v>
      </c>
      <c r="E49" s="42" t="str">
        <f t="shared" si="2"/>
        <v>VIGO</v>
      </c>
      <c r="F49" s="42">
        <f t="shared" si="7"/>
        <v>1441</v>
      </c>
      <c r="G49" s="42">
        <f t="shared" si="8"/>
        <v>1481</v>
      </c>
    </row>
    <row r="50" spans="1:7" x14ac:dyDescent="0.25">
      <c r="A50" s="42" t="str">
        <f t="shared" si="3"/>
        <v>FERROL-SAN CIBRAO</v>
      </c>
      <c r="B50" s="41">
        <f t="shared" si="4"/>
        <v>1011</v>
      </c>
      <c r="C50" s="41">
        <f t="shared" si="5"/>
        <v>991</v>
      </c>
      <c r="D50" s="41">
        <f t="shared" si="6"/>
        <v>21</v>
      </c>
      <c r="E50" s="42" t="str">
        <f t="shared" si="2"/>
        <v>MALAGA</v>
      </c>
      <c r="F50" s="42">
        <f t="shared" si="7"/>
        <v>1409</v>
      </c>
      <c r="G50" s="42">
        <f t="shared" si="8"/>
        <v>1717</v>
      </c>
    </row>
    <row r="51" spans="1:7" x14ac:dyDescent="0.25">
      <c r="A51" s="42" t="str">
        <f t="shared" si="3"/>
        <v>GIJON</v>
      </c>
      <c r="B51" s="41">
        <f t="shared" si="4"/>
        <v>1160</v>
      </c>
      <c r="C51" s="41">
        <f t="shared" si="5"/>
        <v>1046</v>
      </c>
      <c r="D51" s="41">
        <f t="shared" si="6"/>
        <v>18</v>
      </c>
      <c r="E51" s="42" t="str">
        <f t="shared" si="2"/>
        <v>MELILLA</v>
      </c>
      <c r="F51" s="42">
        <f t="shared" si="7"/>
        <v>1393</v>
      </c>
      <c r="G51" s="42">
        <f t="shared" si="8"/>
        <v>1435</v>
      </c>
    </row>
    <row r="52" spans="1:7" x14ac:dyDescent="0.25">
      <c r="A52" s="42" t="str">
        <f t="shared" si="3"/>
        <v>HUELVA</v>
      </c>
      <c r="B52" s="41">
        <f t="shared" si="4"/>
        <v>1702</v>
      </c>
      <c r="C52" s="41">
        <f t="shared" si="5"/>
        <v>1801</v>
      </c>
      <c r="D52" s="41">
        <f t="shared" si="6"/>
        <v>10</v>
      </c>
      <c r="E52" s="42" t="str">
        <f t="shared" si="2"/>
        <v>CASTELLON</v>
      </c>
      <c r="F52" s="42">
        <f t="shared" si="7"/>
        <v>1266</v>
      </c>
      <c r="G52" s="42">
        <f t="shared" si="8"/>
        <v>1250</v>
      </c>
    </row>
    <row r="53" spans="1:7" x14ac:dyDescent="0.25">
      <c r="A53" s="42" t="str">
        <f t="shared" si="3"/>
        <v>LAS PALMAS</v>
      </c>
      <c r="B53" s="41">
        <f t="shared" si="4"/>
        <v>9959</v>
      </c>
      <c r="C53" s="41">
        <f t="shared" si="5"/>
        <v>10563</v>
      </c>
      <c r="D53" s="41">
        <f t="shared" si="6"/>
        <v>5</v>
      </c>
      <c r="E53" s="42" t="str">
        <f t="shared" si="2"/>
        <v>ALMERIA</v>
      </c>
      <c r="F53" s="42">
        <f t="shared" si="7"/>
        <v>1232</v>
      </c>
      <c r="G53" s="42">
        <f t="shared" si="8"/>
        <v>1305</v>
      </c>
    </row>
    <row r="54" spans="1:7" x14ac:dyDescent="0.25">
      <c r="A54" s="42" t="str">
        <f t="shared" si="3"/>
        <v>MALAGA</v>
      </c>
      <c r="B54" s="41">
        <f t="shared" si="4"/>
        <v>1409</v>
      </c>
      <c r="C54" s="41">
        <f t="shared" si="5"/>
        <v>1717</v>
      </c>
      <c r="D54" s="41">
        <f t="shared" si="6"/>
        <v>13</v>
      </c>
      <c r="E54" s="42" t="str">
        <f t="shared" si="2"/>
        <v>SANTANDER</v>
      </c>
      <c r="F54" s="42">
        <f t="shared" si="7"/>
        <v>1229</v>
      </c>
      <c r="G54" s="42">
        <f t="shared" si="8"/>
        <v>1202</v>
      </c>
    </row>
    <row r="55" spans="1:7" x14ac:dyDescent="0.25">
      <c r="A55" s="42" t="str">
        <f t="shared" si="3"/>
        <v>MARIN Y RIA DE PONTEVEDRA</v>
      </c>
      <c r="B55" s="41">
        <f t="shared" si="4"/>
        <v>503</v>
      </c>
      <c r="C55" s="41">
        <f t="shared" si="5"/>
        <v>571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1160</v>
      </c>
      <c r="G55" s="42">
        <f t="shared" si="8"/>
        <v>1046</v>
      </c>
    </row>
    <row r="56" spans="1:7" x14ac:dyDescent="0.25">
      <c r="A56" s="42" t="str">
        <f t="shared" si="3"/>
        <v>MELILLA</v>
      </c>
      <c r="B56" s="41">
        <f t="shared" si="4"/>
        <v>1393</v>
      </c>
      <c r="C56" s="41">
        <f t="shared" si="5"/>
        <v>1435</v>
      </c>
      <c r="D56" s="41">
        <f t="shared" si="6"/>
        <v>14</v>
      </c>
      <c r="E56" s="42" t="str">
        <f t="shared" si="2"/>
        <v>A CORUÑA</v>
      </c>
      <c r="F56" s="42">
        <f t="shared" si="9"/>
        <v>1066</v>
      </c>
      <c r="G56" s="42">
        <f t="shared" si="8"/>
        <v>1144</v>
      </c>
    </row>
    <row r="57" spans="1:7" x14ac:dyDescent="0.25">
      <c r="A57" s="42" t="str">
        <f t="shared" si="3"/>
        <v>MOTRIL</v>
      </c>
      <c r="B57" s="41">
        <f t="shared" si="4"/>
        <v>859</v>
      </c>
      <c r="C57" s="41">
        <f t="shared" si="5"/>
        <v>754</v>
      </c>
      <c r="D57" s="41">
        <f t="shared" si="6"/>
        <v>23</v>
      </c>
      <c r="E57" s="42" t="str">
        <f t="shared" si="2"/>
        <v>BAHIA DE CADIZ</v>
      </c>
      <c r="F57" s="42">
        <f t="shared" si="9"/>
        <v>1041</v>
      </c>
      <c r="G57" s="42">
        <f t="shared" si="8"/>
        <v>1133</v>
      </c>
    </row>
    <row r="58" spans="1:7" x14ac:dyDescent="0.25">
      <c r="A58" s="42" t="str">
        <f t="shared" si="3"/>
        <v>PASAIA</v>
      </c>
      <c r="B58" s="41">
        <f t="shared" si="4"/>
        <v>794</v>
      </c>
      <c r="C58" s="41">
        <f t="shared" si="5"/>
        <v>821</v>
      </c>
      <c r="D58" s="41">
        <f t="shared" si="6"/>
        <v>25</v>
      </c>
      <c r="E58" s="42" t="str">
        <f t="shared" si="2"/>
        <v>FERROL-SAN CIBRAO</v>
      </c>
      <c r="F58" s="42">
        <f t="shared" si="9"/>
        <v>1011</v>
      </c>
      <c r="G58" s="42">
        <f t="shared" si="8"/>
        <v>991</v>
      </c>
    </row>
    <row r="59" spans="1:7" x14ac:dyDescent="0.25">
      <c r="A59" s="42" t="str">
        <f t="shared" si="3"/>
        <v>SANTA CRUZ DE TENERIFE</v>
      </c>
      <c r="B59" s="41">
        <f t="shared" si="4"/>
        <v>11024</v>
      </c>
      <c r="C59" s="41">
        <f t="shared" si="5"/>
        <v>11667</v>
      </c>
      <c r="D59" s="41">
        <f t="shared" si="6"/>
        <v>3</v>
      </c>
      <c r="E59" s="42" t="str">
        <f t="shared" si="2"/>
        <v>SEVILLA</v>
      </c>
      <c r="F59" s="42">
        <f t="shared" si="9"/>
        <v>994</v>
      </c>
      <c r="G59" s="42">
        <f t="shared" si="8"/>
        <v>1040</v>
      </c>
    </row>
    <row r="60" spans="1:7" x14ac:dyDescent="0.25">
      <c r="A60" s="42" t="str">
        <f t="shared" si="3"/>
        <v>SANTANDER</v>
      </c>
      <c r="B60" s="41">
        <f t="shared" si="4"/>
        <v>1229</v>
      </c>
      <c r="C60" s="41">
        <f t="shared" si="5"/>
        <v>1202</v>
      </c>
      <c r="D60" s="41">
        <f t="shared" si="6"/>
        <v>17</v>
      </c>
      <c r="E60" s="42" t="str">
        <f t="shared" si="2"/>
        <v>MOTRIL</v>
      </c>
      <c r="F60" s="42">
        <f t="shared" si="9"/>
        <v>859</v>
      </c>
      <c r="G60" s="42">
        <f t="shared" si="8"/>
        <v>754</v>
      </c>
    </row>
    <row r="61" spans="1:7" x14ac:dyDescent="0.25">
      <c r="A61" s="42" t="str">
        <f t="shared" si="3"/>
        <v>SEVILLA</v>
      </c>
      <c r="B61" s="41">
        <f t="shared" si="4"/>
        <v>994</v>
      </c>
      <c r="C61" s="41">
        <f t="shared" si="5"/>
        <v>1040</v>
      </c>
      <c r="D61" s="41">
        <f t="shared" si="6"/>
        <v>22</v>
      </c>
      <c r="E61" s="42" t="str">
        <f t="shared" si="2"/>
        <v>ALICANTE</v>
      </c>
      <c r="F61" s="42">
        <f t="shared" si="9"/>
        <v>816</v>
      </c>
      <c r="G61" s="42">
        <f t="shared" si="8"/>
        <v>867</v>
      </c>
    </row>
    <row r="62" spans="1:7" x14ac:dyDescent="0.25">
      <c r="A62" s="42" t="str">
        <f t="shared" si="3"/>
        <v>TARRAGONA</v>
      </c>
      <c r="B62" s="41">
        <f t="shared" si="4"/>
        <v>2280</v>
      </c>
      <c r="C62" s="41">
        <f t="shared" si="5"/>
        <v>2665</v>
      </c>
      <c r="D62" s="41">
        <f t="shared" si="6"/>
        <v>9</v>
      </c>
      <c r="E62" s="42" t="str">
        <f t="shared" si="2"/>
        <v>PASAIA</v>
      </c>
      <c r="F62" s="42">
        <f t="shared" si="9"/>
        <v>794</v>
      </c>
      <c r="G62" s="42">
        <f t="shared" si="8"/>
        <v>821</v>
      </c>
    </row>
    <row r="63" spans="1:7" x14ac:dyDescent="0.25">
      <c r="A63" s="42" t="str">
        <f t="shared" si="3"/>
        <v>VALENCIA</v>
      </c>
      <c r="B63" s="41">
        <f t="shared" si="4"/>
        <v>6508</v>
      </c>
      <c r="C63" s="41">
        <f t="shared" si="5"/>
        <v>6419</v>
      </c>
      <c r="D63" s="41">
        <f t="shared" si="6"/>
        <v>7</v>
      </c>
      <c r="E63" s="42" t="str">
        <f t="shared" si="2"/>
        <v>AVILES</v>
      </c>
      <c r="F63" s="42">
        <f t="shared" si="9"/>
        <v>771</v>
      </c>
      <c r="G63" s="42">
        <f t="shared" si="8"/>
        <v>782</v>
      </c>
    </row>
    <row r="64" spans="1:7" x14ac:dyDescent="0.25">
      <c r="A64" s="42" t="str">
        <f t="shared" si="3"/>
        <v>VIGO</v>
      </c>
      <c r="B64" s="41">
        <f t="shared" si="4"/>
        <v>1441</v>
      </c>
      <c r="C64" s="41">
        <f t="shared" si="5"/>
        <v>1481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503</v>
      </c>
      <c r="G64" s="42">
        <f t="shared" si="8"/>
        <v>571</v>
      </c>
    </row>
    <row r="65" spans="1:7" x14ac:dyDescent="0.25">
      <c r="A65" s="42" t="str">
        <f t="shared" si="3"/>
        <v>VILAGARCIA</v>
      </c>
      <c r="B65" s="41">
        <f t="shared" si="4"/>
        <v>228</v>
      </c>
      <c r="C65" s="41">
        <f t="shared" si="5"/>
        <v>244</v>
      </c>
      <c r="D65" s="41">
        <f t="shared" si="6"/>
        <v>28</v>
      </c>
      <c r="E65" s="42" t="str">
        <f t="shared" si="2"/>
        <v>VILAGARCIA</v>
      </c>
      <c r="F65" s="42">
        <f t="shared" si="9"/>
        <v>228</v>
      </c>
      <c r="G65" s="42">
        <f t="shared" si="8"/>
        <v>244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Noviembre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41628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1207958</v>
      </c>
      <c r="C7" s="9">
        <v>1173990</v>
      </c>
      <c r="D7" s="9">
        <v>16408274</v>
      </c>
      <c r="E7" s="9">
        <v>16295917</v>
      </c>
      <c r="F7" s="10">
        <f>((E7*100)/D7)-100</f>
        <v>-0.68475818967918656</v>
      </c>
      <c r="G7" s="1"/>
      <c r="H7" s="1"/>
      <c r="I7" s="1"/>
    </row>
    <row r="8" spans="1:12" x14ac:dyDescent="0.25">
      <c r="A8" s="11" t="s">
        <v>45</v>
      </c>
      <c r="B8" s="12">
        <v>776331</v>
      </c>
      <c r="C8" s="12">
        <v>784903</v>
      </c>
      <c r="D8" s="12">
        <v>11629102</v>
      </c>
      <c r="E8" s="12">
        <v>10132144</v>
      </c>
      <c r="F8" s="13">
        <f t="shared" ref="F8:F35" si="0">((E8*100)/D8)-100</f>
        <v>-12.872515865799443</v>
      </c>
      <c r="G8" s="1"/>
      <c r="H8" s="1"/>
      <c r="I8" s="1"/>
    </row>
    <row r="9" spans="1:12" x14ac:dyDescent="0.25">
      <c r="A9" s="8" t="s">
        <v>46</v>
      </c>
      <c r="B9" s="9">
        <v>1408805</v>
      </c>
      <c r="C9" s="9">
        <v>1472466</v>
      </c>
      <c r="D9" s="9">
        <v>20147609</v>
      </c>
      <c r="E9" s="9">
        <v>18582558</v>
      </c>
      <c r="F9" s="10">
        <f t="shared" si="0"/>
        <v>-7.7679242236634565</v>
      </c>
      <c r="G9" s="1"/>
      <c r="H9" s="1"/>
      <c r="I9" s="1"/>
    </row>
    <row r="10" spans="1:12" x14ac:dyDescent="0.25">
      <c r="A10" s="11" t="s">
        <v>47</v>
      </c>
      <c r="B10" s="12">
        <v>438406</v>
      </c>
      <c r="C10" s="12">
        <v>303750</v>
      </c>
      <c r="D10" s="12">
        <v>5111662</v>
      </c>
      <c r="E10" s="12">
        <v>5125912</v>
      </c>
      <c r="F10" s="13">
        <f t="shared" si="0"/>
        <v>0.27877430080471299</v>
      </c>
      <c r="G10" s="1"/>
      <c r="H10" s="1"/>
      <c r="I10" s="1"/>
    </row>
    <row r="11" spans="1:12" x14ac:dyDescent="0.25">
      <c r="A11" s="8" t="s">
        <v>48</v>
      </c>
      <c r="B11" s="9">
        <v>63577752</v>
      </c>
      <c r="C11" s="9">
        <v>30220618</v>
      </c>
      <c r="D11" s="9">
        <v>348160898</v>
      </c>
      <c r="E11" s="9">
        <v>327548900</v>
      </c>
      <c r="F11" s="10">
        <f t="shared" si="0"/>
        <v>-5.9202506997210236</v>
      </c>
      <c r="G11" s="1"/>
      <c r="H11" s="1"/>
      <c r="I11" s="1"/>
    </row>
    <row r="12" spans="1:12" x14ac:dyDescent="0.25">
      <c r="A12" s="11" t="s">
        <v>49</v>
      </c>
      <c r="B12" s="12">
        <v>2462822</v>
      </c>
      <c r="C12" s="12">
        <v>3246028</v>
      </c>
      <c r="D12" s="12">
        <v>23276247</v>
      </c>
      <c r="E12" s="12">
        <v>24668248</v>
      </c>
      <c r="F12" s="13">
        <f t="shared" si="0"/>
        <v>5.9803498390440666</v>
      </c>
      <c r="G12" s="1"/>
      <c r="H12" s="1"/>
      <c r="I12" s="1"/>
    </row>
    <row r="13" spans="1:12" x14ac:dyDescent="0.25">
      <c r="A13" s="8" t="s">
        <v>50</v>
      </c>
      <c r="B13" s="9">
        <v>8899131</v>
      </c>
      <c r="C13" s="9">
        <v>10174937</v>
      </c>
      <c r="D13" s="9">
        <v>132817866</v>
      </c>
      <c r="E13" s="9">
        <v>124978052</v>
      </c>
      <c r="F13" s="10">
        <f t="shared" si="0"/>
        <v>-5.9026802915204257</v>
      </c>
      <c r="G13" s="1"/>
      <c r="H13" s="1"/>
      <c r="I13" s="1"/>
    </row>
    <row r="14" spans="1:12" x14ac:dyDescent="0.25">
      <c r="A14" s="11" t="s">
        <v>51</v>
      </c>
      <c r="B14" s="12">
        <v>20657570</v>
      </c>
      <c r="C14" s="12">
        <v>20638661</v>
      </c>
      <c r="D14" s="12">
        <v>242990948</v>
      </c>
      <c r="E14" s="12">
        <v>242644186</v>
      </c>
      <c r="F14" s="13">
        <f t="shared" si="0"/>
        <v>-0.14270572745779475</v>
      </c>
      <c r="G14" s="1"/>
      <c r="H14" s="1"/>
      <c r="I14" s="1"/>
    </row>
    <row r="15" spans="1:12" x14ac:dyDescent="0.25">
      <c r="A15" s="8" t="s">
        <v>52</v>
      </c>
      <c r="B15" s="9">
        <v>3630940</v>
      </c>
      <c r="C15" s="9">
        <v>2802742</v>
      </c>
      <c r="D15" s="9">
        <v>37240430</v>
      </c>
      <c r="E15" s="9">
        <v>35933080</v>
      </c>
      <c r="F15" s="10">
        <f t="shared" si="0"/>
        <v>-3.5105663387882515</v>
      </c>
      <c r="G15" s="1"/>
      <c r="H15" s="1"/>
      <c r="I15" s="1"/>
    </row>
    <row r="16" spans="1:12" x14ac:dyDescent="0.25">
      <c r="A16" s="11" t="s">
        <v>53</v>
      </c>
      <c r="B16" s="12">
        <v>3130689</v>
      </c>
      <c r="C16" s="12">
        <v>3051259</v>
      </c>
      <c r="D16" s="12">
        <v>31642734</v>
      </c>
      <c r="E16" s="12">
        <v>32607927</v>
      </c>
      <c r="F16" s="13">
        <f t="shared" si="0"/>
        <v>3.0502832024565265</v>
      </c>
      <c r="G16" s="1"/>
      <c r="H16" s="1"/>
      <c r="I16" s="1"/>
    </row>
    <row r="17" spans="1:9" x14ac:dyDescent="0.25">
      <c r="A17" s="8" t="s">
        <v>54</v>
      </c>
      <c r="B17" s="9">
        <v>1477920</v>
      </c>
      <c r="C17" s="9">
        <v>1789359</v>
      </c>
      <c r="D17" s="9">
        <v>15032886</v>
      </c>
      <c r="E17" s="9">
        <v>16520496</v>
      </c>
      <c r="F17" s="10">
        <f t="shared" si="0"/>
        <v>9.8957046571097464</v>
      </c>
      <c r="G17" s="1"/>
      <c r="H17" s="1"/>
      <c r="I17" s="1"/>
    </row>
    <row r="18" spans="1:9" x14ac:dyDescent="0.25">
      <c r="A18" s="11" t="s">
        <v>55</v>
      </c>
      <c r="B18" s="12">
        <v>5114992</v>
      </c>
      <c r="C18" s="12">
        <v>4748368</v>
      </c>
      <c r="D18" s="12">
        <v>62516024</v>
      </c>
      <c r="E18" s="12">
        <v>55107627</v>
      </c>
      <c r="F18" s="13">
        <f t="shared" si="0"/>
        <v>-11.850396947828926</v>
      </c>
      <c r="G18" s="1"/>
      <c r="H18" s="1"/>
      <c r="I18" s="1"/>
    </row>
    <row r="19" spans="1:9" x14ac:dyDescent="0.25">
      <c r="A19" s="8" t="s">
        <v>56</v>
      </c>
      <c r="B19" s="9">
        <v>1521688</v>
      </c>
      <c r="C19" s="9">
        <v>1937489</v>
      </c>
      <c r="D19" s="9">
        <v>15150239</v>
      </c>
      <c r="E19" s="9">
        <v>15550982</v>
      </c>
      <c r="F19" s="10">
        <f t="shared" si="0"/>
        <v>2.645126588432035</v>
      </c>
      <c r="G19" s="1"/>
      <c r="H19" s="1"/>
      <c r="I19" s="1"/>
    </row>
    <row r="20" spans="1:9" x14ac:dyDescent="0.25">
      <c r="A20" s="11" t="s">
        <v>57</v>
      </c>
      <c r="B20" s="12">
        <v>1689803</v>
      </c>
      <c r="C20" s="12">
        <v>2109326</v>
      </c>
      <c r="D20" s="12">
        <v>17207226</v>
      </c>
      <c r="E20" s="12">
        <v>18922216</v>
      </c>
      <c r="F20" s="13">
        <f t="shared" si="0"/>
        <v>9.9666849264372956</v>
      </c>
      <c r="G20" s="1"/>
      <c r="H20" s="1"/>
      <c r="I20" s="1"/>
    </row>
    <row r="21" spans="1:9" x14ac:dyDescent="0.25">
      <c r="A21" s="8" t="s">
        <v>58</v>
      </c>
      <c r="B21" s="9">
        <v>2251831</v>
      </c>
      <c r="C21" s="9">
        <v>2047770</v>
      </c>
      <c r="D21" s="9">
        <v>27612088</v>
      </c>
      <c r="E21" s="9">
        <v>24832140</v>
      </c>
      <c r="F21" s="10">
        <f t="shared" si="0"/>
        <v>-10.067865928864194</v>
      </c>
      <c r="G21" s="1"/>
      <c r="H21" s="1"/>
      <c r="I21" s="1"/>
    </row>
    <row r="22" spans="1:9" x14ac:dyDescent="0.25">
      <c r="A22" s="11" t="s">
        <v>59</v>
      </c>
      <c r="B22" s="12">
        <v>21036882</v>
      </c>
      <c r="C22" s="12">
        <v>19293580</v>
      </c>
      <c r="D22" s="12">
        <v>208304259</v>
      </c>
      <c r="E22" s="12">
        <v>184575194</v>
      </c>
      <c r="F22" s="13">
        <f t="shared" si="0"/>
        <v>-11.391540967004417</v>
      </c>
      <c r="G22" s="1"/>
      <c r="H22" s="1"/>
      <c r="I22" s="1"/>
    </row>
    <row r="23" spans="1:9" x14ac:dyDescent="0.25">
      <c r="A23" s="8" t="s">
        <v>60</v>
      </c>
      <c r="B23" s="9">
        <v>3623539</v>
      </c>
      <c r="C23" s="9">
        <v>3924929</v>
      </c>
      <c r="D23" s="9">
        <v>43953860</v>
      </c>
      <c r="E23" s="9">
        <v>32940460</v>
      </c>
      <c r="F23" s="10">
        <f t="shared" si="0"/>
        <v>-25.056729943627246</v>
      </c>
      <c r="G23" s="1"/>
      <c r="H23" s="1"/>
      <c r="I23" s="1"/>
    </row>
    <row r="24" spans="1:9" x14ac:dyDescent="0.25">
      <c r="A24" s="11" t="s">
        <v>61</v>
      </c>
      <c r="B24" s="12">
        <v>473275</v>
      </c>
      <c r="C24" s="12">
        <v>322057</v>
      </c>
      <c r="D24" s="12">
        <v>4940102</v>
      </c>
      <c r="E24" s="12">
        <v>3645330</v>
      </c>
      <c r="F24" s="13">
        <f t="shared" si="0"/>
        <v>-26.209418348042206</v>
      </c>
      <c r="G24" s="1"/>
      <c r="H24" s="1"/>
      <c r="I24" s="1"/>
    </row>
    <row r="25" spans="1:9" x14ac:dyDescent="0.25">
      <c r="A25" s="8" t="s">
        <v>62</v>
      </c>
      <c r="B25" s="9">
        <v>2001462</v>
      </c>
      <c r="C25" s="9">
        <v>1989255</v>
      </c>
      <c r="D25" s="9">
        <v>24913687</v>
      </c>
      <c r="E25" s="9">
        <v>25034533</v>
      </c>
      <c r="F25" s="10">
        <f t="shared" si="0"/>
        <v>0.48505867477584275</v>
      </c>
      <c r="G25" s="1"/>
      <c r="H25" s="1"/>
      <c r="I25" s="1"/>
    </row>
    <row r="26" spans="1:9" x14ac:dyDescent="0.25">
      <c r="A26" s="11" t="s">
        <v>63</v>
      </c>
      <c r="B26" s="12">
        <v>1117217</v>
      </c>
      <c r="C26" s="12">
        <v>1344342</v>
      </c>
      <c r="D26" s="12">
        <v>11476810</v>
      </c>
      <c r="E26" s="12">
        <v>15329163</v>
      </c>
      <c r="F26" s="13">
        <f t="shared" si="0"/>
        <v>33.566409132851362</v>
      </c>
      <c r="G26" s="1"/>
      <c r="H26" s="1"/>
      <c r="I26" s="1"/>
    </row>
    <row r="27" spans="1:9" x14ac:dyDescent="0.25">
      <c r="A27" s="8" t="s">
        <v>64</v>
      </c>
      <c r="B27" s="9">
        <v>408098</v>
      </c>
      <c r="C27" s="9">
        <v>528987</v>
      </c>
      <c r="D27" s="9">
        <v>5215593</v>
      </c>
      <c r="E27" s="9">
        <v>5535015</v>
      </c>
      <c r="F27" s="10">
        <f t="shared" si="0"/>
        <v>6.1243659158220396</v>
      </c>
      <c r="G27" s="1"/>
      <c r="H27" s="1"/>
      <c r="I27" s="1"/>
    </row>
    <row r="28" spans="1:9" x14ac:dyDescent="0.25">
      <c r="A28" s="11" t="s">
        <v>65</v>
      </c>
      <c r="B28" s="12">
        <v>19366925</v>
      </c>
      <c r="C28" s="12">
        <v>16868630</v>
      </c>
      <c r="D28" s="12">
        <v>179168170</v>
      </c>
      <c r="E28" s="12">
        <v>167942846</v>
      </c>
      <c r="F28" s="13">
        <f t="shared" si="0"/>
        <v>-6.2652445465062243</v>
      </c>
      <c r="G28" s="1"/>
      <c r="H28" s="1"/>
      <c r="I28" s="1"/>
    </row>
    <row r="29" spans="1:9" x14ac:dyDescent="0.25">
      <c r="A29" s="8" t="s">
        <v>66</v>
      </c>
      <c r="B29" s="9">
        <v>1534545</v>
      </c>
      <c r="C29" s="9">
        <v>2169244</v>
      </c>
      <c r="D29" s="9">
        <v>18471865</v>
      </c>
      <c r="E29" s="9">
        <v>19852059</v>
      </c>
      <c r="F29" s="10">
        <f t="shared" si="0"/>
        <v>7.4718714109268376</v>
      </c>
      <c r="G29" s="1"/>
      <c r="H29" s="1"/>
      <c r="I29" s="1"/>
    </row>
    <row r="30" spans="1:9" x14ac:dyDescent="0.25">
      <c r="A30" s="11" t="s">
        <v>67</v>
      </c>
      <c r="B30" s="12">
        <v>477244</v>
      </c>
      <c r="C30" s="12">
        <v>518393</v>
      </c>
      <c r="D30" s="12">
        <v>4917494</v>
      </c>
      <c r="E30" s="12">
        <v>4956959</v>
      </c>
      <c r="F30" s="13">
        <f t="shared" si="0"/>
        <v>0.80254292125216864</v>
      </c>
      <c r="G30" s="1"/>
      <c r="H30" s="1"/>
      <c r="I30" s="1"/>
    </row>
    <row r="31" spans="1:9" x14ac:dyDescent="0.25">
      <c r="A31" s="8" t="s">
        <v>68</v>
      </c>
      <c r="B31" s="9">
        <v>3338618</v>
      </c>
      <c r="C31" s="9">
        <v>3074532</v>
      </c>
      <c r="D31" s="9">
        <v>38853026</v>
      </c>
      <c r="E31" s="9">
        <v>34053310</v>
      </c>
      <c r="F31" s="10">
        <f t="shared" si="0"/>
        <v>-12.353519131302676</v>
      </c>
      <c r="G31" s="1"/>
      <c r="H31" s="1"/>
      <c r="I31" s="1"/>
    </row>
    <row r="32" spans="1:9" x14ac:dyDescent="0.25">
      <c r="A32" s="11" t="s">
        <v>69</v>
      </c>
      <c r="B32" s="12">
        <v>16808933</v>
      </c>
      <c r="C32" s="12">
        <v>16996661</v>
      </c>
      <c r="D32" s="12">
        <v>191792748</v>
      </c>
      <c r="E32" s="12">
        <v>193257758</v>
      </c>
      <c r="F32" s="13">
        <f t="shared" si="0"/>
        <v>0.76385057061698092</v>
      </c>
      <c r="G32" s="1"/>
      <c r="H32" s="1"/>
      <c r="I32" s="1"/>
    </row>
    <row r="33" spans="1:9" x14ac:dyDescent="0.25">
      <c r="A33" s="8" t="s">
        <v>70</v>
      </c>
      <c r="B33" s="9">
        <v>2814769</v>
      </c>
      <c r="C33" s="9">
        <v>1893112</v>
      </c>
      <c r="D33" s="9">
        <v>29834860</v>
      </c>
      <c r="E33" s="9">
        <v>26960403</v>
      </c>
      <c r="F33" s="10">
        <f t="shared" si="0"/>
        <v>-9.6345583656165985</v>
      </c>
      <c r="G33" s="1"/>
      <c r="H33" s="1"/>
      <c r="I33" s="1"/>
    </row>
    <row r="34" spans="1:9" x14ac:dyDescent="0.25">
      <c r="A34" s="11" t="s">
        <v>71</v>
      </c>
      <c r="B34" s="12">
        <v>132096</v>
      </c>
      <c r="C34" s="12">
        <v>169984</v>
      </c>
      <c r="D34" s="12">
        <v>1558579</v>
      </c>
      <c r="E34" s="12">
        <v>1525320</v>
      </c>
      <c r="F34" s="13">
        <f t="shared" si="0"/>
        <v>-2.133930971737712</v>
      </c>
      <c r="G34" s="1"/>
      <c r="H34" s="1"/>
      <c r="I34" s="1"/>
    </row>
    <row r="35" spans="1:9" x14ac:dyDescent="0.25">
      <c r="A35" s="14" t="s">
        <v>72</v>
      </c>
      <c r="B35" s="15">
        <f>SUM(B7:B34)</f>
        <v>191380241</v>
      </c>
      <c r="C35" s="15">
        <f t="shared" ref="C35:E35" si="1">SUM(C7:C34)</f>
        <v>155595372</v>
      </c>
      <c r="D35" s="15">
        <f t="shared" si="1"/>
        <v>1770345286</v>
      </c>
      <c r="E35" s="15">
        <f t="shared" si="1"/>
        <v>1685058735</v>
      </c>
      <c r="F35" s="16">
        <f t="shared" si="0"/>
        <v>-4.8175094245428483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16295917</v>
      </c>
      <c r="C38" s="41">
        <f>D7</f>
        <v>16408274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327548900</v>
      </c>
      <c r="G38" s="42">
        <f>LOOKUP(E38,$A$38:$A$65,$C$38:$C$65)</f>
        <v>348160898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10132144</v>
      </c>
      <c r="C39" s="41">
        <f t="shared" ref="C39:C65" si="5">D8</f>
        <v>11629102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242644186</v>
      </c>
      <c r="G39" s="42">
        <f t="shared" ref="G39:G65" si="8">LOOKUP(E39,$A$38:$A$65,$C$38:$C$65)</f>
        <v>242990948</v>
      </c>
    </row>
    <row r="40" spans="1:9" x14ac:dyDescent="0.25">
      <c r="A40" s="42" t="str">
        <f t="shared" si="3"/>
        <v>ALMERIA</v>
      </c>
      <c r="B40" s="41">
        <f t="shared" si="4"/>
        <v>18582558</v>
      </c>
      <c r="C40" s="41">
        <f t="shared" si="5"/>
        <v>20147609</v>
      </c>
      <c r="D40" s="41">
        <f t="shared" si="6"/>
        <v>18</v>
      </c>
      <c r="E40" s="42" t="str">
        <f t="shared" si="2"/>
        <v>VALENCIA</v>
      </c>
      <c r="F40" s="42">
        <f t="shared" si="7"/>
        <v>193257758</v>
      </c>
      <c r="G40" s="42">
        <f t="shared" si="8"/>
        <v>191792748</v>
      </c>
    </row>
    <row r="41" spans="1:9" x14ac:dyDescent="0.25">
      <c r="A41" s="42" t="str">
        <f t="shared" si="3"/>
        <v>AVILES</v>
      </c>
      <c r="B41" s="41">
        <f t="shared" si="4"/>
        <v>5125912</v>
      </c>
      <c r="C41" s="41">
        <f t="shared" si="5"/>
        <v>5111662</v>
      </c>
      <c r="D41" s="41">
        <f t="shared" si="6"/>
        <v>25</v>
      </c>
      <c r="E41" s="42" t="str">
        <f t="shared" si="2"/>
        <v>LAS PALMAS</v>
      </c>
      <c r="F41" s="42">
        <f t="shared" si="7"/>
        <v>184575194</v>
      </c>
      <c r="G41" s="42">
        <f t="shared" si="8"/>
        <v>208304259</v>
      </c>
    </row>
    <row r="42" spans="1:9" x14ac:dyDescent="0.25">
      <c r="A42" s="42" t="str">
        <f t="shared" si="3"/>
        <v>BAHIA DE ALGECIRAS</v>
      </c>
      <c r="B42" s="41">
        <f t="shared" si="4"/>
        <v>327548900</v>
      </c>
      <c r="C42" s="41">
        <f t="shared" si="5"/>
        <v>348160898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167942846</v>
      </c>
      <c r="G42" s="42">
        <f t="shared" si="8"/>
        <v>179168170</v>
      </c>
    </row>
    <row r="43" spans="1:9" x14ac:dyDescent="0.25">
      <c r="A43" s="42" t="str">
        <f t="shared" si="3"/>
        <v>BAHIA DE CADIZ</v>
      </c>
      <c r="B43" s="41">
        <f t="shared" si="4"/>
        <v>24668248</v>
      </c>
      <c r="C43" s="41">
        <f t="shared" si="5"/>
        <v>23276247</v>
      </c>
      <c r="D43" s="41">
        <f t="shared" si="6"/>
        <v>15</v>
      </c>
      <c r="E43" s="42" t="str">
        <f t="shared" si="2"/>
        <v>BALEARES</v>
      </c>
      <c r="F43" s="42">
        <f t="shared" si="7"/>
        <v>124978052</v>
      </c>
      <c r="G43" s="42">
        <f t="shared" si="8"/>
        <v>132817866</v>
      </c>
    </row>
    <row r="44" spans="1:9" x14ac:dyDescent="0.25">
      <c r="A44" s="42" t="str">
        <f t="shared" si="3"/>
        <v>BALEARES</v>
      </c>
      <c r="B44" s="41">
        <f t="shared" si="4"/>
        <v>124978052</v>
      </c>
      <c r="C44" s="41">
        <f t="shared" si="5"/>
        <v>132817866</v>
      </c>
      <c r="D44" s="41">
        <f t="shared" si="6"/>
        <v>6</v>
      </c>
      <c r="E44" s="42" t="str">
        <f t="shared" si="2"/>
        <v>CEUTA</v>
      </c>
      <c r="F44" s="42">
        <f t="shared" si="7"/>
        <v>55107627</v>
      </c>
      <c r="G44" s="42">
        <f t="shared" si="8"/>
        <v>62516024</v>
      </c>
    </row>
    <row r="45" spans="1:9" x14ac:dyDescent="0.25">
      <c r="A45" s="42" t="str">
        <f t="shared" si="3"/>
        <v>BARCELONA</v>
      </c>
      <c r="B45" s="41">
        <f t="shared" si="4"/>
        <v>242644186</v>
      </c>
      <c r="C45" s="41">
        <f t="shared" si="5"/>
        <v>242990948</v>
      </c>
      <c r="D45" s="41">
        <f t="shared" si="6"/>
        <v>2</v>
      </c>
      <c r="E45" s="42" t="str">
        <f t="shared" si="2"/>
        <v>BILBAO</v>
      </c>
      <c r="F45" s="42">
        <f t="shared" si="7"/>
        <v>35933080</v>
      </c>
      <c r="G45" s="42">
        <f t="shared" si="8"/>
        <v>37240430</v>
      </c>
    </row>
    <row r="46" spans="1:9" x14ac:dyDescent="0.25">
      <c r="A46" s="42" t="str">
        <f t="shared" si="3"/>
        <v>BILBAO</v>
      </c>
      <c r="B46" s="41">
        <f t="shared" si="4"/>
        <v>35933080</v>
      </c>
      <c r="C46" s="41">
        <f t="shared" si="5"/>
        <v>37240430</v>
      </c>
      <c r="D46" s="41">
        <f t="shared" si="6"/>
        <v>8</v>
      </c>
      <c r="E46" s="42" t="str">
        <f t="shared" si="2"/>
        <v>TARRAGONA</v>
      </c>
      <c r="F46" s="42">
        <f t="shared" si="7"/>
        <v>34053310</v>
      </c>
      <c r="G46" s="42">
        <f t="shared" si="8"/>
        <v>38853026</v>
      </c>
    </row>
    <row r="47" spans="1:9" x14ac:dyDescent="0.25">
      <c r="A47" s="42" t="str">
        <f t="shared" si="3"/>
        <v>CARTAGENA</v>
      </c>
      <c r="B47" s="41">
        <f t="shared" si="4"/>
        <v>32607927</v>
      </c>
      <c r="C47" s="41">
        <f t="shared" si="5"/>
        <v>31642734</v>
      </c>
      <c r="D47" s="41">
        <f t="shared" si="6"/>
        <v>11</v>
      </c>
      <c r="E47" s="42" t="str">
        <f t="shared" si="2"/>
        <v>MALAGA</v>
      </c>
      <c r="F47" s="42">
        <f t="shared" si="7"/>
        <v>32940460</v>
      </c>
      <c r="G47" s="42">
        <f t="shared" si="8"/>
        <v>43953860</v>
      </c>
    </row>
    <row r="48" spans="1:9" x14ac:dyDescent="0.25">
      <c r="A48" s="42" t="str">
        <f t="shared" si="3"/>
        <v>CASTELLON</v>
      </c>
      <c r="B48" s="41">
        <f t="shared" si="4"/>
        <v>16520496</v>
      </c>
      <c r="C48" s="41">
        <f t="shared" si="5"/>
        <v>15032886</v>
      </c>
      <c r="D48" s="41">
        <f t="shared" si="6"/>
        <v>19</v>
      </c>
      <c r="E48" s="42" t="str">
        <f t="shared" si="2"/>
        <v>CARTAGENA</v>
      </c>
      <c r="F48" s="42">
        <f t="shared" si="7"/>
        <v>32607927</v>
      </c>
      <c r="G48" s="42">
        <f t="shared" si="8"/>
        <v>31642734</v>
      </c>
    </row>
    <row r="49" spans="1:7" x14ac:dyDescent="0.25">
      <c r="A49" s="42" t="str">
        <f t="shared" si="3"/>
        <v>CEUTA</v>
      </c>
      <c r="B49" s="41">
        <f t="shared" si="4"/>
        <v>55107627</v>
      </c>
      <c r="C49" s="41">
        <f t="shared" si="5"/>
        <v>62516024</v>
      </c>
      <c r="D49" s="41">
        <f t="shared" si="6"/>
        <v>7</v>
      </c>
      <c r="E49" s="42" t="str">
        <f t="shared" si="2"/>
        <v>VIGO</v>
      </c>
      <c r="F49" s="42">
        <f t="shared" si="7"/>
        <v>26960403</v>
      </c>
      <c r="G49" s="42">
        <f t="shared" si="8"/>
        <v>29834860</v>
      </c>
    </row>
    <row r="50" spans="1:7" x14ac:dyDescent="0.25">
      <c r="A50" s="42" t="str">
        <f t="shared" si="3"/>
        <v>FERROL-SAN CIBRAO</v>
      </c>
      <c r="B50" s="41">
        <f t="shared" si="4"/>
        <v>15550982</v>
      </c>
      <c r="C50" s="41">
        <f t="shared" si="5"/>
        <v>15150239</v>
      </c>
      <c r="D50" s="41">
        <f t="shared" si="6"/>
        <v>21</v>
      </c>
      <c r="E50" s="42" t="str">
        <f t="shared" si="2"/>
        <v>MELILLA</v>
      </c>
      <c r="F50" s="42">
        <f t="shared" si="7"/>
        <v>25034533</v>
      </c>
      <c r="G50" s="42">
        <f t="shared" si="8"/>
        <v>24913687</v>
      </c>
    </row>
    <row r="51" spans="1:7" x14ac:dyDescent="0.25">
      <c r="A51" s="42" t="str">
        <f t="shared" si="3"/>
        <v>GIJON</v>
      </c>
      <c r="B51" s="41">
        <f t="shared" si="4"/>
        <v>18922216</v>
      </c>
      <c r="C51" s="41">
        <f t="shared" si="5"/>
        <v>17207226</v>
      </c>
      <c r="D51" s="41">
        <f t="shared" si="6"/>
        <v>17</v>
      </c>
      <c r="E51" s="42" t="str">
        <f t="shared" si="2"/>
        <v>HUELVA</v>
      </c>
      <c r="F51" s="42">
        <f t="shared" si="7"/>
        <v>24832140</v>
      </c>
      <c r="G51" s="42">
        <f t="shared" si="8"/>
        <v>27612088</v>
      </c>
    </row>
    <row r="52" spans="1:7" x14ac:dyDescent="0.25">
      <c r="A52" s="42" t="str">
        <f t="shared" si="3"/>
        <v>HUELVA</v>
      </c>
      <c r="B52" s="41">
        <f t="shared" si="4"/>
        <v>24832140</v>
      </c>
      <c r="C52" s="41">
        <f t="shared" si="5"/>
        <v>27612088</v>
      </c>
      <c r="D52" s="41">
        <f t="shared" si="6"/>
        <v>14</v>
      </c>
      <c r="E52" s="42" t="str">
        <f t="shared" si="2"/>
        <v>BAHIA DE CADIZ</v>
      </c>
      <c r="F52" s="42">
        <f t="shared" si="7"/>
        <v>24668248</v>
      </c>
      <c r="G52" s="42">
        <f t="shared" si="8"/>
        <v>23276247</v>
      </c>
    </row>
    <row r="53" spans="1:7" x14ac:dyDescent="0.25">
      <c r="A53" s="42" t="str">
        <f t="shared" si="3"/>
        <v>LAS PALMAS</v>
      </c>
      <c r="B53" s="41">
        <f t="shared" si="4"/>
        <v>184575194</v>
      </c>
      <c r="C53" s="41">
        <f t="shared" si="5"/>
        <v>208304259</v>
      </c>
      <c r="D53" s="41">
        <f t="shared" si="6"/>
        <v>4</v>
      </c>
      <c r="E53" s="42" t="str">
        <f t="shared" si="2"/>
        <v>SANTANDER</v>
      </c>
      <c r="F53" s="42">
        <f t="shared" si="7"/>
        <v>19852059</v>
      </c>
      <c r="G53" s="42">
        <f t="shared" si="8"/>
        <v>18471865</v>
      </c>
    </row>
    <row r="54" spans="1:7" x14ac:dyDescent="0.25">
      <c r="A54" s="42" t="str">
        <f t="shared" si="3"/>
        <v>MALAGA</v>
      </c>
      <c r="B54" s="41">
        <f t="shared" si="4"/>
        <v>32940460</v>
      </c>
      <c r="C54" s="41">
        <f t="shared" si="5"/>
        <v>43953860</v>
      </c>
      <c r="D54" s="41">
        <f t="shared" si="6"/>
        <v>10</v>
      </c>
      <c r="E54" s="42" t="str">
        <f t="shared" si="2"/>
        <v>GIJON</v>
      </c>
      <c r="F54" s="42">
        <f t="shared" si="7"/>
        <v>18922216</v>
      </c>
      <c r="G54" s="42">
        <f t="shared" si="8"/>
        <v>17207226</v>
      </c>
    </row>
    <row r="55" spans="1:7" x14ac:dyDescent="0.25">
      <c r="A55" s="42" t="str">
        <f t="shared" si="3"/>
        <v>MARIN Y RIA DE PONTEVEDRA</v>
      </c>
      <c r="B55" s="41">
        <f t="shared" si="4"/>
        <v>3645330</v>
      </c>
      <c r="C55" s="41">
        <f t="shared" si="5"/>
        <v>4940102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18582558</v>
      </c>
      <c r="G55" s="42">
        <f t="shared" si="8"/>
        <v>20147609</v>
      </c>
    </row>
    <row r="56" spans="1:7" x14ac:dyDescent="0.25">
      <c r="A56" s="42" t="str">
        <f t="shared" si="3"/>
        <v>MELILLA</v>
      </c>
      <c r="B56" s="41">
        <f t="shared" si="4"/>
        <v>25034533</v>
      </c>
      <c r="C56" s="41">
        <f t="shared" si="5"/>
        <v>24913687</v>
      </c>
      <c r="D56" s="41">
        <f t="shared" si="6"/>
        <v>13</v>
      </c>
      <c r="E56" s="42" t="str">
        <f t="shared" si="2"/>
        <v>CASTELLON</v>
      </c>
      <c r="F56" s="42">
        <f t="shared" si="9"/>
        <v>16520496</v>
      </c>
      <c r="G56" s="42">
        <f t="shared" si="8"/>
        <v>15032886</v>
      </c>
    </row>
    <row r="57" spans="1:7" x14ac:dyDescent="0.25">
      <c r="A57" s="42" t="str">
        <f t="shared" si="3"/>
        <v>MOTRIL</v>
      </c>
      <c r="B57" s="41">
        <f t="shared" si="4"/>
        <v>15329163</v>
      </c>
      <c r="C57" s="41">
        <f t="shared" si="5"/>
        <v>11476810</v>
      </c>
      <c r="D57" s="41">
        <f t="shared" si="6"/>
        <v>22</v>
      </c>
      <c r="E57" s="42" t="str">
        <f t="shared" si="2"/>
        <v>A CORUÑA</v>
      </c>
      <c r="F57" s="42">
        <f t="shared" si="9"/>
        <v>16295917</v>
      </c>
      <c r="G57" s="42">
        <f t="shared" si="8"/>
        <v>16408274</v>
      </c>
    </row>
    <row r="58" spans="1:7" x14ac:dyDescent="0.25">
      <c r="A58" s="42" t="str">
        <f t="shared" si="3"/>
        <v>PASAIA</v>
      </c>
      <c r="B58" s="41">
        <f t="shared" si="4"/>
        <v>5535015</v>
      </c>
      <c r="C58" s="41">
        <f t="shared" si="5"/>
        <v>5215593</v>
      </c>
      <c r="D58" s="41">
        <f t="shared" si="6"/>
        <v>24</v>
      </c>
      <c r="E58" s="42" t="str">
        <f t="shared" si="2"/>
        <v>FERROL-SAN CIBRAO</v>
      </c>
      <c r="F58" s="42">
        <f t="shared" si="9"/>
        <v>15550982</v>
      </c>
      <c r="G58" s="42">
        <f t="shared" si="8"/>
        <v>15150239</v>
      </c>
    </row>
    <row r="59" spans="1:7" x14ac:dyDescent="0.25">
      <c r="A59" s="42" t="str">
        <f t="shared" si="3"/>
        <v>SANTA CRUZ DE TENERIFE</v>
      </c>
      <c r="B59" s="41">
        <f t="shared" si="4"/>
        <v>167942846</v>
      </c>
      <c r="C59" s="41">
        <f t="shared" si="5"/>
        <v>179168170</v>
      </c>
      <c r="D59" s="41">
        <f t="shared" si="6"/>
        <v>5</v>
      </c>
      <c r="E59" s="42" t="str">
        <f t="shared" si="2"/>
        <v>MOTRIL</v>
      </c>
      <c r="F59" s="42">
        <f t="shared" si="9"/>
        <v>15329163</v>
      </c>
      <c r="G59" s="42">
        <f t="shared" si="8"/>
        <v>11476810</v>
      </c>
    </row>
    <row r="60" spans="1:7" x14ac:dyDescent="0.25">
      <c r="A60" s="42" t="str">
        <f t="shared" si="3"/>
        <v>SANTANDER</v>
      </c>
      <c r="B60" s="41">
        <f t="shared" si="4"/>
        <v>19852059</v>
      </c>
      <c r="C60" s="41">
        <f t="shared" si="5"/>
        <v>18471865</v>
      </c>
      <c r="D60" s="41">
        <f t="shared" si="6"/>
        <v>16</v>
      </c>
      <c r="E60" s="42" t="str">
        <f t="shared" si="2"/>
        <v>ALICANTE</v>
      </c>
      <c r="F60" s="42">
        <f t="shared" si="9"/>
        <v>10132144</v>
      </c>
      <c r="G60" s="42">
        <f t="shared" si="8"/>
        <v>11629102</v>
      </c>
    </row>
    <row r="61" spans="1:7" x14ac:dyDescent="0.25">
      <c r="A61" s="42" t="str">
        <f t="shared" si="3"/>
        <v>SEVILLA</v>
      </c>
      <c r="B61" s="41">
        <f t="shared" si="4"/>
        <v>4956959</v>
      </c>
      <c r="C61" s="41">
        <f t="shared" si="5"/>
        <v>4917494</v>
      </c>
      <c r="D61" s="41">
        <f t="shared" si="6"/>
        <v>26</v>
      </c>
      <c r="E61" s="42" t="str">
        <f t="shared" si="2"/>
        <v>PASAIA</v>
      </c>
      <c r="F61" s="42">
        <f t="shared" si="9"/>
        <v>5535015</v>
      </c>
      <c r="G61" s="42">
        <f t="shared" si="8"/>
        <v>5215593</v>
      </c>
    </row>
    <row r="62" spans="1:7" x14ac:dyDescent="0.25">
      <c r="A62" s="42" t="str">
        <f t="shared" si="3"/>
        <v>TARRAGONA</v>
      </c>
      <c r="B62" s="41">
        <f t="shared" si="4"/>
        <v>34053310</v>
      </c>
      <c r="C62" s="41">
        <f t="shared" si="5"/>
        <v>38853026</v>
      </c>
      <c r="D62" s="41">
        <f t="shared" si="6"/>
        <v>9</v>
      </c>
      <c r="E62" s="42" t="str">
        <f t="shared" si="2"/>
        <v>AVILES</v>
      </c>
      <c r="F62" s="42">
        <f t="shared" si="9"/>
        <v>5125912</v>
      </c>
      <c r="G62" s="42">
        <f t="shared" si="8"/>
        <v>5111662</v>
      </c>
    </row>
    <row r="63" spans="1:7" x14ac:dyDescent="0.25">
      <c r="A63" s="42" t="str">
        <f t="shared" si="3"/>
        <v>VALENCIA</v>
      </c>
      <c r="B63" s="41">
        <f t="shared" si="4"/>
        <v>193257758</v>
      </c>
      <c r="C63" s="41">
        <f t="shared" si="5"/>
        <v>191792748</v>
      </c>
      <c r="D63" s="41">
        <f t="shared" si="6"/>
        <v>3</v>
      </c>
      <c r="E63" s="42" t="str">
        <f t="shared" si="2"/>
        <v>SEVILLA</v>
      </c>
      <c r="F63" s="42">
        <f t="shared" si="9"/>
        <v>4956959</v>
      </c>
      <c r="G63" s="42">
        <f t="shared" si="8"/>
        <v>4917494</v>
      </c>
    </row>
    <row r="64" spans="1:7" x14ac:dyDescent="0.25">
      <c r="A64" s="42" t="str">
        <f t="shared" si="3"/>
        <v>VIGO</v>
      </c>
      <c r="B64" s="41">
        <f t="shared" si="4"/>
        <v>26960403</v>
      </c>
      <c r="C64" s="41">
        <f t="shared" si="5"/>
        <v>29834860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3645330</v>
      </c>
      <c r="G64" s="42">
        <f t="shared" si="8"/>
        <v>4940102</v>
      </c>
    </row>
    <row r="65" spans="1:7" x14ac:dyDescent="0.25">
      <c r="A65" s="42" t="str">
        <f t="shared" si="3"/>
        <v>VILAGARCIA</v>
      </c>
      <c r="B65" s="41">
        <f t="shared" si="4"/>
        <v>1525320</v>
      </c>
      <c r="C65" s="41">
        <f t="shared" si="5"/>
        <v>1558579</v>
      </c>
      <c r="D65" s="41">
        <f t="shared" si="6"/>
        <v>28</v>
      </c>
      <c r="E65" s="42" t="str">
        <f t="shared" si="2"/>
        <v>VILAGARCIA</v>
      </c>
      <c r="F65" s="42">
        <f t="shared" si="9"/>
        <v>1525320</v>
      </c>
      <c r="G65" s="42">
        <f t="shared" si="8"/>
        <v>1558579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02" t="s">
        <v>97</v>
      </c>
      <c r="B5" s="100" t="str">
        <f>'Resumen general'!D6</f>
        <v>Mes Noviembre</v>
      </c>
      <c r="C5" s="101"/>
      <c r="D5" s="100" t="str">
        <f>'Resumen general'!F6</f>
        <v>Acumulado desde Enero</v>
      </c>
      <c r="E5" s="101"/>
      <c r="F5" s="101"/>
      <c r="L5" s="48">
        <f>'Resumen general'!I4</f>
        <v>41628</v>
      </c>
    </row>
    <row r="6" spans="1:12" x14ac:dyDescent="0.25">
      <c r="A6" s="103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3</v>
      </c>
      <c r="C7" s="51">
        <v>4</v>
      </c>
      <c r="D7" s="51">
        <v>91</v>
      </c>
      <c r="E7" s="51">
        <v>99</v>
      </c>
      <c r="F7" s="52">
        <f>((E7*100)/D7)-100</f>
        <v>8.7912087912087884</v>
      </c>
      <c r="G7" s="53"/>
      <c r="H7" s="53"/>
      <c r="I7" s="53"/>
    </row>
    <row r="8" spans="1:12" x14ac:dyDescent="0.25">
      <c r="A8" s="54" t="s">
        <v>45</v>
      </c>
      <c r="B8" s="55">
        <v>2</v>
      </c>
      <c r="C8" s="55">
        <v>4</v>
      </c>
      <c r="D8" s="55">
        <v>43</v>
      </c>
      <c r="E8" s="55">
        <v>29</v>
      </c>
      <c r="F8" s="56">
        <f t="shared" ref="F8:F35" si="0">((E8*100)/D8)-100</f>
        <v>-32.558139534883722</v>
      </c>
      <c r="G8" s="53"/>
      <c r="H8" s="53"/>
      <c r="I8" s="53"/>
    </row>
    <row r="9" spans="1:12" x14ac:dyDescent="0.25">
      <c r="A9" s="50" t="s">
        <v>46</v>
      </c>
      <c r="B9" s="51">
        <v>4</v>
      </c>
      <c r="C9" s="51">
        <v>6</v>
      </c>
      <c r="D9" s="51">
        <v>27</v>
      </c>
      <c r="E9" s="51">
        <v>26</v>
      </c>
      <c r="F9" s="52">
        <f t="shared" si="0"/>
        <v>-3.7037037037037095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2</v>
      </c>
      <c r="E10" s="55">
        <v>4</v>
      </c>
      <c r="F10" s="56">
        <f t="shared" si="0"/>
        <v>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1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31</v>
      </c>
      <c r="C12" s="55">
        <v>44</v>
      </c>
      <c r="D12" s="55">
        <v>267</v>
      </c>
      <c r="E12" s="55">
        <v>294</v>
      </c>
      <c r="F12" s="56">
        <f t="shared" si="0"/>
        <v>10.112359550561791</v>
      </c>
      <c r="G12" s="53"/>
      <c r="H12" s="53"/>
      <c r="I12" s="53"/>
    </row>
    <row r="13" spans="1:12" x14ac:dyDescent="0.25">
      <c r="A13" s="50" t="s">
        <v>50</v>
      </c>
      <c r="B13" s="51">
        <v>45</v>
      </c>
      <c r="C13" s="51">
        <v>57</v>
      </c>
      <c r="D13" s="51">
        <v>624</v>
      </c>
      <c r="E13" s="51">
        <v>684</v>
      </c>
      <c r="F13" s="52">
        <f t="shared" si="0"/>
        <v>9.6153846153846132</v>
      </c>
      <c r="G13" s="53"/>
      <c r="H13" s="53"/>
      <c r="I13" s="53"/>
    </row>
    <row r="14" spans="1:12" x14ac:dyDescent="0.25">
      <c r="A14" s="54" t="s">
        <v>51</v>
      </c>
      <c r="B14" s="55">
        <v>64</v>
      </c>
      <c r="C14" s="55">
        <v>78</v>
      </c>
      <c r="D14" s="55">
        <v>741</v>
      </c>
      <c r="E14" s="55">
        <v>797</v>
      </c>
      <c r="F14" s="56">
        <f t="shared" si="0"/>
        <v>7.5573549257759822</v>
      </c>
      <c r="G14" s="53"/>
      <c r="H14" s="53"/>
      <c r="I14" s="53"/>
    </row>
    <row r="15" spans="1:12" x14ac:dyDescent="0.25">
      <c r="A15" s="50" t="s">
        <v>52</v>
      </c>
      <c r="B15" s="51">
        <v>2</v>
      </c>
      <c r="C15" s="51">
        <v>1</v>
      </c>
      <c r="D15" s="51">
        <v>50</v>
      </c>
      <c r="E15" s="51">
        <v>44</v>
      </c>
      <c r="F15" s="52">
        <f t="shared" si="0"/>
        <v>-12</v>
      </c>
      <c r="G15" s="53"/>
      <c r="H15" s="53"/>
      <c r="I15" s="53"/>
    </row>
    <row r="16" spans="1:12" x14ac:dyDescent="0.25">
      <c r="A16" s="54" t="s">
        <v>53</v>
      </c>
      <c r="B16" s="55">
        <v>12</v>
      </c>
      <c r="C16" s="55">
        <v>15</v>
      </c>
      <c r="D16" s="55">
        <v>76</v>
      </c>
      <c r="E16" s="55">
        <v>111</v>
      </c>
      <c r="F16" s="56">
        <f t="shared" si="0"/>
        <v>46.05263157894737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2</v>
      </c>
      <c r="D17" s="51">
        <v>2</v>
      </c>
      <c r="E17" s="51">
        <v>3</v>
      </c>
      <c r="F17" s="52">
        <f t="shared" si="0"/>
        <v>50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7</v>
      </c>
      <c r="E18" s="55">
        <v>3</v>
      </c>
      <c r="F18" s="56">
        <f t="shared" si="0"/>
        <v>-57.142857142857146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2</v>
      </c>
      <c r="D19" s="51">
        <v>9</v>
      </c>
      <c r="E19" s="51">
        <v>8</v>
      </c>
      <c r="F19" s="52">
        <f t="shared" si="0"/>
        <v>-11.111111111111114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1</v>
      </c>
      <c r="D20" s="55">
        <v>9</v>
      </c>
      <c r="E20" s="55">
        <v>11</v>
      </c>
      <c r="F20" s="56">
        <f t="shared" si="0"/>
        <v>22.222222222222229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1</v>
      </c>
      <c r="D21" s="51">
        <v>3</v>
      </c>
      <c r="E21" s="51">
        <v>2</v>
      </c>
      <c r="F21" s="57">
        <f t="shared" si="0"/>
        <v>-33.333333333333329</v>
      </c>
      <c r="G21" s="53"/>
      <c r="H21" s="53"/>
      <c r="I21" s="53"/>
    </row>
    <row r="22" spans="1:9" x14ac:dyDescent="0.25">
      <c r="A22" s="54" t="s">
        <v>59</v>
      </c>
      <c r="B22" s="55">
        <v>84</v>
      </c>
      <c r="C22" s="55">
        <v>77</v>
      </c>
      <c r="D22" s="55">
        <v>406</v>
      </c>
      <c r="E22" s="55">
        <v>368</v>
      </c>
      <c r="F22" s="56">
        <f t="shared" si="0"/>
        <v>-9.3596059113300498</v>
      </c>
      <c r="G22" s="53"/>
      <c r="H22" s="53"/>
      <c r="I22" s="53"/>
    </row>
    <row r="23" spans="1:9" x14ac:dyDescent="0.25">
      <c r="A23" s="50" t="s">
        <v>60</v>
      </c>
      <c r="B23" s="51">
        <v>35</v>
      </c>
      <c r="C23" s="51">
        <v>37</v>
      </c>
      <c r="D23" s="51">
        <v>277</v>
      </c>
      <c r="E23" s="51">
        <v>239</v>
      </c>
      <c r="F23" s="52">
        <f t="shared" si="0"/>
        <v>-13.718411552346566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1</v>
      </c>
      <c r="C25" s="51">
        <v>2</v>
      </c>
      <c r="D25" s="51">
        <v>5</v>
      </c>
      <c r="E25" s="51">
        <v>7</v>
      </c>
      <c r="F25" s="52">
        <f t="shared" si="0"/>
        <v>40</v>
      </c>
      <c r="G25" s="53"/>
      <c r="H25" s="53"/>
      <c r="I25" s="53"/>
    </row>
    <row r="26" spans="1:9" x14ac:dyDescent="0.25">
      <c r="A26" s="54" t="s">
        <v>63</v>
      </c>
      <c r="B26" s="55">
        <v>4</v>
      </c>
      <c r="C26" s="55">
        <v>3</v>
      </c>
      <c r="D26" s="55">
        <v>26</v>
      </c>
      <c r="E26" s="55">
        <v>27</v>
      </c>
      <c r="F26" s="56">
        <f t="shared" si="0"/>
        <v>3.8461538461538396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112</v>
      </c>
      <c r="C28" s="55">
        <v>100</v>
      </c>
      <c r="D28" s="55">
        <v>447</v>
      </c>
      <c r="E28" s="55">
        <v>435</v>
      </c>
      <c r="F28" s="56">
        <f t="shared" si="0"/>
        <v>-2.6845637583892596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10</v>
      </c>
      <c r="E29" s="51">
        <v>12</v>
      </c>
      <c r="F29" s="52">
        <f t="shared" si="0"/>
        <v>20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7</v>
      </c>
      <c r="D30" s="55">
        <v>50</v>
      </c>
      <c r="E30" s="55">
        <v>56</v>
      </c>
      <c r="F30" s="56">
        <f t="shared" si="0"/>
        <v>12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1</v>
      </c>
      <c r="E31" s="51">
        <v>3</v>
      </c>
      <c r="F31" s="52">
        <f t="shared" si="0"/>
        <v>200</v>
      </c>
      <c r="G31" s="53"/>
      <c r="H31" s="53"/>
      <c r="I31" s="53"/>
    </row>
    <row r="32" spans="1:9" x14ac:dyDescent="0.25">
      <c r="A32" s="54" t="s">
        <v>69</v>
      </c>
      <c r="B32" s="55">
        <v>19</v>
      </c>
      <c r="C32" s="55">
        <v>33</v>
      </c>
      <c r="D32" s="55">
        <v>200</v>
      </c>
      <c r="E32" s="55">
        <v>211</v>
      </c>
      <c r="F32" s="56">
        <f t="shared" si="0"/>
        <v>5.5</v>
      </c>
      <c r="G32" s="53"/>
      <c r="H32" s="53"/>
      <c r="I32" s="53"/>
    </row>
    <row r="33" spans="1:9" x14ac:dyDescent="0.25">
      <c r="A33" s="50" t="s">
        <v>70</v>
      </c>
      <c r="B33" s="51">
        <v>10</v>
      </c>
      <c r="C33" s="51">
        <v>1</v>
      </c>
      <c r="D33" s="51">
        <v>97</v>
      </c>
      <c r="E33" s="51">
        <v>82</v>
      </c>
      <c r="F33" s="52">
        <f t="shared" si="0"/>
        <v>-15.463917525773198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7</v>
      </c>
      <c r="E34" s="55">
        <v>6</v>
      </c>
      <c r="F34" s="56">
        <f t="shared" si="0"/>
        <v>-14.285714285714292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435</v>
      </c>
      <c r="C35" s="60">
        <f t="shared" ref="C35:E35" si="1">SUM(C7:C34)</f>
        <v>475</v>
      </c>
      <c r="D35" s="60">
        <f t="shared" si="1"/>
        <v>3477</v>
      </c>
      <c r="E35" s="60">
        <f t="shared" si="1"/>
        <v>3562</v>
      </c>
      <c r="F35" s="61">
        <f t="shared" si="0"/>
        <v>2.4446361806154755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99</v>
      </c>
      <c r="C38" s="63">
        <f>D7</f>
        <v>91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797</v>
      </c>
      <c r="G38" s="62">
        <f>LOOKUP(E38,$A$38:$A$65,$C$38:$C$65)</f>
        <v>741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29</v>
      </c>
      <c r="C39" s="63">
        <f t="shared" ref="C39:C65" si="5">D8</f>
        <v>43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684</v>
      </c>
      <c r="G39" s="62">
        <f t="shared" ref="G39:G65" si="8">LOOKUP(E39,$A$38:$A$65,$C$38:$C$65)</f>
        <v>624</v>
      </c>
    </row>
    <row r="40" spans="1:9" x14ac:dyDescent="0.25">
      <c r="A40" s="62" t="str">
        <f t="shared" si="3"/>
        <v>ALMERIA</v>
      </c>
      <c r="B40" s="63">
        <f t="shared" si="4"/>
        <v>26</v>
      </c>
      <c r="C40" s="63">
        <f t="shared" si="5"/>
        <v>27</v>
      </c>
      <c r="D40" s="63">
        <f t="shared" si="6"/>
        <v>15</v>
      </c>
      <c r="E40" s="62" t="str">
        <f t="shared" si="2"/>
        <v>SANTA CRUZ DE TENERIFE</v>
      </c>
      <c r="F40" s="62">
        <f t="shared" si="7"/>
        <v>435</v>
      </c>
      <c r="G40" s="62">
        <f t="shared" si="8"/>
        <v>447</v>
      </c>
    </row>
    <row r="41" spans="1:9" x14ac:dyDescent="0.25">
      <c r="A41" s="62" t="str">
        <f t="shared" si="3"/>
        <v>AVILES</v>
      </c>
      <c r="B41" s="63">
        <f t="shared" si="4"/>
        <v>4</v>
      </c>
      <c r="C41" s="63">
        <f t="shared" si="5"/>
        <v>2</v>
      </c>
      <c r="D41" s="63">
        <f t="shared" si="6"/>
        <v>21</v>
      </c>
      <c r="E41" s="62" t="str">
        <f t="shared" si="2"/>
        <v>LAS PALMAS</v>
      </c>
      <c r="F41" s="62">
        <f t="shared" si="7"/>
        <v>368</v>
      </c>
      <c r="G41" s="62">
        <f t="shared" si="8"/>
        <v>406</v>
      </c>
    </row>
    <row r="42" spans="1:9" x14ac:dyDescent="0.25">
      <c r="A42" s="62" t="str">
        <f t="shared" si="3"/>
        <v>BAHIA DE ALGECIRAS</v>
      </c>
      <c r="B42" s="63">
        <f t="shared" si="4"/>
        <v>1</v>
      </c>
      <c r="C42" s="63">
        <f t="shared" si="5"/>
        <v>0</v>
      </c>
      <c r="D42" s="63">
        <f t="shared" si="6"/>
        <v>26</v>
      </c>
      <c r="E42" s="62" t="str">
        <f t="shared" si="2"/>
        <v>BAHIA DE CADIZ</v>
      </c>
      <c r="F42" s="62">
        <f t="shared" si="7"/>
        <v>294</v>
      </c>
      <c r="G42" s="62">
        <f t="shared" si="8"/>
        <v>267</v>
      </c>
    </row>
    <row r="43" spans="1:9" x14ac:dyDescent="0.25">
      <c r="A43" s="62" t="str">
        <f t="shared" si="3"/>
        <v>BAHIA DE CADIZ</v>
      </c>
      <c r="B43" s="63">
        <f t="shared" si="4"/>
        <v>294</v>
      </c>
      <c r="C43" s="63">
        <f t="shared" si="5"/>
        <v>267</v>
      </c>
      <c r="D43" s="63">
        <f t="shared" si="6"/>
        <v>5</v>
      </c>
      <c r="E43" s="62" t="str">
        <f t="shared" si="2"/>
        <v>MALAGA</v>
      </c>
      <c r="F43" s="62">
        <f t="shared" si="7"/>
        <v>239</v>
      </c>
      <c r="G43" s="62">
        <f t="shared" si="8"/>
        <v>277</v>
      </c>
    </row>
    <row r="44" spans="1:9" x14ac:dyDescent="0.25">
      <c r="A44" s="62" t="str">
        <f t="shared" si="3"/>
        <v>BALEARES</v>
      </c>
      <c r="B44" s="63">
        <f t="shared" si="4"/>
        <v>684</v>
      </c>
      <c r="C44" s="63">
        <f t="shared" si="5"/>
        <v>624</v>
      </c>
      <c r="D44" s="63">
        <f t="shared" si="6"/>
        <v>2</v>
      </c>
      <c r="E44" s="62" t="str">
        <f t="shared" si="2"/>
        <v>VALENCIA</v>
      </c>
      <c r="F44" s="62">
        <f t="shared" si="7"/>
        <v>211</v>
      </c>
      <c r="G44" s="62">
        <f t="shared" si="8"/>
        <v>200</v>
      </c>
    </row>
    <row r="45" spans="1:9" x14ac:dyDescent="0.25">
      <c r="A45" s="62" t="str">
        <f t="shared" si="3"/>
        <v>BARCELONA</v>
      </c>
      <c r="B45" s="63">
        <f t="shared" si="4"/>
        <v>797</v>
      </c>
      <c r="C45" s="63">
        <f t="shared" si="5"/>
        <v>741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111</v>
      </c>
      <c r="G45" s="62">
        <f t="shared" si="8"/>
        <v>76</v>
      </c>
    </row>
    <row r="46" spans="1:9" x14ac:dyDescent="0.25">
      <c r="A46" s="62" t="str">
        <f t="shared" si="3"/>
        <v>BILBAO</v>
      </c>
      <c r="B46" s="63">
        <f t="shared" si="4"/>
        <v>44</v>
      </c>
      <c r="C46" s="63">
        <f t="shared" si="5"/>
        <v>50</v>
      </c>
      <c r="D46" s="63">
        <f t="shared" si="6"/>
        <v>12</v>
      </c>
      <c r="E46" s="62" t="str">
        <f>A47</f>
        <v>CARTAGENA</v>
      </c>
      <c r="F46" s="62">
        <f>LOOKUP(E46,$A$38:$A$65,$B$38:$B$65)</f>
        <v>111</v>
      </c>
      <c r="G46" s="62">
        <f>LOOKUP(E46,$A$38:$A$65,$C$38:$C$65)</f>
        <v>76</v>
      </c>
    </row>
    <row r="47" spans="1:9" x14ac:dyDescent="0.25">
      <c r="A47" s="62" t="str">
        <f t="shared" si="3"/>
        <v>CARTAGENA</v>
      </c>
      <c r="B47" s="63">
        <f t="shared" si="4"/>
        <v>111</v>
      </c>
      <c r="C47" s="63">
        <f t="shared" si="5"/>
        <v>76</v>
      </c>
      <c r="D47" s="63">
        <f t="shared" si="6"/>
        <v>8</v>
      </c>
      <c r="E47" s="62" t="str">
        <f t="shared" si="2"/>
        <v>VIGO</v>
      </c>
      <c r="F47" s="62">
        <f t="shared" si="7"/>
        <v>82</v>
      </c>
      <c r="G47" s="62">
        <f t="shared" si="8"/>
        <v>97</v>
      </c>
    </row>
    <row r="48" spans="1:9" x14ac:dyDescent="0.25">
      <c r="A48" s="62" t="str">
        <f t="shared" si="3"/>
        <v>CASTELLON</v>
      </c>
      <c r="B48" s="63">
        <f t="shared" si="4"/>
        <v>3</v>
      </c>
      <c r="C48" s="63">
        <f t="shared" si="5"/>
        <v>2</v>
      </c>
      <c r="D48" s="63">
        <f t="shared" si="6"/>
        <v>24</v>
      </c>
      <c r="E48" s="62" t="str">
        <f t="shared" si="2"/>
        <v>SEVILLA</v>
      </c>
      <c r="F48" s="62">
        <f t="shared" si="7"/>
        <v>56</v>
      </c>
      <c r="G48" s="62">
        <f t="shared" si="8"/>
        <v>50</v>
      </c>
    </row>
    <row r="49" spans="1:7" x14ac:dyDescent="0.25">
      <c r="A49" s="62" t="str">
        <f t="shared" si="3"/>
        <v>CEUTA</v>
      </c>
      <c r="B49" s="63">
        <f t="shared" si="4"/>
        <v>3</v>
      </c>
      <c r="C49" s="63">
        <f t="shared" si="5"/>
        <v>7</v>
      </c>
      <c r="D49" s="63">
        <f t="shared" si="6"/>
        <v>24</v>
      </c>
      <c r="E49" s="62" t="str">
        <f t="shared" si="2"/>
        <v>BILBAO</v>
      </c>
      <c r="F49" s="62">
        <f t="shared" si="7"/>
        <v>44</v>
      </c>
      <c r="G49" s="62">
        <f t="shared" si="8"/>
        <v>50</v>
      </c>
    </row>
    <row r="50" spans="1:7" x14ac:dyDescent="0.25">
      <c r="A50" s="62" t="str">
        <f t="shared" si="3"/>
        <v>FERROL-SAN CIBRAO</v>
      </c>
      <c r="B50" s="63">
        <f t="shared" si="4"/>
        <v>8</v>
      </c>
      <c r="C50" s="63">
        <f t="shared" si="5"/>
        <v>9</v>
      </c>
      <c r="D50" s="63">
        <f t="shared" si="6"/>
        <v>18</v>
      </c>
      <c r="E50" s="62" t="str">
        <f t="shared" si="2"/>
        <v>ALICANTE</v>
      </c>
      <c r="F50" s="62">
        <f t="shared" si="7"/>
        <v>29</v>
      </c>
      <c r="G50" s="62">
        <f t="shared" si="8"/>
        <v>43</v>
      </c>
    </row>
    <row r="51" spans="1:7" x14ac:dyDescent="0.25">
      <c r="A51" s="62" t="str">
        <f t="shared" si="3"/>
        <v>GIJON</v>
      </c>
      <c r="B51" s="63">
        <f t="shared" si="4"/>
        <v>11</v>
      </c>
      <c r="C51" s="63">
        <f t="shared" si="5"/>
        <v>9</v>
      </c>
      <c r="D51" s="63">
        <f t="shared" si="6"/>
        <v>17</v>
      </c>
      <c r="E51" s="62" t="str">
        <f t="shared" si="2"/>
        <v>MOTRIL</v>
      </c>
      <c r="F51" s="62">
        <f t="shared" si="7"/>
        <v>27</v>
      </c>
      <c r="G51" s="62">
        <f t="shared" si="8"/>
        <v>26</v>
      </c>
    </row>
    <row r="52" spans="1:7" x14ac:dyDescent="0.25">
      <c r="A52" s="62" t="str">
        <f t="shared" si="3"/>
        <v>HUELVA</v>
      </c>
      <c r="B52" s="63">
        <f t="shared" si="4"/>
        <v>2</v>
      </c>
      <c r="C52" s="63">
        <f t="shared" si="5"/>
        <v>3</v>
      </c>
      <c r="D52" s="63">
        <f t="shared" si="6"/>
        <v>25</v>
      </c>
      <c r="E52" s="62" t="str">
        <f t="shared" si="2"/>
        <v>ALMERIA</v>
      </c>
      <c r="F52" s="62">
        <f t="shared" si="7"/>
        <v>26</v>
      </c>
      <c r="G52" s="62">
        <f t="shared" si="8"/>
        <v>27</v>
      </c>
    </row>
    <row r="53" spans="1:7" x14ac:dyDescent="0.25">
      <c r="A53" s="62" t="str">
        <f t="shared" si="3"/>
        <v>LAS PALMAS</v>
      </c>
      <c r="B53" s="63">
        <f t="shared" si="4"/>
        <v>368</v>
      </c>
      <c r="C53" s="63">
        <f t="shared" si="5"/>
        <v>406</v>
      </c>
      <c r="D53" s="63">
        <f t="shared" si="6"/>
        <v>4</v>
      </c>
      <c r="E53" s="62" t="str">
        <f t="shared" si="2"/>
        <v>SANTANDER</v>
      </c>
      <c r="F53" s="62">
        <f t="shared" si="7"/>
        <v>12</v>
      </c>
      <c r="G53" s="62">
        <f t="shared" si="8"/>
        <v>10</v>
      </c>
    </row>
    <row r="54" spans="1:7" x14ac:dyDescent="0.25">
      <c r="A54" s="62" t="str">
        <f t="shared" si="3"/>
        <v>MALAGA</v>
      </c>
      <c r="B54" s="63">
        <f t="shared" si="4"/>
        <v>239</v>
      </c>
      <c r="C54" s="63">
        <f t="shared" si="5"/>
        <v>277</v>
      </c>
      <c r="D54" s="63">
        <f t="shared" si="6"/>
        <v>6</v>
      </c>
      <c r="E54" s="62" t="str">
        <f t="shared" si="2"/>
        <v>GIJON</v>
      </c>
      <c r="F54" s="62">
        <f t="shared" si="7"/>
        <v>11</v>
      </c>
      <c r="G54" s="62">
        <f t="shared" si="8"/>
        <v>9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FERROL-SAN CIBRAO</v>
      </c>
      <c r="F55" s="62">
        <f t="shared" ref="F55:F65" si="9">LOOKUP(E55,$A$38:$A$65,$B$38:$B$65)</f>
        <v>8</v>
      </c>
      <c r="G55" s="62">
        <f t="shared" si="8"/>
        <v>9</v>
      </c>
    </row>
    <row r="56" spans="1:7" x14ac:dyDescent="0.25">
      <c r="A56" s="62" t="str">
        <f t="shared" si="3"/>
        <v>MELILLA</v>
      </c>
      <c r="B56" s="63">
        <f t="shared" si="4"/>
        <v>7</v>
      </c>
      <c r="C56" s="63">
        <f t="shared" si="5"/>
        <v>5</v>
      </c>
      <c r="D56" s="63">
        <f t="shared" si="6"/>
        <v>19</v>
      </c>
      <c r="E56" s="62" t="str">
        <f t="shared" si="2"/>
        <v>MELILLA</v>
      </c>
      <c r="F56" s="62">
        <f t="shared" si="9"/>
        <v>7</v>
      </c>
      <c r="G56" s="62">
        <f t="shared" si="8"/>
        <v>5</v>
      </c>
    </row>
    <row r="57" spans="1:7" x14ac:dyDescent="0.25">
      <c r="A57" s="62" t="str">
        <f t="shared" si="3"/>
        <v>MOTRIL</v>
      </c>
      <c r="B57" s="63">
        <f t="shared" si="4"/>
        <v>27</v>
      </c>
      <c r="C57" s="63">
        <f t="shared" si="5"/>
        <v>26</v>
      </c>
      <c r="D57" s="63">
        <f t="shared" si="6"/>
        <v>14</v>
      </c>
      <c r="E57" s="62" t="str">
        <f t="shared" si="2"/>
        <v>VILAGARCIA</v>
      </c>
      <c r="F57" s="62">
        <f t="shared" si="9"/>
        <v>6</v>
      </c>
      <c r="G57" s="62">
        <f t="shared" si="8"/>
        <v>7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AVILES</v>
      </c>
      <c r="F58" s="62">
        <f t="shared" si="9"/>
        <v>4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435</v>
      </c>
      <c r="C59" s="63">
        <f t="shared" si="5"/>
        <v>447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12</v>
      </c>
      <c r="C60" s="63">
        <f t="shared" si="5"/>
        <v>10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56</v>
      </c>
      <c r="C61" s="63">
        <f t="shared" si="5"/>
        <v>50</v>
      </c>
      <c r="D61" s="63">
        <f t="shared" si="6"/>
        <v>11</v>
      </c>
      <c r="E61" s="62" t="str">
        <f t="shared" si="2"/>
        <v>CASTELLON</v>
      </c>
      <c r="F61" s="62">
        <f t="shared" si="9"/>
        <v>3</v>
      </c>
      <c r="G61" s="62">
        <f t="shared" si="8"/>
        <v>2</v>
      </c>
    </row>
    <row r="62" spans="1:7" x14ac:dyDescent="0.25">
      <c r="A62" s="62" t="str">
        <f t="shared" si="3"/>
        <v>TARRAGONA</v>
      </c>
      <c r="B62" s="63">
        <f t="shared" si="4"/>
        <v>3</v>
      </c>
      <c r="C62" s="63">
        <f t="shared" si="5"/>
        <v>1</v>
      </c>
      <c r="D62" s="63">
        <f t="shared" si="6"/>
        <v>24</v>
      </c>
      <c r="E62" s="62" t="str">
        <f t="shared" si="2"/>
        <v>HUELVA</v>
      </c>
      <c r="F62" s="62">
        <f t="shared" si="9"/>
        <v>2</v>
      </c>
      <c r="G62" s="62">
        <f t="shared" si="8"/>
        <v>3</v>
      </c>
    </row>
    <row r="63" spans="1:7" x14ac:dyDescent="0.25">
      <c r="A63" s="62" t="str">
        <f t="shared" si="3"/>
        <v>VALENCIA</v>
      </c>
      <c r="B63" s="63">
        <f t="shared" si="4"/>
        <v>211</v>
      </c>
      <c r="C63" s="63">
        <f t="shared" si="5"/>
        <v>200</v>
      </c>
      <c r="D63" s="63">
        <f t="shared" si="6"/>
        <v>7</v>
      </c>
      <c r="E63" s="62" t="str">
        <f t="shared" si="2"/>
        <v>BAHIA DE ALGECIRAS</v>
      </c>
      <c r="F63" s="62">
        <f t="shared" si="9"/>
        <v>1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82</v>
      </c>
      <c r="C64" s="63">
        <f t="shared" si="5"/>
        <v>97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6</v>
      </c>
      <c r="C65" s="63">
        <f t="shared" si="5"/>
        <v>7</v>
      </c>
      <c r="D65" s="63">
        <f t="shared" si="6"/>
        <v>20</v>
      </c>
      <c r="E65" s="62" t="str">
        <f t="shared" si="2"/>
        <v>MARIN Y RIA DE PONTEVEDRA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29B12BC6-23BD-4718-9CD5-F125D111BE40}"/>
</file>

<file path=customXml/itemProps2.xml><?xml version="1.0" encoding="utf-8"?>
<ds:datastoreItem xmlns:ds="http://schemas.openxmlformats.org/officeDocument/2006/customXml" ds:itemID="{9155F24E-2FD7-434A-86C4-5B2B3851EBB4}"/>
</file>

<file path=customXml/itemProps3.xml><?xml version="1.0" encoding="utf-8"?>
<ds:datastoreItem xmlns:ds="http://schemas.openxmlformats.org/officeDocument/2006/customXml" ds:itemID="{FCA82642-B159-4B1F-9C93-F7DB12C30C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