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46" i="27" l="1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<sst xmlns="http://schemas.openxmlformats.org/spreadsheetml/2006/main" count="755" uniqueCount="99">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</sst>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8" fillId="4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0" borderId="5" xfId="0" applyFont="1" applyBorder="1" applyAlignment="1"/>
    <xf numFmtId="0" fontId="38" fillId="2" borderId="2" xfId="0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91149549</c:v>
                </c:pt>
                <c:pt idx="1">
                  <c:v>65009905</c:v>
                </c:pt>
                <c:pt idx="2">
                  <c:v>42434325</c:v>
                </c:pt>
                <c:pt idx="3">
                  <c:v>30071322</c:v>
                </c:pt>
                <c:pt idx="4">
                  <c:v>29511258</c:v>
                </c:pt>
                <c:pt idx="5">
                  <c:v>28058947</c:v>
                </c:pt>
                <c:pt idx="6">
                  <c:v>26507463</c:v>
                </c:pt>
                <c:pt idx="7">
                  <c:v>21841110</c:v>
                </c:pt>
                <c:pt idx="8">
                  <c:v>17874404</c:v>
                </c:pt>
                <c:pt idx="9">
                  <c:v>13912976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88876867</c:v>
                </c:pt>
                <c:pt idx="1">
                  <c:v>66192923</c:v>
                </c:pt>
                <c:pt idx="2">
                  <c:v>42570443</c:v>
                </c:pt>
                <c:pt idx="3">
                  <c:v>29505874</c:v>
                </c:pt>
                <c:pt idx="4">
                  <c:v>30411571</c:v>
                </c:pt>
                <c:pt idx="5">
                  <c:v>33240900</c:v>
                </c:pt>
                <c:pt idx="6">
                  <c:v>28635602</c:v>
                </c:pt>
                <c:pt idx="7">
                  <c:v>24832690</c:v>
                </c:pt>
                <c:pt idx="8">
                  <c:v>17234939</c:v>
                </c:pt>
                <c:pt idx="9">
                  <c:v>12946847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85865259</c:v>
                </c:pt>
                <c:pt idx="1">
                  <c:v>64553077</c:v>
                </c:pt>
                <c:pt idx="2">
                  <c:v>41391199</c:v>
                </c:pt>
                <c:pt idx="3">
                  <c:v>29600772</c:v>
                </c:pt>
                <c:pt idx="4">
                  <c:v>29374439</c:v>
                </c:pt>
                <c:pt idx="5">
                  <c:v>27889362</c:v>
                </c:pt>
                <c:pt idx="6">
                  <c:v>26369503</c:v>
                </c:pt>
                <c:pt idx="7">
                  <c:v>19418499</c:v>
                </c:pt>
                <c:pt idx="8">
                  <c:v>17768033</c:v>
                </c:pt>
                <c:pt idx="9">
                  <c:v>13879800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83268833</c:v>
                </c:pt>
                <c:pt idx="1">
                  <c:v>65662845</c:v>
                </c:pt>
                <c:pt idx="2">
                  <c:v>41487423</c:v>
                </c:pt>
                <c:pt idx="3">
                  <c:v>28952727</c:v>
                </c:pt>
                <c:pt idx="4">
                  <c:v>30102993</c:v>
                </c:pt>
                <c:pt idx="5">
                  <c:v>33072048</c:v>
                </c:pt>
                <c:pt idx="6">
                  <c:v>28506305</c:v>
                </c:pt>
                <c:pt idx="7">
                  <c:v>22387903</c:v>
                </c:pt>
                <c:pt idx="8">
                  <c:v>17127841</c:v>
                </c:pt>
                <c:pt idx="9">
                  <c:v>12908699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24181475</c:v>
                </c:pt>
                <c:pt idx="1">
                  <c:v>23719898</c:v>
                </c:pt>
                <c:pt idx="2">
                  <c:v>21488718</c:v>
                </c:pt>
                <c:pt idx="3">
                  <c:v>17924518</c:v>
                </c:pt>
                <c:pt idx="4">
                  <c:v>15761452</c:v>
                </c:pt>
                <c:pt idx="5">
                  <c:v>10609949</c:v>
                </c:pt>
                <c:pt idx="6">
                  <c:v>7848217</c:v>
                </c:pt>
                <c:pt idx="7">
                  <c:v>6560700</c:v>
                </c:pt>
                <c:pt idx="8">
                  <c:v>6476510</c:v>
                </c:pt>
                <c:pt idx="9">
                  <c:v>4686106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22699793</c:v>
                </c:pt>
                <c:pt idx="1">
                  <c:v>24229644</c:v>
                </c:pt>
                <c:pt idx="2">
                  <c:v>22921257</c:v>
                </c:pt>
                <c:pt idx="3">
                  <c:v>19049525</c:v>
                </c:pt>
                <c:pt idx="4">
                  <c:v>15060947</c:v>
                </c:pt>
                <c:pt idx="5">
                  <c:v>10431485</c:v>
                </c:pt>
                <c:pt idx="6">
                  <c:v>7313127</c:v>
                </c:pt>
                <c:pt idx="7">
                  <c:v>7208101</c:v>
                </c:pt>
                <c:pt idx="8">
                  <c:v>7507378</c:v>
                </c:pt>
                <c:pt idx="9">
                  <c:v>4517990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BARCELONA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14947162</c:v>
                </c:pt>
                <c:pt idx="1">
                  <c:v>8999195</c:v>
                </c:pt>
                <c:pt idx="2">
                  <c:v>7375070</c:v>
                </c:pt>
                <c:pt idx="3">
                  <c:v>4519222</c:v>
                </c:pt>
                <c:pt idx="4">
                  <c:v>4421587</c:v>
                </c:pt>
                <c:pt idx="5">
                  <c:v>4373720</c:v>
                </c:pt>
                <c:pt idx="6">
                  <c:v>4151806</c:v>
                </c:pt>
                <c:pt idx="7">
                  <c:v>4145909</c:v>
                </c:pt>
                <c:pt idx="8">
                  <c:v>3688168</c:v>
                </c:pt>
                <c:pt idx="9">
                  <c:v>3102799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BILBAO</c:v>
                </c:pt>
                <c:pt idx="5">
                  <c:v>BARCELONA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14482418</c:v>
                </c:pt>
                <c:pt idx="1">
                  <c:v>10505475</c:v>
                </c:pt>
                <c:pt idx="2">
                  <c:v>10888789</c:v>
                </c:pt>
                <c:pt idx="3">
                  <c:v>4880341</c:v>
                </c:pt>
                <c:pt idx="4">
                  <c:v>4261691</c:v>
                </c:pt>
                <c:pt idx="5">
                  <c:v>4685744</c:v>
                </c:pt>
                <c:pt idx="6">
                  <c:v>4703570</c:v>
                </c:pt>
                <c:pt idx="7">
                  <c:v>4830967</c:v>
                </c:pt>
                <c:pt idx="8">
                  <c:v>4179771</c:v>
                </c:pt>
                <c:pt idx="9">
                  <c:v>3114303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60086219</c:v>
                </c:pt>
                <c:pt idx="1">
                  <c:v>57943612</c:v>
                </c:pt>
                <c:pt idx="2">
                  <c:v>26407530</c:v>
                </c:pt>
                <c:pt idx="3">
                  <c:v>14368291</c:v>
                </c:pt>
                <c:pt idx="4">
                  <c:v>9417733</c:v>
                </c:pt>
                <c:pt idx="5">
                  <c:v>8736964</c:v>
                </c:pt>
                <c:pt idx="6">
                  <c:v>5308716</c:v>
                </c:pt>
                <c:pt idx="7">
                  <c:v>3517256</c:v>
                </c:pt>
                <c:pt idx="8">
                  <c:v>2928784</c:v>
                </c:pt>
                <c:pt idx="9">
                  <c:v>2598774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58613820</c:v>
                </c:pt>
                <c:pt idx="1">
                  <c:v>59822151</c:v>
                </c:pt>
                <c:pt idx="2">
                  <c:v>26370194</c:v>
                </c:pt>
                <c:pt idx="3">
                  <c:v>17494423</c:v>
                </c:pt>
                <c:pt idx="4">
                  <c:v>9630089</c:v>
                </c:pt>
                <c:pt idx="5">
                  <c:v>8408288</c:v>
                </c:pt>
                <c:pt idx="6">
                  <c:v>5608100</c:v>
                </c:pt>
                <c:pt idx="7">
                  <c:v>3359625</c:v>
                </c:pt>
                <c:pt idx="8">
                  <c:v>2481269</c:v>
                </c:pt>
                <c:pt idx="9">
                  <c:v>3133734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80241</c:v>
                </c:pt>
                <c:pt idx="1">
                  <c:v>45481</c:v>
                </c:pt>
                <c:pt idx="2">
                  <c:v>21863</c:v>
                </c:pt>
                <c:pt idx="3">
                  <c:v>21362</c:v>
                </c:pt>
                <c:pt idx="4">
                  <c:v>13344</c:v>
                </c:pt>
                <c:pt idx="5">
                  <c:v>10135</c:v>
                </c:pt>
                <c:pt idx="6">
                  <c:v>5537</c:v>
                </c:pt>
                <c:pt idx="7">
                  <c:v>4616</c:v>
                </c:pt>
                <c:pt idx="8">
                  <c:v>4350</c:v>
                </c:pt>
                <c:pt idx="9">
                  <c:v>4108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82695</c:v>
                </c:pt>
                <c:pt idx="1">
                  <c:v>43737</c:v>
                </c:pt>
                <c:pt idx="2">
                  <c:v>24335</c:v>
                </c:pt>
                <c:pt idx="3">
                  <c:v>19233</c:v>
                </c:pt>
                <c:pt idx="4">
                  <c:v>12830</c:v>
                </c:pt>
                <c:pt idx="5">
                  <c:v>8118</c:v>
                </c:pt>
                <c:pt idx="6">
                  <c:v>6979</c:v>
                </c:pt>
                <c:pt idx="7">
                  <c:v>4635</c:v>
                </c:pt>
                <c:pt idx="8">
                  <c:v>5186</c:v>
                </c:pt>
                <c:pt idx="9">
                  <c:v>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2826762</c:v>
                </c:pt>
                <c:pt idx="1">
                  <c:v>2421447</c:v>
                </c:pt>
                <c:pt idx="2">
                  <c:v>1040382</c:v>
                </c:pt>
                <c:pt idx="3">
                  <c:v>866510</c:v>
                </c:pt>
                <c:pt idx="4">
                  <c:v>617799</c:v>
                </c:pt>
                <c:pt idx="5">
                  <c:v>454942</c:v>
                </c:pt>
                <c:pt idx="6">
                  <c:v>267042</c:v>
                </c:pt>
                <c:pt idx="7">
                  <c:v>218809</c:v>
                </c:pt>
                <c:pt idx="8">
                  <c:v>128526</c:v>
                </c:pt>
                <c:pt idx="9">
                  <c:v>123526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HUELVA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3063901</c:v>
                </c:pt>
                <c:pt idx="1">
                  <c:v>2444129</c:v>
                </c:pt>
                <c:pt idx="2">
                  <c:v>1080220</c:v>
                </c:pt>
                <c:pt idx="3">
                  <c:v>948665</c:v>
                </c:pt>
                <c:pt idx="4">
                  <c:v>714568</c:v>
                </c:pt>
                <c:pt idx="5">
                  <c:v>528255</c:v>
                </c:pt>
                <c:pt idx="6">
                  <c:v>218809</c:v>
                </c:pt>
                <c:pt idx="7">
                  <c:v>245443</c:v>
                </c:pt>
                <c:pt idx="8">
                  <c:v>107208</c:v>
                </c:pt>
                <c:pt idx="9">
                  <c:v>119690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57929030</c:v>
                </c:pt>
                <c:pt idx="1">
                  <c:v>31391974</c:v>
                </c:pt>
                <c:pt idx="2">
                  <c:v>8501309</c:v>
                </c:pt>
                <c:pt idx="3">
                  <c:v>6546777</c:v>
                </c:pt>
                <c:pt idx="4">
                  <c:v>3097725</c:v>
                </c:pt>
                <c:pt idx="5">
                  <c:v>1286005</c:v>
                </c:pt>
                <c:pt idx="6">
                  <c:v>1048315</c:v>
                </c:pt>
                <c:pt idx="7">
                  <c:v>790791</c:v>
                </c:pt>
                <c:pt idx="8">
                  <c:v>291427</c:v>
                </c:pt>
                <c:pt idx="9">
                  <c:v>132322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50041132</c:v>
                </c:pt>
                <c:pt idx="1">
                  <c:v>33497569</c:v>
                </c:pt>
                <c:pt idx="2">
                  <c:v>11435927</c:v>
                </c:pt>
                <c:pt idx="3">
                  <c:v>5247933</c:v>
                </c:pt>
                <c:pt idx="4">
                  <c:v>5480219</c:v>
                </c:pt>
                <c:pt idx="5">
                  <c:v>1886899</c:v>
                </c:pt>
                <c:pt idx="6">
                  <c:v>3408455</c:v>
                </c:pt>
                <c:pt idx="7">
                  <c:v>1048035</c:v>
                </c:pt>
                <c:pt idx="8">
                  <c:v>335557</c:v>
                </c:pt>
                <c:pt idx="9">
                  <c:v>86962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49594641</c:v>
                </c:pt>
                <c:pt idx="1">
                  <c:v>31191202</c:v>
                </c:pt>
                <c:pt idx="2">
                  <c:v>8052557</c:v>
                </c:pt>
                <c:pt idx="3">
                  <c:v>3268394</c:v>
                </c:pt>
                <c:pt idx="4">
                  <c:v>1046287</c:v>
                </c:pt>
                <c:pt idx="5">
                  <c:v>892692</c:v>
                </c:pt>
                <c:pt idx="6">
                  <c:v>117813</c:v>
                </c:pt>
                <c:pt idx="7">
                  <c:v>36749</c:v>
                </c:pt>
                <c:pt idx="8">
                  <c:v>30939</c:v>
                </c:pt>
                <c:pt idx="9">
                  <c:v>26847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49475051</c:v>
                </c:pt>
                <c:pt idx="1">
                  <c:v>33288817</c:v>
                </c:pt>
                <c:pt idx="2">
                  <c:v>10936749</c:v>
                </c:pt>
                <c:pt idx="3">
                  <c:v>4186427</c:v>
                </c:pt>
                <c:pt idx="4">
                  <c:v>3408455</c:v>
                </c:pt>
                <c:pt idx="5">
                  <c:v>1287242</c:v>
                </c:pt>
                <c:pt idx="6">
                  <c:v>142156</c:v>
                </c:pt>
                <c:pt idx="7">
                  <c:v>64799</c:v>
                </c:pt>
                <c:pt idx="8">
                  <c:v>8563</c:v>
                </c:pt>
                <c:pt idx="9">
                  <c:v>25845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53177014</c:v>
                </c:pt>
                <c:pt idx="1">
                  <c:v>49789399</c:v>
                </c:pt>
                <c:pt idx="2">
                  <c:v>16967733</c:v>
                </c:pt>
                <c:pt idx="3">
                  <c:v>11136044</c:v>
                </c:pt>
                <c:pt idx="4">
                  <c:v>6334653</c:v>
                </c:pt>
                <c:pt idx="5">
                  <c:v>2583571</c:v>
                </c:pt>
                <c:pt idx="6">
                  <c:v>2417051</c:v>
                </c:pt>
                <c:pt idx="7">
                  <c:v>2396810</c:v>
                </c:pt>
                <c:pt idx="8">
                  <c:v>1570809</c:v>
                </c:pt>
                <c:pt idx="9">
                  <c:v>1347998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53179759</c:v>
                </c:pt>
                <c:pt idx="1">
                  <c:v>52038492</c:v>
                </c:pt>
                <c:pt idx="2">
                  <c:v>17401082</c:v>
                </c:pt>
                <c:pt idx="3">
                  <c:v>14228522</c:v>
                </c:pt>
                <c:pt idx="4">
                  <c:v>6392125</c:v>
                </c:pt>
                <c:pt idx="5">
                  <c:v>2116861</c:v>
                </c:pt>
                <c:pt idx="6">
                  <c:v>2515222</c:v>
                </c:pt>
                <c:pt idx="7">
                  <c:v>2228406</c:v>
                </c:pt>
                <c:pt idx="8">
                  <c:v>2026779</c:v>
                </c:pt>
                <c:pt idx="9">
                  <c:v>3756176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9176374</c:v>
                </c:pt>
                <c:pt idx="1">
                  <c:v>8562039</c:v>
                </c:pt>
                <c:pt idx="2">
                  <c:v>6364475</c:v>
                </c:pt>
                <c:pt idx="3">
                  <c:v>5747702</c:v>
                </c:pt>
                <c:pt idx="4">
                  <c:v>3068982</c:v>
                </c:pt>
                <c:pt idx="5">
                  <c:v>2723226</c:v>
                </c:pt>
                <c:pt idx="6">
                  <c:v>1198032</c:v>
                </c:pt>
                <c:pt idx="7">
                  <c:v>954384</c:v>
                </c:pt>
                <c:pt idx="8">
                  <c:v>943974</c:v>
                </c:pt>
                <c:pt idx="9">
                  <c:v>888265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8833011</c:v>
                </c:pt>
                <c:pt idx="1">
                  <c:v>8273680</c:v>
                </c:pt>
                <c:pt idx="2">
                  <c:v>5797037</c:v>
                </c:pt>
                <c:pt idx="3">
                  <c:v>5174373</c:v>
                </c:pt>
                <c:pt idx="4">
                  <c:v>3321886</c:v>
                </c:pt>
                <c:pt idx="5">
                  <c:v>1865744</c:v>
                </c:pt>
                <c:pt idx="6">
                  <c:v>1177284</c:v>
                </c:pt>
                <c:pt idx="7">
                  <c:v>920894</c:v>
                </c:pt>
                <c:pt idx="8">
                  <c:v>875416</c:v>
                </c:pt>
                <c:pt idx="9">
                  <c:v>941071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4349755</c:v>
                </c:pt>
                <c:pt idx="1">
                  <c:v>4327838</c:v>
                </c:pt>
                <c:pt idx="2">
                  <c:v>1720384</c:v>
                </c:pt>
                <c:pt idx="3">
                  <c:v>1017378</c:v>
                </c:pt>
                <c:pt idx="4">
                  <c:v>606827</c:v>
                </c:pt>
                <c:pt idx="5">
                  <c:v>309611</c:v>
                </c:pt>
                <c:pt idx="6">
                  <c:v>296350</c:v>
                </c:pt>
                <c:pt idx="7">
                  <c:v>208556</c:v>
                </c:pt>
                <c:pt idx="8">
                  <c:v>193969</c:v>
                </c:pt>
                <c:pt idx="9">
                  <c:v>148135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4114231</c:v>
                </c:pt>
                <c:pt idx="1">
                  <c:v>4469754</c:v>
                </c:pt>
                <c:pt idx="2">
                  <c:v>1756429</c:v>
                </c:pt>
                <c:pt idx="3">
                  <c:v>1207939</c:v>
                </c:pt>
                <c:pt idx="4">
                  <c:v>610133</c:v>
                </c:pt>
                <c:pt idx="5">
                  <c:v>322100</c:v>
                </c:pt>
                <c:pt idx="6">
                  <c:v>336265</c:v>
                </c:pt>
                <c:pt idx="7">
                  <c:v>198517</c:v>
                </c:pt>
                <c:pt idx="8">
                  <c:v>160934</c:v>
                </c:pt>
                <c:pt idx="9">
                  <c:v>158274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3948167</c:v>
                </c:pt>
                <c:pt idx="1">
                  <c:v>2158326</c:v>
                </c:pt>
                <c:pt idx="2">
                  <c:v>602531</c:v>
                </c:pt>
                <c:pt idx="3">
                  <c:v>276774</c:v>
                </c:pt>
                <c:pt idx="4">
                  <c:v>261747</c:v>
                </c:pt>
                <c:pt idx="5">
                  <c:v>73527</c:v>
                </c:pt>
                <c:pt idx="6">
                  <c:v>7535</c:v>
                </c:pt>
                <c:pt idx="7">
                  <c:v>3012</c:v>
                </c:pt>
                <c:pt idx="8">
                  <c:v>2991</c:v>
                </c:pt>
                <c:pt idx="9">
                  <c:v>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3757582</c:v>
                </c:pt>
                <c:pt idx="1">
                  <c:v>2280641</c:v>
                </c:pt>
                <c:pt idx="2">
                  <c:v>790232</c:v>
                </c:pt>
                <c:pt idx="3">
                  <c:v>435817</c:v>
                </c:pt>
                <c:pt idx="4">
                  <c:v>300443</c:v>
                </c:pt>
                <c:pt idx="5">
                  <c:v>102083</c:v>
                </c:pt>
                <c:pt idx="6">
                  <c:v>8390</c:v>
                </c:pt>
                <c:pt idx="7">
                  <c:v>2868</c:v>
                </c:pt>
                <c:pt idx="8">
                  <c:v>4991</c:v>
                </c:pt>
                <c:pt idx="9">
                  <c:v>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343564</c:v>
                </c:pt>
                <c:pt idx="1">
                  <c:v>273550</c:v>
                </c:pt>
                <c:pt idx="2">
                  <c:v>178491</c:v>
                </c:pt>
                <c:pt idx="3">
                  <c:v>144262</c:v>
                </c:pt>
                <c:pt idx="4">
                  <c:v>127636</c:v>
                </c:pt>
                <c:pt idx="5">
                  <c:v>116358</c:v>
                </c:pt>
                <c:pt idx="6">
                  <c:v>65628</c:v>
                </c:pt>
                <c:pt idx="7">
                  <c:v>61517</c:v>
                </c:pt>
                <c:pt idx="8">
                  <c:v>33252</c:v>
                </c:pt>
                <c:pt idx="9">
                  <c:v>31985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338832</c:v>
                </c:pt>
                <c:pt idx="1">
                  <c:v>277983</c:v>
                </c:pt>
                <c:pt idx="2">
                  <c:v>160111</c:v>
                </c:pt>
                <c:pt idx="3">
                  <c:v>142033</c:v>
                </c:pt>
                <c:pt idx="4">
                  <c:v>135213</c:v>
                </c:pt>
                <c:pt idx="5">
                  <c:v>117114</c:v>
                </c:pt>
                <c:pt idx="6">
                  <c:v>63855</c:v>
                </c:pt>
                <c:pt idx="7">
                  <c:v>57676</c:v>
                </c:pt>
                <c:pt idx="8">
                  <c:v>37400</c:v>
                </c:pt>
                <c:pt idx="9">
                  <c:v>25803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2025250</c:v>
                </c:pt>
                <c:pt idx="1">
                  <c:v>1263504</c:v>
                </c:pt>
                <c:pt idx="2">
                  <c:v>540229</c:v>
                </c:pt>
                <c:pt idx="3">
                  <c:v>389232</c:v>
                </c:pt>
                <c:pt idx="4">
                  <c:v>187517</c:v>
                </c:pt>
                <c:pt idx="5">
                  <c:v>173326</c:v>
                </c:pt>
                <c:pt idx="6">
                  <c:v>71305</c:v>
                </c:pt>
                <c:pt idx="7">
                  <c:v>59759</c:v>
                </c:pt>
                <c:pt idx="8">
                  <c:v>59579</c:v>
                </c:pt>
                <c:pt idx="9">
                  <c:v>59076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2047200</c:v>
                </c:pt>
                <c:pt idx="1">
                  <c:v>1153973</c:v>
                </c:pt>
                <c:pt idx="2">
                  <c:v>545143</c:v>
                </c:pt>
                <c:pt idx="3">
                  <c:v>354254</c:v>
                </c:pt>
                <c:pt idx="4">
                  <c:v>154812</c:v>
                </c:pt>
                <c:pt idx="5">
                  <c:v>166551</c:v>
                </c:pt>
                <c:pt idx="6">
                  <c:v>78631</c:v>
                </c:pt>
                <c:pt idx="7">
                  <c:v>64732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2169512</c:v>
                </c:pt>
                <c:pt idx="1">
                  <c:v>1442005</c:v>
                </c:pt>
                <c:pt idx="2">
                  <c:v>605857</c:v>
                </c:pt>
                <c:pt idx="3">
                  <c:v>414870</c:v>
                </c:pt>
                <c:pt idx="4">
                  <c:v>389649</c:v>
                </c:pt>
                <c:pt idx="5">
                  <c:v>306387</c:v>
                </c:pt>
                <c:pt idx="6">
                  <c:v>201020</c:v>
                </c:pt>
                <c:pt idx="7">
                  <c:v>191822</c:v>
                </c:pt>
                <c:pt idx="8">
                  <c:v>146557</c:v>
                </c:pt>
                <c:pt idx="9">
                  <c:v>140404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2189233</c:v>
                </c:pt>
                <c:pt idx="1">
                  <c:v>1314157</c:v>
                </c:pt>
                <c:pt idx="2">
                  <c:v>608998</c:v>
                </c:pt>
                <c:pt idx="3">
                  <c:v>417730</c:v>
                </c:pt>
                <c:pt idx="4">
                  <c:v>354258</c:v>
                </c:pt>
                <c:pt idx="5">
                  <c:v>317107</c:v>
                </c:pt>
                <c:pt idx="6">
                  <c:v>190127</c:v>
                </c:pt>
                <c:pt idx="7">
                  <c:v>160141</c:v>
                </c:pt>
                <c:pt idx="8">
                  <c:v>155239</c:v>
                </c:pt>
                <c:pt idx="9">
                  <c:v>156193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5821642</c:v>
                </c:pt>
                <c:pt idx="1">
                  <c:v>5173919</c:v>
                </c:pt>
                <c:pt idx="2">
                  <c:v>5173183</c:v>
                </c:pt>
                <c:pt idx="3">
                  <c:v>3628129</c:v>
                </c:pt>
                <c:pt idx="4">
                  <c:v>2216190</c:v>
                </c:pt>
                <c:pt idx="5">
                  <c:v>1883009</c:v>
                </c:pt>
                <c:pt idx="6">
                  <c:v>820694</c:v>
                </c:pt>
                <c:pt idx="7">
                  <c:v>783595</c:v>
                </c:pt>
                <c:pt idx="8">
                  <c:v>690766</c:v>
                </c:pt>
                <c:pt idx="9">
                  <c:v>662659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5157613</c:v>
                </c:pt>
                <c:pt idx="1">
                  <c:v>4793919</c:v>
                </c:pt>
                <c:pt idx="2">
                  <c:v>4597088</c:v>
                </c:pt>
                <c:pt idx="3">
                  <c:v>3422519</c:v>
                </c:pt>
                <c:pt idx="4">
                  <c:v>1940806</c:v>
                </c:pt>
                <c:pt idx="5">
                  <c:v>1893243</c:v>
                </c:pt>
                <c:pt idx="6">
                  <c:v>778687</c:v>
                </c:pt>
                <c:pt idx="7">
                  <c:v>810883</c:v>
                </c:pt>
                <c:pt idx="8">
                  <c:v>724662</c:v>
                </c:pt>
                <c:pt idx="9">
                  <c:v>900694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2599232</c:v>
                </c:pt>
                <c:pt idx="1">
                  <c:v>1534674</c:v>
                </c:pt>
                <c:pt idx="2">
                  <c:v>830224</c:v>
                </c:pt>
                <c:pt idx="3">
                  <c:v>794343</c:v>
                </c:pt>
                <c:pt idx="4">
                  <c:v>473114</c:v>
                </c:pt>
                <c:pt idx="5">
                  <c:v>397098</c:v>
                </c:pt>
                <c:pt idx="6">
                  <c:v>375134</c:v>
                </c:pt>
                <c:pt idx="7">
                  <c:v>171800</c:v>
                </c:pt>
                <c:pt idx="8">
                  <c:v>156890</c:v>
                </c:pt>
                <c:pt idx="9">
                  <c:v>134225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2408634</c:v>
                </c:pt>
                <c:pt idx="1">
                  <c:v>1297525</c:v>
                </c:pt>
                <c:pt idx="2">
                  <c:v>832763</c:v>
                </c:pt>
                <c:pt idx="3">
                  <c:v>885623</c:v>
                </c:pt>
                <c:pt idx="4">
                  <c:v>480233</c:v>
                </c:pt>
                <c:pt idx="5">
                  <c:v>651517</c:v>
                </c:pt>
                <c:pt idx="6">
                  <c:v>334268</c:v>
                </c:pt>
                <c:pt idx="7">
                  <c:v>240352</c:v>
                </c:pt>
                <c:pt idx="8">
                  <c:v>140890</c:v>
                </c:pt>
                <c:pt idx="9">
                  <c:v>83917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1188050</c:v>
                </c:pt>
                <c:pt idx="1">
                  <c:v>1039316</c:v>
                </c:pt>
                <c:pt idx="2">
                  <c:v>434828</c:v>
                </c:pt>
                <c:pt idx="3">
                  <c:v>398265</c:v>
                </c:pt>
                <c:pt idx="4">
                  <c:v>368088</c:v>
                </c:pt>
                <c:pt idx="5">
                  <c:v>260984</c:v>
                </c:pt>
                <c:pt idx="6">
                  <c:v>146460</c:v>
                </c:pt>
                <c:pt idx="7">
                  <c:v>144159</c:v>
                </c:pt>
                <c:pt idx="8">
                  <c:v>85731</c:v>
                </c:pt>
                <c:pt idx="9">
                  <c:v>79828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BALEARES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1142458</c:v>
                </c:pt>
                <c:pt idx="1">
                  <c:v>801244</c:v>
                </c:pt>
                <c:pt idx="2">
                  <c:v>314916</c:v>
                </c:pt>
                <c:pt idx="3">
                  <c:v>361133</c:v>
                </c:pt>
                <c:pt idx="4">
                  <c:v>377714</c:v>
                </c:pt>
                <c:pt idx="5">
                  <c:v>263598</c:v>
                </c:pt>
                <c:pt idx="6">
                  <c:v>163047</c:v>
                </c:pt>
                <c:pt idx="7">
                  <c:v>147957</c:v>
                </c:pt>
                <c:pt idx="8">
                  <c:v>81070</c:v>
                </c:pt>
                <c:pt idx="9">
                  <c:v>70069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28316</c:v>
                </c:pt>
                <c:pt idx="1">
                  <c:v>25454</c:v>
                </c:pt>
                <c:pt idx="2">
                  <c:v>12088</c:v>
                </c:pt>
                <c:pt idx="3">
                  <c:v>11461</c:v>
                </c:pt>
                <c:pt idx="4">
                  <c:v>10418</c:v>
                </c:pt>
                <c:pt idx="5">
                  <c:v>7746</c:v>
                </c:pt>
                <c:pt idx="6">
                  <c:v>7160</c:v>
                </c:pt>
                <c:pt idx="7">
                  <c:v>2789</c:v>
                </c:pt>
                <c:pt idx="8">
                  <c:v>2452</c:v>
                </c:pt>
                <c:pt idx="9">
                  <c:v>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27540</c:v>
                </c:pt>
                <c:pt idx="1">
                  <c:v>25957</c:v>
                </c:pt>
                <c:pt idx="2">
                  <c:v>12734</c:v>
                </c:pt>
                <c:pt idx="3">
                  <c:v>12940</c:v>
                </c:pt>
                <c:pt idx="4">
                  <c:v>11040</c:v>
                </c:pt>
                <c:pt idx="5">
                  <c:v>7768</c:v>
                </c:pt>
                <c:pt idx="6">
                  <c:v>6935</c:v>
                </c:pt>
                <c:pt idx="7">
                  <c:v>2808</c:v>
                </c:pt>
                <c:pt idx="8">
                  <c:v>2869</c:v>
                </c:pt>
                <c:pt idx="9">
                  <c:v>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357664942</c:v>
                </c:pt>
                <c:pt idx="1">
                  <c:v>260661344</c:v>
                </c:pt>
                <c:pt idx="2">
                  <c:v>213004564</c:v>
                </c:pt>
                <c:pt idx="3">
                  <c:v>203039908</c:v>
                </c:pt>
                <c:pt idx="4">
                  <c:v>185297791</c:v>
                </c:pt>
                <c:pt idx="5">
                  <c:v>133634373</c:v>
                </c:pt>
                <c:pt idx="6">
                  <c:v>59233285</c:v>
                </c:pt>
                <c:pt idx="7">
                  <c:v>38963965</c:v>
                </c:pt>
                <c:pt idx="8">
                  <c:v>36548266</c:v>
                </c:pt>
                <c:pt idx="9">
                  <c:v>35835123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341511878</c:v>
                </c:pt>
                <c:pt idx="1">
                  <c:v>261637772</c:v>
                </c:pt>
                <c:pt idx="2">
                  <c:v>206816547</c:v>
                </c:pt>
                <c:pt idx="3">
                  <c:v>224955203</c:v>
                </c:pt>
                <c:pt idx="4">
                  <c:v>196797721</c:v>
                </c:pt>
                <c:pt idx="5">
                  <c:v>139405157</c:v>
                </c:pt>
                <c:pt idx="6">
                  <c:v>67708041</c:v>
                </c:pt>
                <c:pt idx="7">
                  <c:v>40586227</c:v>
                </c:pt>
                <c:pt idx="8">
                  <c:v>41508266</c:v>
                </c:pt>
                <c:pt idx="9">
                  <c:v>34385040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837</c:v>
                </c:pt>
                <c:pt idx="1">
                  <c:v>699</c:v>
                </c:pt>
                <c:pt idx="2">
                  <c:v>525</c:v>
                </c:pt>
                <c:pt idx="3">
                  <c:v>445</c:v>
                </c:pt>
                <c:pt idx="4">
                  <c:v>311</c:v>
                </c:pt>
                <c:pt idx="5">
                  <c:v>249</c:v>
                </c:pt>
                <c:pt idx="6">
                  <c:v>223</c:v>
                </c:pt>
                <c:pt idx="7">
                  <c:v>115</c:v>
                </c:pt>
                <c:pt idx="8">
                  <c:v>115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773</c:v>
                </c:pt>
                <c:pt idx="1">
                  <c:v>632</c:v>
                </c:pt>
                <c:pt idx="2">
                  <c:v>534</c:v>
                </c:pt>
                <c:pt idx="3">
                  <c:v>469</c:v>
                </c:pt>
                <c:pt idx="4">
                  <c:v>283</c:v>
                </c:pt>
                <c:pt idx="5">
                  <c:v>296</c:v>
                </c:pt>
                <c:pt idx="6">
                  <c:v>203</c:v>
                </c:pt>
                <c:pt idx="7">
                  <c:v>77</c:v>
                </c:pt>
                <c:pt idx="8">
                  <c:v>77</c:v>
                </c:pt>
                <c:pt idx="9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4" sqref="I4"/>
    </sheetView>
  </sheetViews>
  <sheetFormatPr baseColWidth="10" defaultRowHeight="15" x14ac:dyDescent="0.25"/>
  <cols>
    <col min="1" max="1" width="28.28515625" style="67" bestFit="1" customWidth="1"/>
    <col min="2" max="2" width="16" style="67" bestFit="1" customWidth="1"/>
    <col min="3" max="3" width="26.5703125" style="67" bestFit="1" customWidth="1"/>
    <col min="4" max="16384" width="11.42578125" style="67"/>
  </cols>
  <sheetData>
    <row r="1" spans="1:9" ht="22.5" customHeight="1" x14ac:dyDescent="0.35">
      <c r="D1" s="68" t="s">
        <v>39</v>
      </c>
    </row>
    <row r="4" spans="1:9" x14ac:dyDescent="0.25">
      <c r="F4" s="69"/>
      <c r="G4" s="69"/>
      <c r="I4" s="70">
        <v>42999</v>
      </c>
    </row>
    <row r="6" spans="1:9" x14ac:dyDescent="0.25">
      <c r="A6" s="88" t="s">
        <v>42</v>
      </c>
      <c r="B6" s="89"/>
      <c r="C6" s="89"/>
      <c r="D6" s="86" t="s">
        <v>94</v>
      </c>
      <c r="E6" s="87"/>
      <c r="F6" s="86" t="s">
        <v>40</v>
      </c>
      <c r="G6" s="87"/>
      <c r="H6" s="86" t="s">
        <v>41</v>
      </c>
      <c r="I6" s="87"/>
    </row>
    <row r="7" spans="1:9" x14ac:dyDescent="0.25">
      <c r="A7" s="90"/>
      <c r="B7" s="90"/>
      <c r="C7" s="90"/>
      <c r="D7" s="71">
        <v>2012</v>
      </c>
      <c r="E7" s="71">
        <v>2013</v>
      </c>
      <c r="F7" s="71">
        <v>2012</v>
      </c>
      <c r="G7" s="71">
        <v>2013</v>
      </c>
      <c r="H7" s="71" t="s">
        <v>0</v>
      </c>
      <c r="I7" s="71" t="s">
        <v>3</v>
      </c>
    </row>
    <row r="8" spans="1:9" x14ac:dyDescent="0.25">
      <c r="A8" s="91" t="s">
        <v>12</v>
      </c>
      <c r="B8" s="91" t="s">
        <v>13</v>
      </c>
      <c r="C8" s="72" t="s">
        <v>14</v>
      </c>
      <c r="D8" s="73">
        <v>13896046</v>
      </c>
      <c r="E8" s="73">
        <v>11987089</v>
      </c>
      <c r="F8" s="73">
        <v>153377121</v>
      </c>
      <c r="G8" s="73">
        <v>151965245</v>
      </c>
      <c r="H8" s="73">
        <v>-1411876</v>
      </c>
      <c r="I8" s="74">
        <f>((G8*100/F8)-100)</f>
        <v>-0.92052581949297974</v>
      </c>
    </row>
    <row r="9" spans="1:9" x14ac:dyDescent="0.25">
      <c r="A9" s="92"/>
      <c r="B9" s="93"/>
      <c r="C9" s="72" t="s">
        <v>15</v>
      </c>
      <c r="D9" s="73">
        <v>7936300</v>
      </c>
      <c r="E9" s="73">
        <v>7562812</v>
      </c>
      <c r="F9" s="73">
        <v>88583662</v>
      </c>
      <c r="G9" s="73">
        <v>80298003</v>
      </c>
      <c r="H9" s="73">
        <v>-8285659</v>
      </c>
      <c r="I9" s="74">
        <f t="shared" ref="I9:I19" si="0">((G9*100/F9)-100)</f>
        <v>-9.3534843930927138</v>
      </c>
    </row>
    <row r="10" spans="1:9" x14ac:dyDescent="0.25">
      <c r="A10" s="92"/>
      <c r="B10" s="91" t="s">
        <v>16</v>
      </c>
      <c r="C10" s="72" t="s">
        <v>17</v>
      </c>
      <c r="D10" s="73">
        <v>4465400</v>
      </c>
      <c r="E10" s="73">
        <v>4752821</v>
      </c>
      <c r="F10" s="73">
        <v>56956107</v>
      </c>
      <c r="G10" s="73">
        <v>58426363</v>
      </c>
      <c r="H10" s="73">
        <v>1470256</v>
      </c>
      <c r="I10" s="74">
        <f t="shared" si="0"/>
        <v>2.581384292996006</v>
      </c>
    </row>
    <row r="11" spans="1:9" x14ac:dyDescent="0.25">
      <c r="A11" s="92"/>
      <c r="B11" s="92"/>
      <c r="C11" s="72" t="s">
        <v>18</v>
      </c>
      <c r="D11" s="73">
        <v>12884269</v>
      </c>
      <c r="E11" s="73">
        <v>12739810</v>
      </c>
      <c r="F11" s="73">
        <v>162139379</v>
      </c>
      <c r="G11" s="73">
        <v>154937074</v>
      </c>
      <c r="H11" s="73">
        <v>-7202305</v>
      </c>
      <c r="I11" s="74">
        <f t="shared" si="0"/>
        <v>-4.4420455070325602</v>
      </c>
    </row>
    <row r="12" spans="1:9" x14ac:dyDescent="0.25">
      <c r="A12" s="93"/>
      <c r="B12" s="93"/>
      <c r="C12" s="72" t="s">
        <v>2</v>
      </c>
      <c r="D12" s="73">
        <v>17349669</v>
      </c>
      <c r="E12" s="73">
        <v>17492631</v>
      </c>
      <c r="F12" s="73">
        <v>219095486</v>
      </c>
      <c r="G12" s="73">
        <v>213363437</v>
      </c>
      <c r="H12" s="73">
        <v>-5732049</v>
      </c>
      <c r="I12" s="74">
        <f t="shared" si="0"/>
        <v>-2.6162332710040346</v>
      </c>
    </row>
    <row r="13" spans="1:9" x14ac:dyDescent="0.25">
      <c r="A13" s="75"/>
      <c r="B13" s="75"/>
      <c r="C13" s="76" t="s">
        <v>2</v>
      </c>
      <c r="D13" s="77">
        <v>39182015</v>
      </c>
      <c r="E13" s="77">
        <v>37042532</v>
      </c>
      <c r="F13" s="77">
        <v>461056269</v>
      </c>
      <c r="G13" s="77">
        <v>445626685</v>
      </c>
      <c r="H13" s="77">
        <v>-15429584</v>
      </c>
      <c r="I13" s="78">
        <f t="shared" si="0"/>
        <v>-3.3465728670094279</v>
      </c>
    </row>
    <row r="14" spans="1:9" x14ac:dyDescent="0.25">
      <c r="A14" s="91" t="s">
        <v>4</v>
      </c>
      <c r="B14" s="79" t="s">
        <v>5</v>
      </c>
      <c r="C14" s="72" t="s">
        <v>6</v>
      </c>
      <c r="D14" s="73">
        <v>19013</v>
      </c>
      <c r="E14" s="73">
        <v>19437</v>
      </c>
      <c r="F14" s="73">
        <v>236195</v>
      </c>
      <c r="G14" s="73">
        <v>234382</v>
      </c>
      <c r="H14" s="73">
        <v>-1813</v>
      </c>
      <c r="I14" s="74">
        <f t="shared" si="0"/>
        <v>-0.76758610470162125</v>
      </c>
    </row>
    <row r="15" spans="1:9" x14ac:dyDescent="0.25">
      <c r="A15" s="92"/>
      <c r="B15" s="91" t="s">
        <v>7</v>
      </c>
      <c r="C15" s="72" t="s">
        <v>8</v>
      </c>
      <c r="D15" s="73">
        <v>641298</v>
      </c>
      <c r="E15" s="73">
        <v>638816</v>
      </c>
      <c r="F15" s="73">
        <v>8311447</v>
      </c>
      <c r="G15" s="73">
        <v>7725524</v>
      </c>
      <c r="H15" s="73">
        <v>-585923</v>
      </c>
      <c r="I15" s="74">
        <f t="shared" si="0"/>
        <v>-7.0495907631968322</v>
      </c>
    </row>
    <row r="16" spans="1:9" x14ac:dyDescent="0.25">
      <c r="A16" s="92"/>
      <c r="B16" s="93"/>
      <c r="C16" s="72" t="s">
        <v>9</v>
      </c>
      <c r="D16" s="73">
        <v>178897</v>
      </c>
      <c r="E16" s="73">
        <v>187621</v>
      </c>
      <c r="F16" s="73">
        <v>2123003</v>
      </c>
      <c r="G16" s="73">
        <v>2154818</v>
      </c>
      <c r="H16" s="73">
        <v>31815</v>
      </c>
      <c r="I16" s="74">
        <f t="shared" si="0"/>
        <v>1.4985847876804712</v>
      </c>
    </row>
    <row r="17" spans="1:9" x14ac:dyDescent="0.25">
      <c r="A17" s="93"/>
      <c r="B17" s="79" t="s">
        <v>10</v>
      </c>
      <c r="C17" s="72" t="s">
        <v>11</v>
      </c>
      <c r="D17" s="73">
        <v>185405</v>
      </c>
      <c r="E17" s="73">
        <v>284774</v>
      </c>
      <c r="F17" s="73">
        <v>3475710</v>
      </c>
      <c r="G17" s="73">
        <v>3137496</v>
      </c>
      <c r="H17" s="73">
        <v>-338214</v>
      </c>
      <c r="I17" s="74">
        <f t="shared" si="0"/>
        <v>-9.7307888172488504</v>
      </c>
    </row>
    <row r="18" spans="1:9" x14ac:dyDescent="0.25">
      <c r="A18" s="80"/>
      <c r="B18" s="80"/>
      <c r="C18" s="76" t="s">
        <v>2</v>
      </c>
      <c r="D18" s="77">
        <v>1024613</v>
      </c>
      <c r="E18" s="77">
        <v>1130648</v>
      </c>
      <c r="F18" s="77">
        <v>14146355</v>
      </c>
      <c r="G18" s="77">
        <v>13252220</v>
      </c>
      <c r="H18" s="77">
        <v>-894135</v>
      </c>
      <c r="I18" s="78">
        <f t="shared" si="0"/>
        <v>-6.320603434594986</v>
      </c>
    </row>
    <row r="19" spans="1:9" x14ac:dyDescent="0.25">
      <c r="A19" s="81"/>
      <c r="B19" s="81"/>
      <c r="C19" s="82" t="s">
        <v>1</v>
      </c>
      <c r="D19" s="83">
        <f>+D13+D18</f>
        <v>40206628</v>
      </c>
      <c r="E19" s="83">
        <f t="shared" ref="E19:G19" si="1">+E13+E18</f>
        <v>38173180</v>
      </c>
      <c r="F19" s="83">
        <f t="shared" si="1"/>
        <v>475202624</v>
      </c>
      <c r="G19" s="83">
        <f t="shared" si="1"/>
        <v>458878905</v>
      </c>
      <c r="H19" s="83">
        <f t="shared" ref="H19" si="2">G19-F19</f>
        <v>-16323719</v>
      </c>
      <c r="I19" s="84">
        <f t="shared" si="0"/>
        <v>-3.4351070839204851</v>
      </c>
    </row>
    <row r="20" spans="1:9" x14ac:dyDescent="0.25">
      <c r="A20" s="80"/>
      <c r="B20" s="80"/>
      <c r="I20" s="85"/>
    </row>
    <row r="21" spans="1:9" x14ac:dyDescent="0.25">
      <c r="A21" s="91" t="s">
        <v>19</v>
      </c>
      <c r="B21" s="91" t="s">
        <v>20</v>
      </c>
      <c r="C21" s="72" t="s">
        <v>21</v>
      </c>
      <c r="D21" s="73">
        <v>9301123</v>
      </c>
      <c r="E21" s="73">
        <v>9195160</v>
      </c>
      <c r="F21" s="73">
        <v>113387422</v>
      </c>
      <c r="G21" s="73">
        <v>111388880</v>
      </c>
      <c r="H21" s="73">
        <v>-1998542</v>
      </c>
      <c r="I21" s="74">
        <f t="shared" ref="I21:I34" si="3">((G21*100/F21)-100)</f>
        <v>-1.7625782161270109</v>
      </c>
    </row>
    <row r="22" spans="1:9" x14ac:dyDescent="0.25">
      <c r="A22" s="92"/>
      <c r="B22" s="93"/>
      <c r="C22" s="72" t="s">
        <v>22</v>
      </c>
      <c r="D22" s="73">
        <v>8057038</v>
      </c>
      <c r="E22" s="73">
        <v>7860119</v>
      </c>
      <c r="F22" s="73">
        <v>102898035</v>
      </c>
      <c r="G22" s="73">
        <v>94297259</v>
      </c>
      <c r="H22" s="73">
        <v>-8600776</v>
      </c>
      <c r="I22" s="74">
        <f t="shared" si="3"/>
        <v>-8.3585425124979338</v>
      </c>
    </row>
    <row r="23" spans="1:9" x14ac:dyDescent="0.25">
      <c r="A23" s="92"/>
      <c r="B23" s="79" t="s">
        <v>23</v>
      </c>
      <c r="C23" s="72" t="s">
        <v>24</v>
      </c>
      <c r="D23" s="73">
        <v>3155532</v>
      </c>
      <c r="E23" s="73">
        <v>3530062</v>
      </c>
      <c r="F23" s="73">
        <v>41683514</v>
      </c>
      <c r="G23" s="73">
        <v>44369951</v>
      </c>
      <c r="H23" s="73">
        <v>2686437</v>
      </c>
      <c r="I23" s="74">
        <f t="shared" si="3"/>
        <v>6.4448429179939097</v>
      </c>
    </row>
    <row r="24" spans="1:9" x14ac:dyDescent="0.25">
      <c r="A24" s="92"/>
      <c r="B24" s="91" t="s">
        <v>25</v>
      </c>
      <c r="C24" s="72" t="s">
        <v>26</v>
      </c>
      <c r="D24" s="73">
        <v>1124739</v>
      </c>
      <c r="E24" s="73">
        <v>1161214</v>
      </c>
      <c r="F24" s="73">
        <v>14084753</v>
      </c>
      <c r="G24" s="73">
        <v>13905691</v>
      </c>
      <c r="H24" s="73">
        <v>-179062</v>
      </c>
      <c r="I24" s="74">
        <f t="shared" si="3"/>
        <v>-1.2713179989737853</v>
      </c>
    </row>
    <row r="25" spans="1:9" x14ac:dyDescent="0.25">
      <c r="A25" s="92"/>
      <c r="B25" s="92"/>
      <c r="C25" s="72" t="s">
        <v>21</v>
      </c>
      <c r="D25" s="73">
        <v>596762</v>
      </c>
      <c r="E25" s="73">
        <v>628073</v>
      </c>
      <c r="F25" s="73">
        <v>7689049</v>
      </c>
      <c r="G25" s="73">
        <v>7344359</v>
      </c>
      <c r="H25" s="73">
        <v>-344690</v>
      </c>
      <c r="I25" s="74">
        <f t="shared" si="3"/>
        <v>-4.4828690778274449</v>
      </c>
    </row>
    <row r="26" spans="1:9" x14ac:dyDescent="0.25">
      <c r="A26" s="92"/>
      <c r="B26" s="92"/>
      <c r="C26" s="72" t="s">
        <v>27</v>
      </c>
      <c r="D26" s="73">
        <v>120146</v>
      </c>
      <c r="E26" s="73">
        <v>130806</v>
      </c>
      <c r="F26" s="73">
        <v>1495819</v>
      </c>
      <c r="G26" s="73">
        <v>1524666</v>
      </c>
      <c r="H26" s="73">
        <v>28847</v>
      </c>
      <c r="I26" s="74">
        <f t="shared" si="3"/>
        <v>1.9285087300000896</v>
      </c>
    </row>
    <row r="27" spans="1:9" x14ac:dyDescent="0.25">
      <c r="A27" s="92"/>
      <c r="B27" s="92"/>
      <c r="C27" s="72" t="s">
        <v>28</v>
      </c>
      <c r="D27" s="73">
        <v>407831</v>
      </c>
      <c r="E27" s="73">
        <v>402336</v>
      </c>
      <c r="F27" s="73">
        <v>4892348</v>
      </c>
      <c r="G27" s="73">
        <v>5027978</v>
      </c>
      <c r="H27" s="73">
        <v>135630</v>
      </c>
      <c r="I27" s="74">
        <f t="shared" si="3"/>
        <v>2.772288479887365</v>
      </c>
    </row>
    <row r="28" spans="1:9" x14ac:dyDescent="0.25">
      <c r="A28" s="92"/>
      <c r="B28" s="93"/>
      <c r="C28" s="72" t="s">
        <v>29</v>
      </c>
      <c r="D28" s="73">
        <v>527977</v>
      </c>
      <c r="E28" s="73">
        <v>533142</v>
      </c>
      <c r="F28" s="73">
        <v>6388509</v>
      </c>
      <c r="G28" s="73">
        <v>6552655</v>
      </c>
      <c r="H28" s="73">
        <v>164146</v>
      </c>
      <c r="I28" s="74">
        <f t="shared" si="3"/>
        <v>2.5693945175626993</v>
      </c>
    </row>
    <row r="29" spans="1:9" x14ac:dyDescent="0.25">
      <c r="A29" s="92"/>
      <c r="B29" s="91" t="s">
        <v>30</v>
      </c>
      <c r="C29" s="72" t="s">
        <v>31</v>
      </c>
      <c r="D29" s="73">
        <v>1642664</v>
      </c>
      <c r="E29" s="73">
        <v>1815762</v>
      </c>
      <c r="F29" s="73">
        <v>26890097</v>
      </c>
      <c r="G29" s="73">
        <v>28800359</v>
      </c>
      <c r="H29" s="73">
        <v>1910262</v>
      </c>
      <c r="I29" s="74">
        <f t="shared" si="3"/>
        <v>7.1039609860834645</v>
      </c>
    </row>
    <row r="30" spans="1:9" x14ac:dyDescent="0.25">
      <c r="A30" s="92"/>
      <c r="B30" s="93"/>
      <c r="C30" s="72" t="s">
        <v>32</v>
      </c>
      <c r="D30" s="73">
        <v>404309</v>
      </c>
      <c r="E30" s="73">
        <v>504251</v>
      </c>
      <c r="F30" s="73">
        <v>7596784</v>
      </c>
      <c r="G30" s="73">
        <v>7671458</v>
      </c>
      <c r="H30" s="73">
        <v>74674</v>
      </c>
      <c r="I30" s="74">
        <f t="shared" si="3"/>
        <v>0.98296858249490526</v>
      </c>
    </row>
    <row r="31" spans="1:9" x14ac:dyDescent="0.25">
      <c r="A31" s="92"/>
      <c r="B31" s="79" t="s">
        <v>33</v>
      </c>
      <c r="C31" s="72" t="s">
        <v>34</v>
      </c>
      <c r="D31" s="73">
        <v>268343</v>
      </c>
      <c r="E31" s="73">
        <v>294411</v>
      </c>
      <c r="F31" s="73">
        <v>3951332</v>
      </c>
      <c r="G31" s="73">
        <v>4383350</v>
      </c>
      <c r="H31" s="73">
        <v>432018</v>
      </c>
      <c r="I31" s="74">
        <f t="shared" si="3"/>
        <v>10.933477622229674</v>
      </c>
    </row>
    <row r="32" spans="1:9" x14ac:dyDescent="0.25">
      <c r="A32" s="92"/>
      <c r="B32" s="91" t="s">
        <v>35</v>
      </c>
      <c r="C32" s="72" t="s">
        <v>36</v>
      </c>
      <c r="D32" s="73">
        <v>9989</v>
      </c>
      <c r="E32" s="73">
        <v>9864</v>
      </c>
      <c r="F32" s="73">
        <v>133582</v>
      </c>
      <c r="G32" s="73">
        <v>130170</v>
      </c>
      <c r="H32" s="73">
        <v>-3412</v>
      </c>
      <c r="I32" s="74">
        <f t="shared" si="3"/>
        <v>-2.5542363492087219</v>
      </c>
    </row>
    <row r="33" spans="1:9" x14ac:dyDescent="0.25">
      <c r="A33" s="92"/>
      <c r="B33" s="92"/>
      <c r="C33" s="72" t="s">
        <v>37</v>
      </c>
      <c r="D33" s="73">
        <v>144227355</v>
      </c>
      <c r="E33" s="73">
        <v>151260653</v>
      </c>
      <c r="F33" s="73">
        <v>1876889014</v>
      </c>
      <c r="G33" s="73">
        <v>1835311988</v>
      </c>
      <c r="H33" s="73">
        <v>-41577026</v>
      </c>
      <c r="I33" s="74">
        <f t="shared" si="3"/>
        <v>-2.2152096202743223</v>
      </c>
    </row>
    <row r="34" spans="1:9" x14ac:dyDescent="0.25">
      <c r="A34" s="94"/>
      <c r="B34" s="95"/>
      <c r="C34" s="72" t="s">
        <v>38</v>
      </c>
      <c r="D34" s="73">
        <v>245</v>
      </c>
      <c r="E34" s="73">
        <v>283</v>
      </c>
      <c r="F34" s="73">
        <v>3722</v>
      </c>
      <c r="G34" s="73">
        <v>3846</v>
      </c>
      <c r="H34" s="73">
        <v>124</v>
      </c>
      <c r="I34" s="74">
        <f t="shared" si="3"/>
        <v>3.3315421816227797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1162582</v>
      </c>
      <c r="C7" s="37">
        <v>636718</v>
      </c>
      <c r="D7" s="37">
        <v>13133307</v>
      </c>
      <c r="E7" s="37">
        <v>11700463</v>
      </c>
      <c r="F7" s="10">
        <f>((E7*100)/D7)-100</f>
        <v>-10.910001570815339</v>
      </c>
      <c r="G7" s="1"/>
      <c r="H7" s="1"/>
      <c r="I7" s="1"/>
    </row>
    <row r="8" spans="1:12" x14ac:dyDescent="0.25">
      <c r="A8" s="11" t="s">
        <v>45</v>
      </c>
      <c r="B8" s="38">
        <v>178827</v>
      </c>
      <c r="C8" s="38">
        <v>152604</v>
      </c>
      <c r="D8" s="38">
        <v>2255243</v>
      </c>
      <c r="E8" s="38">
        <v>2348150</v>
      </c>
      <c r="F8" s="13">
        <f t="shared" ref="F8:F35" si="0">((E8*100)/D8)-100</f>
        <v>4.1196004155649746</v>
      </c>
      <c r="G8" s="1"/>
      <c r="H8" s="1"/>
      <c r="I8" s="1"/>
    </row>
    <row r="9" spans="1:12" x14ac:dyDescent="0.25">
      <c r="A9" s="8" t="s">
        <v>46</v>
      </c>
      <c r="B9" s="37">
        <v>305276</v>
      </c>
      <c r="C9" s="37">
        <v>447605</v>
      </c>
      <c r="D9" s="37">
        <v>5431968</v>
      </c>
      <c r="E9" s="37">
        <v>4874427</v>
      </c>
      <c r="F9" s="10">
        <f t="shared" si="0"/>
        <v>-10.264070038704205</v>
      </c>
      <c r="G9" s="1"/>
      <c r="H9" s="1"/>
      <c r="I9" s="1"/>
    </row>
    <row r="10" spans="1:12" x14ac:dyDescent="0.25">
      <c r="A10" s="11" t="s">
        <v>47</v>
      </c>
      <c r="B10" s="38">
        <v>390815</v>
      </c>
      <c r="C10" s="38">
        <v>331856</v>
      </c>
      <c r="D10" s="38">
        <v>5126010</v>
      </c>
      <c r="E10" s="38">
        <v>4682666</v>
      </c>
      <c r="F10" s="13">
        <f t="shared" si="0"/>
        <v>-8.6489101659965542</v>
      </c>
      <c r="G10" s="1"/>
      <c r="H10" s="1"/>
      <c r="I10" s="1"/>
    </row>
    <row r="11" spans="1:12" x14ac:dyDescent="0.25">
      <c r="A11" s="8" t="s">
        <v>48</v>
      </c>
      <c r="B11" s="37">
        <v>7161472</v>
      </c>
      <c r="C11" s="37">
        <v>7692295</v>
      </c>
      <c r="D11" s="37">
        <v>88876867</v>
      </c>
      <c r="E11" s="37">
        <v>91149549</v>
      </c>
      <c r="F11" s="10">
        <f t="shared" si="0"/>
        <v>2.5571130899562462</v>
      </c>
      <c r="G11" s="1"/>
      <c r="H11" s="1"/>
      <c r="I11" s="1"/>
    </row>
    <row r="12" spans="1:12" x14ac:dyDescent="0.25">
      <c r="A12" s="11" t="s">
        <v>49</v>
      </c>
      <c r="B12" s="38">
        <v>388974</v>
      </c>
      <c r="C12" s="38">
        <v>288401</v>
      </c>
      <c r="D12" s="38">
        <v>3881098</v>
      </c>
      <c r="E12" s="38">
        <v>3728763</v>
      </c>
      <c r="F12" s="13">
        <f t="shared" si="0"/>
        <v>-3.9250490453990068</v>
      </c>
      <c r="G12" s="1"/>
      <c r="H12" s="1"/>
      <c r="I12" s="1"/>
    </row>
    <row r="13" spans="1:12" x14ac:dyDescent="0.25">
      <c r="A13" s="8" t="s">
        <v>50</v>
      </c>
      <c r="B13" s="37">
        <v>728448</v>
      </c>
      <c r="C13" s="37">
        <v>772782</v>
      </c>
      <c r="D13" s="37">
        <v>11782932</v>
      </c>
      <c r="E13" s="37">
        <v>11741566</v>
      </c>
      <c r="F13" s="10">
        <f t="shared" si="0"/>
        <v>-0.35106711979666727</v>
      </c>
      <c r="G13" s="1"/>
      <c r="H13" s="1"/>
      <c r="I13" s="1"/>
    </row>
    <row r="14" spans="1:12" x14ac:dyDescent="0.25">
      <c r="A14" s="11" t="s">
        <v>51</v>
      </c>
      <c r="B14" s="38">
        <v>3291798</v>
      </c>
      <c r="C14" s="38">
        <v>3101357</v>
      </c>
      <c r="D14" s="38">
        <v>42570443</v>
      </c>
      <c r="E14" s="38">
        <v>42434325</v>
      </c>
      <c r="F14" s="13">
        <f t="shared" si="0"/>
        <v>-0.31974767093684875</v>
      </c>
      <c r="G14" s="1"/>
      <c r="H14" s="1"/>
      <c r="I14" s="1"/>
    </row>
    <row r="15" spans="1:12" x14ac:dyDescent="0.25">
      <c r="A15" s="8" t="s">
        <v>52</v>
      </c>
      <c r="B15" s="37">
        <v>2836573</v>
      </c>
      <c r="C15" s="37">
        <v>2551465</v>
      </c>
      <c r="D15" s="37">
        <v>29505874</v>
      </c>
      <c r="E15" s="37">
        <v>30071322</v>
      </c>
      <c r="F15" s="10">
        <f t="shared" si="0"/>
        <v>1.9163912921203377</v>
      </c>
      <c r="G15" s="1"/>
      <c r="H15" s="1"/>
      <c r="I15" s="1"/>
    </row>
    <row r="16" spans="1:12" x14ac:dyDescent="0.25">
      <c r="A16" s="11" t="s">
        <v>53</v>
      </c>
      <c r="B16" s="38">
        <v>2622286</v>
      </c>
      <c r="C16" s="38">
        <v>2717187</v>
      </c>
      <c r="D16" s="38">
        <v>30411571</v>
      </c>
      <c r="E16" s="38">
        <v>29511258</v>
      </c>
      <c r="F16" s="13">
        <f t="shared" si="0"/>
        <v>-2.960429107723499</v>
      </c>
      <c r="G16" s="1"/>
      <c r="H16" s="1"/>
      <c r="I16" s="1"/>
    </row>
    <row r="17" spans="1:9" x14ac:dyDescent="0.25">
      <c r="A17" s="8" t="s">
        <v>54</v>
      </c>
      <c r="B17" s="37">
        <v>1396222</v>
      </c>
      <c r="C17" s="37">
        <v>1080613</v>
      </c>
      <c r="D17" s="37">
        <v>12946847</v>
      </c>
      <c r="E17" s="37">
        <v>13912976</v>
      </c>
      <c r="F17" s="10">
        <f t="shared" si="0"/>
        <v>7.4622724745260314</v>
      </c>
      <c r="G17" s="1"/>
      <c r="H17" s="1"/>
      <c r="I17" s="1"/>
    </row>
    <row r="18" spans="1:9" x14ac:dyDescent="0.25">
      <c r="A18" s="11" t="s">
        <v>55</v>
      </c>
      <c r="B18" s="38">
        <v>219565</v>
      </c>
      <c r="C18" s="38">
        <v>191124</v>
      </c>
      <c r="D18" s="38">
        <v>2781579</v>
      </c>
      <c r="E18" s="38">
        <v>2511701</v>
      </c>
      <c r="F18" s="13">
        <f t="shared" si="0"/>
        <v>-9.7023309422453963</v>
      </c>
      <c r="G18" s="1"/>
      <c r="H18" s="1"/>
      <c r="I18" s="1"/>
    </row>
    <row r="19" spans="1:9" x14ac:dyDescent="0.25">
      <c r="A19" s="8" t="s">
        <v>56</v>
      </c>
      <c r="B19" s="37">
        <v>1031683</v>
      </c>
      <c r="C19" s="37">
        <v>988803</v>
      </c>
      <c r="D19" s="37">
        <v>13714174</v>
      </c>
      <c r="E19" s="37">
        <v>12539644</v>
      </c>
      <c r="F19" s="10">
        <f t="shared" si="0"/>
        <v>-8.564351013775962</v>
      </c>
      <c r="G19" s="1"/>
      <c r="H19" s="1"/>
      <c r="I19" s="1"/>
    </row>
    <row r="20" spans="1:9" x14ac:dyDescent="0.25">
      <c r="A20" s="11" t="s">
        <v>57</v>
      </c>
      <c r="B20" s="38">
        <v>1725066</v>
      </c>
      <c r="C20" s="38">
        <v>1440194</v>
      </c>
      <c r="D20" s="38">
        <v>17234939</v>
      </c>
      <c r="E20" s="38">
        <v>17874404</v>
      </c>
      <c r="F20" s="13">
        <f t="shared" si="0"/>
        <v>3.7102829316657306</v>
      </c>
      <c r="G20" s="1"/>
      <c r="H20" s="1"/>
      <c r="I20" s="1"/>
    </row>
    <row r="21" spans="1:9" x14ac:dyDescent="0.25">
      <c r="A21" s="8" t="s">
        <v>58</v>
      </c>
      <c r="B21" s="37">
        <v>3475978</v>
      </c>
      <c r="C21" s="37">
        <v>3283168</v>
      </c>
      <c r="D21" s="37">
        <v>28635602</v>
      </c>
      <c r="E21" s="37">
        <v>26507463</v>
      </c>
      <c r="F21" s="10">
        <f t="shared" si="0"/>
        <v>-7.4317941700684287</v>
      </c>
      <c r="G21" s="1"/>
      <c r="H21" s="1"/>
      <c r="I21" s="1"/>
    </row>
    <row r="22" spans="1:9" x14ac:dyDescent="0.25">
      <c r="A22" s="11" t="s">
        <v>59</v>
      </c>
      <c r="B22" s="38">
        <v>1990089</v>
      </c>
      <c r="C22" s="38">
        <v>1725771</v>
      </c>
      <c r="D22" s="38">
        <v>24832690</v>
      </c>
      <c r="E22" s="38">
        <v>21841110</v>
      </c>
      <c r="F22" s="13">
        <f t="shared" si="0"/>
        <v>-12.046942961072688</v>
      </c>
      <c r="G22" s="1"/>
      <c r="H22" s="1"/>
      <c r="I22" s="1"/>
    </row>
    <row r="23" spans="1:9" x14ac:dyDescent="0.25">
      <c r="A23" s="8" t="s">
        <v>60</v>
      </c>
      <c r="B23" s="37">
        <v>100648</v>
      </c>
      <c r="C23" s="37">
        <v>282498</v>
      </c>
      <c r="D23" s="37">
        <v>5154171</v>
      </c>
      <c r="E23" s="37">
        <v>2901023</v>
      </c>
      <c r="F23" s="10">
        <f t="shared" si="0"/>
        <v>-43.715041662374027</v>
      </c>
      <c r="G23" s="1"/>
      <c r="H23" s="1"/>
      <c r="I23" s="1"/>
    </row>
    <row r="24" spans="1:9" x14ac:dyDescent="0.25">
      <c r="A24" s="11" t="s">
        <v>61</v>
      </c>
      <c r="B24" s="38">
        <v>121923</v>
      </c>
      <c r="C24" s="38">
        <v>153578</v>
      </c>
      <c r="D24" s="38">
        <v>1890544</v>
      </c>
      <c r="E24" s="38">
        <v>1871553</v>
      </c>
      <c r="F24" s="13">
        <f t="shared" si="0"/>
        <v>-1.0045256814969719</v>
      </c>
      <c r="G24" s="1"/>
      <c r="H24" s="1"/>
      <c r="I24" s="1"/>
    </row>
    <row r="25" spans="1:9" x14ac:dyDescent="0.25">
      <c r="A25" s="8" t="s">
        <v>62</v>
      </c>
      <c r="B25" s="37">
        <v>84121</v>
      </c>
      <c r="C25" s="37">
        <v>84173</v>
      </c>
      <c r="D25" s="37">
        <v>982947</v>
      </c>
      <c r="E25" s="37">
        <v>989395</v>
      </c>
      <c r="F25" s="10">
        <f t="shared" si="0"/>
        <v>0.65598653844001831</v>
      </c>
      <c r="G25" s="1"/>
      <c r="H25" s="1"/>
      <c r="I25" s="1"/>
    </row>
    <row r="26" spans="1:9" x14ac:dyDescent="0.25">
      <c r="A26" s="11" t="s">
        <v>63</v>
      </c>
      <c r="B26" s="38">
        <v>175698</v>
      </c>
      <c r="C26" s="38">
        <v>149962</v>
      </c>
      <c r="D26" s="38">
        <v>2047900</v>
      </c>
      <c r="E26" s="38">
        <v>1957952</v>
      </c>
      <c r="F26" s="13">
        <f t="shared" si="0"/>
        <v>-4.3922066507153659</v>
      </c>
      <c r="G26" s="1"/>
      <c r="H26" s="1"/>
      <c r="I26" s="1"/>
    </row>
    <row r="27" spans="1:9" x14ac:dyDescent="0.25">
      <c r="A27" s="8" t="s">
        <v>64</v>
      </c>
      <c r="B27" s="37">
        <v>232119</v>
      </c>
      <c r="C27" s="37">
        <v>309529</v>
      </c>
      <c r="D27" s="37">
        <v>3101569</v>
      </c>
      <c r="E27" s="37">
        <v>2955578</v>
      </c>
      <c r="F27" s="10">
        <f t="shared" si="0"/>
        <v>-4.7070047450177697</v>
      </c>
      <c r="G27" s="1"/>
      <c r="H27" s="1"/>
      <c r="I27" s="1"/>
    </row>
    <row r="28" spans="1:9" x14ac:dyDescent="0.25">
      <c r="A28" s="11" t="s">
        <v>65</v>
      </c>
      <c r="B28" s="38">
        <v>1335559</v>
      </c>
      <c r="C28" s="38">
        <v>975249</v>
      </c>
      <c r="D28" s="38">
        <v>14638847</v>
      </c>
      <c r="E28" s="38">
        <v>13145624</v>
      </c>
      <c r="F28" s="13">
        <f t="shared" si="0"/>
        <v>-10.200414008015798</v>
      </c>
      <c r="G28" s="1"/>
      <c r="H28" s="1"/>
      <c r="I28" s="1"/>
    </row>
    <row r="29" spans="1:9" x14ac:dyDescent="0.25">
      <c r="A29" s="8" t="s">
        <v>66</v>
      </c>
      <c r="B29" s="37">
        <v>523125</v>
      </c>
      <c r="C29" s="37">
        <v>423549</v>
      </c>
      <c r="D29" s="37">
        <v>5152129</v>
      </c>
      <c r="E29" s="37">
        <v>4979051</v>
      </c>
      <c r="F29" s="10">
        <f t="shared" si="0"/>
        <v>-3.3593491156762525</v>
      </c>
      <c r="G29" s="1"/>
      <c r="H29" s="1"/>
      <c r="I29" s="1"/>
    </row>
    <row r="30" spans="1:9" x14ac:dyDescent="0.25">
      <c r="A30" s="11" t="s">
        <v>67</v>
      </c>
      <c r="B30" s="38">
        <v>381914</v>
      </c>
      <c r="C30" s="38">
        <v>328676</v>
      </c>
      <c r="D30" s="38">
        <v>4601447</v>
      </c>
      <c r="E30" s="38">
        <v>4427666</v>
      </c>
      <c r="F30" s="13">
        <f t="shared" si="0"/>
        <v>-3.776659820269586</v>
      </c>
      <c r="G30" s="1"/>
      <c r="H30" s="1"/>
      <c r="I30" s="1"/>
    </row>
    <row r="31" spans="1:9" x14ac:dyDescent="0.25">
      <c r="A31" s="8" t="s">
        <v>68</v>
      </c>
      <c r="B31" s="37">
        <v>2576004</v>
      </c>
      <c r="C31" s="37">
        <v>2074347</v>
      </c>
      <c r="D31" s="37">
        <v>33240900</v>
      </c>
      <c r="E31" s="37">
        <v>28058947</v>
      </c>
      <c r="F31" s="10">
        <f t="shared" si="0"/>
        <v>-15.589087539747723</v>
      </c>
      <c r="G31" s="1"/>
      <c r="H31" s="1"/>
      <c r="I31" s="1"/>
    </row>
    <row r="32" spans="1:9" x14ac:dyDescent="0.25">
      <c r="A32" s="11" t="s">
        <v>69</v>
      </c>
      <c r="B32" s="38">
        <v>5344862</v>
      </c>
      <c r="C32" s="38">
        <v>5572581</v>
      </c>
      <c r="D32" s="38">
        <v>66192923</v>
      </c>
      <c r="E32" s="38">
        <v>65009905</v>
      </c>
      <c r="F32" s="13">
        <f t="shared" si="0"/>
        <v>-1.7872273143157571</v>
      </c>
      <c r="G32" s="1"/>
      <c r="H32" s="1"/>
      <c r="I32" s="1"/>
    </row>
    <row r="33" spans="1:9" x14ac:dyDescent="0.25">
      <c r="A33" s="8" t="s">
        <v>70</v>
      </c>
      <c r="B33" s="37">
        <v>319193</v>
      </c>
      <c r="C33" s="37">
        <v>34134</v>
      </c>
      <c r="D33" s="37">
        <v>4066314</v>
      </c>
      <c r="E33" s="37">
        <v>4185933</v>
      </c>
      <c r="F33" s="10">
        <f t="shared" si="0"/>
        <v>2.9417059282682061</v>
      </c>
      <c r="G33" s="1"/>
      <c r="H33" s="1"/>
      <c r="I33" s="1"/>
    </row>
    <row r="34" spans="1:9" x14ac:dyDescent="0.25">
      <c r="A34" s="11" t="s">
        <v>71</v>
      </c>
      <c r="B34" s="38">
        <v>105808</v>
      </c>
      <c r="C34" s="38">
        <v>75755</v>
      </c>
      <c r="D34" s="38">
        <v>1011790</v>
      </c>
      <c r="E34" s="38">
        <v>966491</v>
      </c>
      <c r="F34" s="13">
        <f t="shared" si="0"/>
        <v>-4.477114816315634</v>
      </c>
      <c r="G34" s="1"/>
      <c r="H34" s="1"/>
      <c r="I34" s="1"/>
    </row>
    <row r="35" spans="1:9" x14ac:dyDescent="0.25">
      <c r="A35" s="14" t="s">
        <v>72</v>
      </c>
      <c r="B35" s="15">
        <f>SUM(B7:B34)</f>
        <v>40206628</v>
      </c>
      <c r="C35" s="15">
        <f t="shared" ref="C35:E35" si="1">SUM(C7:C34)</f>
        <v>37865974</v>
      </c>
      <c r="D35" s="15">
        <f t="shared" si="1"/>
        <v>475202625</v>
      </c>
      <c r="E35" s="15">
        <f t="shared" si="1"/>
        <v>458878905</v>
      </c>
      <c r="F35" s="16">
        <f t="shared" si="0"/>
        <v>-3.4351072871283037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11700463</v>
      </c>
      <c r="C38" s="41">
        <f>D7</f>
        <v>13133307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91149549</v>
      </c>
      <c r="G38" s="42">
        <f>LOOKUP(E38,$A$38:$A$65,$C$38:$C$65)</f>
        <v>88876867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2348150</v>
      </c>
      <c r="C39" s="41">
        <f t="shared" ref="C39:C65" si="5">D8</f>
        <v>2255243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65009905</v>
      </c>
      <c r="G39" s="42">
        <f t="shared" ref="G39:G65" si="8">LOOKUP(E39,$A$38:$A$65,$C$38:$C$65)</f>
        <v>66192923</v>
      </c>
    </row>
    <row r="40" spans="1:9" x14ac:dyDescent="0.25">
      <c r="A40" s="42" t="str">
        <f t="shared" si="3"/>
        <v>ALMERIA</v>
      </c>
      <c r="B40" s="41">
        <f t="shared" si="4"/>
        <v>4874427</v>
      </c>
      <c r="C40" s="41">
        <f t="shared" si="5"/>
        <v>5431968</v>
      </c>
      <c r="D40" s="41">
        <f t="shared" si="6"/>
        <v>16</v>
      </c>
      <c r="E40" s="42" t="str">
        <f t="shared" si="2"/>
        <v>BARCELONA</v>
      </c>
      <c r="F40" s="42">
        <f t="shared" si="7"/>
        <v>42434325</v>
      </c>
      <c r="G40" s="42">
        <f t="shared" si="8"/>
        <v>42570443</v>
      </c>
    </row>
    <row r="41" spans="1:9" x14ac:dyDescent="0.25">
      <c r="A41" s="42" t="str">
        <f t="shared" si="3"/>
        <v>AVILES</v>
      </c>
      <c r="B41" s="41">
        <f t="shared" si="4"/>
        <v>4682666</v>
      </c>
      <c r="C41" s="41">
        <f t="shared" si="5"/>
        <v>5126010</v>
      </c>
      <c r="D41" s="41">
        <f t="shared" si="6"/>
        <v>17</v>
      </c>
      <c r="E41" s="42" t="str">
        <f t="shared" si="2"/>
        <v>BILBAO</v>
      </c>
      <c r="F41" s="42">
        <f t="shared" si="7"/>
        <v>30071322</v>
      </c>
      <c r="G41" s="42">
        <f t="shared" si="8"/>
        <v>29505874</v>
      </c>
    </row>
    <row r="42" spans="1:9" x14ac:dyDescent="0.25">
      <c r="A42" s="42" t="str">
        <f t="shared" si="3"/>
        <v>BAHIA DE ALGECIRAS</v>
      </c>
      <c r="B42" s="41">
        <f t="shared" si="4"/>
        <v>91149549</v>
      </c>
      <c r="C42" s="41">
        <f t="shared" si="5"/>
        <v>88876867</v>
      </c>
      <c r="D42" s="41">
        <f t="shared" si="6"/>
        <v>1</v>
      </c>
      <c r="E42" s="42" t="str">
        <f t="shared" si="2"/>
        <v>CARTAGENA</v>
      </c>
      <c r="F42" s="42">
        <f t="shared" si="7"/>
        <v>29511258</v>
      </c>
      <c r="G42" s="42">
        <f t="shared" si="8"/>
        <v>30411571</v>
      </c>
    </row>
    <row r="43" spans="1:9" x14ac:dyDescent="0.25">
      <c r="A43" s="42" t="str">
        <f t="shared" si="3"/>
        <v>BAHIA DE CADIZ</v>
      </c>
      <c r="B43" s="41">
        <f t="shared" si="4"/>
        <v>3728763</v>
      </c>
      <c r="C43" s="41">
        <f t="shared" si="5"/>
        <v>3881098</v>
      </c>
      <c r="D43" s="41">
        <f t="shared" si="6"/>
        <v>20</v>
      </c>
      <c r="E43" s="42" t="str">
        <f t="shared" si="2"/>
        <v>TARRAGONA</v>
      </c>
      <c r="F43" s="42">
        <f t="shared" si="7"/>
        <v>28058947</v>
      </c>
      <c r="G43" s="42">
        <f t="shared" si="8"/>
        <v>33240900</v>
      </c>
    </row>
    <row r="44" spans="1:9" x14ac:dyDescent="0.25">
      <c r="A44" s="42" t="str">
        <f t="shared" si="3"/>
        <v>BALEARES</v>
      </c>
      <c r="B44" s="41">
        <f t="shared" si="4"/>
        <v>11741566</v>
      </c>
      <c r="C44" s="41">
        <f t="shared" si="5"/>
        <v>11782932</v>
      </c>
      <c r="D44" s="41">
        <f t="shared" si="6"/>
        <v>13</v>
      </c>
      <c r="E44" s="42" t="str">
        <f t="shared" si="2"/>
        <v>HUELVA</v>
      </c>
      <c r="F44" s="42">
        <f t="shared" si="7"/>
        <v>26507463</v>
      </c>
      <c r="G44" s="42">
        <f t="shared" si="8"/>
        <v>28635602</v>
      </c>
    </row>
    <row r="45" spans="1:9" x14ac:dyDescent="0.25">
      <c r="A45" s="42" t="str">
        <f t="shared" si="3"/>
        <v>BARCELONA</v>
      </c>
      <c r="B45" s="41">
        <f t="shared" si="4"/>
        <v>42434325</v>
      </c>
      <c r="C45" s="41">
        <f t="shared" si="5"/>
        <v>42570443</v>
      </c>
      <c r="D45" s="41">
        <f t="shared" si="6"/>
        <v>3</v>
      </c>
      <c r="E45" s="42" t="str">
        <f t="shared" si="2"/>
        <v>LAS PALMAS</v>
      </c>
      <c r="F45" s="42">
        <f t="shared" si="7"/>
        <v>21841110</v>
      </c>
      <c r="G45" s="42">
        <f t="shared" si="8"/>
        <v>24832690</v>
      </c>
    </row>
    <row r="46" spans="1:9" x14ac:dyDescent="0.25">
      <c r="A46" s="42" t="str">
        <f t="shared" si="3"/>
        <v>BILBAO</v>
      </c>
      <c r="B46" s="41">
        <f t="shared" si="4"/>
        <v>30071322</v>
      </c>
      <c r="C46" s="41">
        <f t="shared" si="5"/>
        <v>29505874</v>
      </c>
      <c r="D46" s="41">
        <f t="shared" si="6"/>
        <v>4</v>
      </c>
      <c r="E46" s="42" t="str">
        <f t="shared" si="2"/>
        <v>GIJON</v>
      </c>
      <c r="F46" s="42">
        <f t="shared" si="7"/>
        <v>17874404</v>
      </c>
      <c r="G46" s="42">
        <f t="shared" si="8"/>
        <v>17234939</v>
      </c>
    </row>
    <row r="47" spans="1:9" x14ac:dyDescent="0.25">
      <c r="A47" s="42" t="str">
        <f t="shared" si="3"/>
        <v>CARTAGENA</v>
      </c>
      <c r="B47" s="41">
        <f t="shared" si="4"/>
        <v>29511258</v>
      </c>
      <c r="C47" s="41">
        <f t="shared" si="5"/>
        <v>30411571</v>
      </c>
      <c r="D47" s="41">
        <f t="shared" si="6"/>
        <v>5</v>
      </c>
      <c r="E47" s="42" t="str">
        <f t="shared" si="2"/>
        <v>CASTELLON</v>
      </c>
      <c r="F47" s="42">
        <f t="shared" si="7"/>
        <v>13912976</v>
      </c>
      <c r="G47" s="42">
        <f t="shared" si="8"/>
        <v>12946847</v>
      </c>
    </row>
    <row r="48" spans="1:9" x14ac:dyDescent="0.25">
      <c r="A48" s="42" t="str">
        <f t="shared" si="3"/>
        <v>CASTELLON</v>
      </c>
      <c r="B48" s="41">
        <f t="shared" si="4"/>
        <v>13912976</v>
      </c>
      <c r="C48" s="41">
        <f t="shared" si="5"/>
        <v>12946847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13145624</v>
      </c>
      <c r="G48" s="42">
        <f t="shared" si="8"/>
        <v>14638847</v>
      </c>
    </row>
    <row r="49" spans="1:7" x14ac:dyDescent="0.25">
      <c r="A49" s="42" t="str">
        <f t="shared" si="3"/>
        <v>CEUTA</v>
      </c>
      <c r="B49" s="41">
        <f t="shared" si="4"/>
        <v>2511701</v>
      </c>
      <c r="C49" s="41">
        <f t="shared" si="5"/>
        <v>2781579</v>
      </c>
      <c r="D49" s="41">
        <f t="shared" si="6"/>
        <v>23</v>
      </c>
      <c r="E49" s="42" t="str">
        <f t="shared" si="2"/>
        <v>FERROL-SAN CIBRAO</v>
      </c>
      <c r="F49" s="42">
        <f t="shared" si="7"/>
        <v>12539644</v>
      </c>
      <c r="G49" s="42">
        <f t="shared" si="8"/>
        <v>13714174</v>
      </c>
    </row>
    <row r="50" spans="1:7" x14ac:dyDescent="0.25">
      <c r="A50" s="42" t="str">
        <f t="shared" si="3"/>
        <v>FERROL-SAN CIBRAO</v>
      </c>
      <c r="B50" s="41">
        <f t="shared" si="4"/>
        <v>12539644</v>
      </c>
      <c r="C50" s="41">
        <f t="shared" si="5"/>
        <v>13714174</v>
      </c>
      <c r="D50" s="41">
        <f t="shared" si="6"/>
        <v>12</v>
      </c>
      <c r="E50" s="42" t="str">
        <f t="shared" si="2"/>
        <v>BALEARES</v>
      </c>
      <c r="F50" s="42">
        <f t="shared" si="7"/>
        <v>11741566</v>
      </c>
      <c r="G50" s="42">
        <f t="shared" si="8"/>
        <v>11782932</v>
      </c>
    </row>
    <row r="51" spans="1:7" x14ac:dyDescent="0.25">
      <c r="A51" s="42" t="str">
        <f t="shared" si="3"/>
        <v>GIJON</v>
      </c>
      <c r="B51" s="41">
        <f t="shared" si="4"/>
        <v>17874404</v>
      </c>
      <c r="C51" s="41">
        <f t="shared" si="5"/>
        <v>17234939</v>
      </c>
      <c r="D51" s="41">
        <f t="shared" si="6"/>
        <v>9</v>
      </c>
      <c r="E51" s="42" t="str">
        <f t="shared" si="2"/>
        <v>A CORUÑA</v>
      </c>
      <c r="F51" s="42">
        <f t="shared" si="7"/>
        <v>11700463</v>
      </c>
      <c r="G51" s="42">
        <f t="shared" si="8"/>
        <v>13133307</v>
      </c>
    </row>
    <row r="52" spans="1:7" x14ac:dyDescent="0.25">
      <c r="A52" s="42" t="str">
        <f t="shared" si="3"/>
        <v>HUELVA</v>
      </c>
      <c r="B52" s="41">
        <f t="shared" si="4"/>
        <v>26507463</v>
      </c>
      <c r="C52" s="41">
        <f t="shared" si="5"/>
        <v>28635602</v>
      </c>
      <c r="D52" s="41">
        <f t="shared" si="6"/>
        <v>7</v>
      </c>
      <c r="E52" s="42" t="str">
        <f t="shared" si="2"/>
        <v>SANTANDER</v>
      </c>
      <c r="F52" s="42">
        <f t="shared" si="7"/>
        <v>4979051</v>
      </c>
      <c r="G52" s="42">
        <f t="shared" si="8"/>
        <v>5152129</v>
      </c>
    </row>
    <row r="53" spans="1:7" x14ac:dyDescent="0.25">
      <c r="A53" s="42" t="str">
        <f t="shared" si="3"/>
        <v>LAS PALMAS</v>
      </c>
      <c r="B53" s="41">
        <f t="shared" si="4"/>
        <v>21841110</v>
      </c>
      <c r="C53" s="41">
        <f t="shared" si="5"/>
        <v>24832690</v>
      </c>
      <c r="D53" s="41">
        <f t="shared" si="6"/>
        <v>8</v>
      </c>
      <c r="E53" s="42" t="str">
        <f t="shared" si="2"/>
        <v>ALMERIA</v>
      </c>
      <c r="F53" s="42">
        <f t="shared" si="7"/>
        <v>4874427</v>
      </c>
      <c r="G53" s="42">
        <f t="shared" si="8"/>
        <v>5431968</v>
      </c>
    </row>
    <row r="54" spans="1:7" x14ac:dyDescent="0.25">
      <c r="A54" s="42" t="str">
        <f t="shared" si="3"/>
        <v>MALAGA</v>
      </c>
      <c r="B54" s="41">
        <f t="shared" si="4"/>
        <v>2901023</v>
      </c>
      <c r="C54" s="41">
        <f t="shared" si="5"/>
        <v>5154171</v>
      </c>
      <c r="D54" s="41">
        <f t="shared" si="6"/>
        <v>22</v>
      </c>
      <c r="E54" s="42" t="str">
        <f t="shared" si="2"/>
        <v>AVILES</v>
      </c>
      <c r="F54" s="42">
        <f t="shared" si="7"/>
        <v>4682666</v>
      </c>
      <c r="G54" s="42">
        <f t="shared" si="8"/>
        <v>5126010</v>
      </c>
    </row>
    <row r="55" spans="1:7" x14ac:dyDescent="0.25">
      <c r="A55" s="42" t="str">
        <f t="shared" si="3"/>
        <v>MARIN Y RIA DE PONTEVEDRA</v>
      </c>
      <c r="B55" s="41">
        <f t="shared" si="4"/>
        <v>1871553</v>
      </c>
      <c r="C55" s="41">
        <f t="shared" si="5"/>
        <v>1890544</v>
      </c>
      <c r="D55" s="41">
        <f t="shared" si="6"/>
        <v>26</v>
      </c>
      <c r="E55" s="42" t="str">
        <f t="shared" si="2"/>
        <v>SEVILLA</v>
      </c>
      <c r="F55" s="42">
        <f t="shared" si="7"/>
        <v>4427666</v>
      </c>
      <c r="G55" s="42">
        <f t="shared" si="8"/>
        <v>4601447</v>
      </c>
    </row>
    <row r="56" spans="1:7" x14ac:dyDescent="0.25">
      <c r="A56" s="42" t="str">
        <f t="shared" si="3"/>
        <v>MELILLA</v>
      </c>
      <c r="B56" s="41">
        <f t="shared" si="4"/>
        <v>989395</v>
      </c>
      <c r="C56" s="41">
        <f t="shared" si="5"/>
        <v>982947</v>
      </c>
      <c r="D56" s="41">
        <f t="shared" si="6"/>
        <v>27</v>
      </c>
      <c r="E56" s="42" t="str">
        <f t="shared" si="2"/>
        <v>VIGO</v>
      </c>
      <c r="F56" s="42">
        <f t="shared" si="7"/>
        <v>4185933</v>
      </c>
      <c r="G56" s="42">
        <f t="shared" si="8"/>
        <v>4066314</v>
      </c>
    </row>
    <row r="57" spans="1:7" x14ac:dyDescent="0.25">
      <c r="A57" s="42" t="str">
        <f t="shared" si="3"/>
        <v>MOTRIL</v>
      </c>
      <c r="B57" s="41">
        <f t="shared" si="4"/>
        <v>1957952</v>
      </c>
      <c r="C57" s="41">
        <f t="shared" si="5"/>
        <v>2047900</v>
      </c>
      <c r="D57" s="41">
        <f t="shared" si="6"/>
        <v>25</v>
      </c>
      <c r="E57" s="42" t="str">
        <f t="shared" si="2"/>
        <v>BAHIA DE CADIZ</v>
      </c>
      <c r="F57" s="42">
        <f t="shared" si="7"/>
        <v>3728763</v>
      </c>
      <c r="G57" s="42">
        <f t="shared" si="8"/>
        <v>3881098</v>
      </c>
    </row>
    <row r="58" spans="1:7" x14ac:dyDescent="0.25">
      <c r="A58" s="42" t="str">
        <f t="shared" si="3"/>
        <v>PASAIA</v>
      </c>
      <c r="B58" s="41">
        <f t="shared" si="4"/>
        <v>2955578</v>
      </c>
      <c r="C58" s="41">
        <f t="shared" si="5"/>
        <v>3101569</v>
      </c>
      <c r="D58" s="41">
        <f t="shared" si="6"/>
        <v>21</v>
      </c>
      <c r="E58" s="42" t="str">
        <f t="shared" si="2"/>
        <v>PASAIA</v>
      </c>
      <c r="F58" s="42">
        <f t="shared" si="7"/>
        <v>2955578</v>
      </c>
      <c r="G58" s="42">
        <f t="shared" si="8"/>
        <v>3101569</v>
      </c>
    </row>
    <row r="59" spans="1:7" x14ac:dyDescent="0.25">
      <c r="A59" s="42" t="str">
        <f t="shared" si="3"/>
        <v>SANTA CRUZ DE TENERIFE</v>
      </c>
      <c r="B59" s="41">
        <f t="shared" si="4"/>
        <v>13145624</v>
      </c>
      <c r="C59" s="41">
        <f t="shared" si="5"/>
        <v>14638847</v>
      </c>
      <c r="D59" s="41">
        <f t="shared" si="6"/>
        <v>11</v>
      </c>
      <c r="E59" s="42" t="str">
        <f t="shared" si="2"/>
        <v>MALAGA</v>
      </c>
      <c r="F59" s="42">
        <f t="shared" si="7"/>
        <v>2901023</v>
      </c>
      <c r="G59" s="42">
        <f t="shared" si="8"/>
        <v>5154171</v>
      </c>
    </row>
    <row r="60" spans="1:7" x14ac:dyDescent="0.25">
      <c r="A60" s="42" t="str">
        <f t="shared" si="3"/>
        <v>SANTANDER</v>
      </c>
      <c r="B60" s="41">
        <f t="shared" si="4"/>
        <v>4979051</v>
      </c>
      <c r="C60" s="41">
        <f t="shared" si="5"/>
        <v>5152129</v>
      </c>
      <c r="D60" s="41">
        <f t="shared" si="6"/>
        <v>15</v>
      </c>
      <c r="E60" s="42" t="str">
        <f t="shared" si="2"/>
        <v>CEUTA</v>
      </c>
      <c r="F60" s="42">
        <f t="shared" si="7"/>
        <v>2511701</v>
      </c>
      <c r="G60" s="42">
        <f t="shared" si="8"/>
        <v>2781579</v>
      </c>
    </row>
    <row r="61" spans="1:7" x14ac:dyDescent="0.25">
      <c r="A61" s="42" t="str">
        <f t="shared" si="3"/>
        <v>SEVILLA</v>
      </c>
      <c r="B61" s="41">
        <f t="shared" si="4"/>
        <v>4427666</v>
      </c>
      <c r="C61" s="41">
        <f t="shared" si="5"/>
        <v>4601447</v>
      </c>
      <c r="D61" s="41">
        <f t="shared" si="6"/>
        <v>18</v>
      </c>
      <c r="E61" s="42" t="str">
        <f t="shared" si="2"/>
        <v>ALICANTE</v>
      </c>
      <c r="F61" s="42">
        <f t="shared" si="7"/>
        <v>2348150</v>
      </c>
      <c r="G61" s="42">
        <f t="shared" si="8"/>
        <v>2255243</v>
      </c>
    </row>
    <row r="62" spans="1:7" x14ac:dyDescent="0.25">
      <c r="A62" s="42" t="str">
        <f t="shared" si="3"/>
        <v>TARRAGONA</v>
      </c>
      <c r="B62" s="41">
        <f t="shared" si="4"/>
        <v>28058947</v>
      </c>
      <c r="C62" s="41">
        <f t="shared" si="5"/>
        <v>33240900</v>
      </c>
      <c r="D62" s="41">
        <f t="shared" si="6"/>
        <v>6</v>
      </c>
      <c r="E62" s="42" t="str">
        <f t="shared" si="2"/>
        <v>MOTRIL</v>
      </c>
      <c r="F62" s="42">
        <f t="shared" si="7"/>
        <v>1957952</v>
      </c>
      <c r="G62" s="42">
        <f t="shared" si="8"/>
        <v>2047900</v>
      </c>
    </row>
    <row r="63" spans="1:7" x14ac:dyDescent="0.25">
      <c r="A63" s="42" t="str">
        <f t="shared" si="3"/>
        <v>VALENCIA</v>
      </c>
      <c r="B63" s="41">
        <f t="shared" si="4"/>
        <v>65009905</v>
      </c>
      <c r="C63" s="41">
        <f t="shared" si="5"/>
        <v>66192923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1871553</v>
      </c>
      <c r="G63" s="42">
        <f t="shared" si="8"/>
        <v>1890544</v>
      </c>
    </row>
    <row r="64" spans="1:7" x14ac:dyDescent="0.25">
      <c r="A64" s="42" t="str">
        <f t="shared" si="3"/>
        <v>VIGO</v>
      </c>
      <c r="B64" s="41">
        <f t="shared" si="4"/>
        <v>4185933</v>
      </c>
      <c r="C64" s="41">
        <f t="shared" si="5"/>
        <v>4066314</v>
      </c>
      <c r="D64" s="41">
        <f t="shared" si="6"/>
        <v>19</v>
      </c>
      <c r="E64" s="42" t="str">
        <f t="shared" si="2"/>
        <v>MELILLA</v>
      </c>
      <c r="F64" s="42">
        <f t="shared" si="7"/>
        <v>989395</v>
      </c>
      <c r="G64" s="42">
        <f t="shared" si="8"/>
        <v>982947</v>
      </c>
    </row>
    <row r="65" spans="1:7" x14ac:dyDescent="0.25">
      <c r="A65" s="42" t="str">
        <f t="shared" si="3"/>
        <v>VILAGARCIA</v>
      </c>
      <c r="B65" s="41">
        <f t="shared" si="4"/>
        <v>966491</v>
      </c>
      <c r="C65" s="41">
        <f t="shared" si="5"/>
        <v>1011790</v>
      </c>
      <c r="D65" s="41">
        <f t="shared" si="6"/>
        <v>28</v>
      </c>
      <c r="E65" s="42" t="str">
        <f t="shared" si="2"/>
        <v>VILAGARCIA</v>
      </c>
      <c r="F65" s="42">
        <f t="shared" si="7"/>
        <v>966491</v>
      </c>
      <c r="G65" s="42">
        <f t="shared" si="8"/>
        <v>1011790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1120982</v>
      </c>
      <c r="C7" s="37">
        <v>594210</v>
      </c>
      <c r="D7" s="37">
        <v>12823974</v>
      </c>
      <c r="E7" s="37">
        <v>11407647</v>
      </c>
      <c r="F7" s="10">
        <f>((E7*100)/D7)-100</f>
        <v>-11.044368929631332</v>
      </c>
      <c r="G7" s="1"/>
      <c r="H7" s="1"/>
      <c r="I7" s="1"/>
    </row>
    <row r="8" spans="1:12" x14ac:dyDescent="0.25">
      <c r="A8" s="11" t="s">
        <v>45</v>
      </c>
      <c r="B8" s="38">
        <v>177892</v>
      </c>
      <c r="C8" s="38">
        <v>152299</v>
      </c>
      <c r="D8" s="38">
        <v>2238432</v>
      </c>
      <c r="E8" s="38">
        <v>2337711</v>
      </c>
      <c r="F8" s="13">
        <f t="shared" ref="F8:F35" si="0">((E8*100)/D8)-100</f>
        <v>4.435202856285116</v>
      </c>
      <c r="G8" s="1"/>
      <c r="H8" s="1"/>
      <c r="I8" s="1"/>
    </row>
    <row r="9" spans="1:12" x14ac:dyDescent="0.25">
      <c r="A9" s="8" t="s">
        <v>46</v>
      </c>
      <c r="B9" s="37">
        <v>300774</v>
      </c>
      <c r="C9" s="37">
        <v>441864</v>
      </c>
      <c r="D9" s="37">
        <v>5354484</v>
      </c>
      <c r="E9" s="37">
        <v>4810704</v>
      </c>
      <c r="F9" s="10">
        <f t="shared" si="0"/>
        <v>-10.155600427604227</v>
      </c>
      <c r="G9" s="1"/>
      <c r="H9" s="1"/>
      <c r="I9" s="1"/>
    </row>
    <row r="10" spans="1:12" x14ac:dyDescent="0.25">
      <c r="A10" s="11" t="s">
        <v>47</v>
      </c>
      <c r="B10" s="38">
        <v>387802</v>
      </c>
      <c r="C10" s="38">
        <v>328194</v>
      </c>
      <c r="D10" s="38">
        <v>5072100</v>
      </c>
      <c r="E10" s="38">
        <v>4625652</v>
      </c>
      <c r="F10" s="13">
        <f t="shared" si="0"/>
        <v>-8.8020346601999222</v>
      </c>
      <c r="G10" s="1"/>
      <c r="H10" s="1"/>
      <c r="I10" s="1"/>
    </row>
    <row r="11" spans="1:12" x14ac:dyDescent="0.25">
      <c r="A11" s="8" t="s">
        <v>48</v>
      </c>
      <c r="B11" s="37">
        <v>6789796</v>
      </c>
      <c r="C11" s="37">
        <v>7210963</v>
      </c>
      <c r="D11" s="37">
        <v>83268833</v>
      </c>
      <c r="E11" s="37">
        <v>85865259</v>
      </c>
      <c r="F11" s="10">
        <f t="shared" si="0"/>
        <v>3.1181246409445862</v>
      </c>
      <c r="G11" s="1"/>
      <c r="H11" s="1"/>
      <c r="I11" s="1"/>
    </row>
    <row r="12" spans="1:12" x14ac:dyDescent="0.25">
      <c r="A12" s="11" t="s">
        <v>49</v>
      </c>
      <c r="B12" s="38">
        <v>380528</v>
      </c>
      <c r="C12" s="38">
        <v>280445</v>
      </c>
      <c r="D12" s="38">
        <v>3742175</v>
      </c>
      <c r="E12" s="38">
        <v>3583875</v>
      </c>
      <c r="F12" s="13">
        <f t="shared" si="0"/>
        <v>-4.2301602677587198</v>
      </c>
      <c r="G12" s="1"/>
      <c r="H12" s="1"/>
      <c r="I12" s="1"/>
    </row>
    <row r="13" spans="1:12" x14ac:dyDescent="0.25">
      <c r="A13" s="8" t="s">
        <v>50</v>
      </c>
      <c r="B13" s="37">
        <v>722866</v>
      </c>
      <c r="C13" s="37">
        <v>764656</v>
      </c>
      <c r="D13" s="37">
        <v>11560873</v>
      </c>
      <c r="E13" s="37">
        <v>11471149</v>
      </c>
      <c r="F13" s="10">
        <f t="shared" si="0"/>
        <v>-0.77610055918788134</v>
      </c>
      <c r="G13" s="1"/>
      <c r="H13" s="1"/>
      <c r="I13" s="1"/>
    </row>
    <row r="14" spans="1:12" x14ac:dyDescent="0.25">
      <c r="A14" s="11" t="s">
        <v>51</v>
      </c>
      <c r="B14" s="38">
        <v>3242239</v>
      </c>
      <c r="C14" s="38">
        <v>3041161</v>
      </c>
      <c r="D14" s="38">
        <v>41487423</v>
      </c>
      <c r="E14" s="38">
        <v>41391199</v>
      </c>
      <c r="F14" s="13">
        <f t="shared" si="0"/>
        <v>-0.23193535062421233</v>
      </c>
      <c r="G14" s="1"/>
      <c r="H14" s="1"/>
      <c r="I14" s="1"/>
    </row>
    <row r="15" spans="1:12" x14ac:dyDescent="0.25">
      <c r="A15" s="8" t="s">
        <v>52</v>
      </c>
      <c r="B15" s="37">
        <v>2811968</v>
      </c>
      <c r="C15" s="37">
        <v>2478777</v>
      </c>
      <c r="D15" s="37">
        <v>28952727</v>
      </c>
      <c r="E15" s="37">
        <v>29600772</v>
      </c>
      <c r="F15" s="10">
        <f t="shared" si="0"/>
        <v>2.2382865696899614</v>
      </c>
      <c r="G15" s="1"/>
      <c r="H15" s="1"/>
      <c r="I15" s="1"/>
    </row>
    <row r="16" spans="1:12" x14ac:dyDescent="0.25">
      <c r="A16" s="11" t="s">
        <v>53</v>
      </c>
      <c r="B16" s="38">
        <v>2599884</v>
      </c>
      <c r="C16" s="38">
        <v>2711888</v>
      </c>
      <c r="D16" s="38">
        <v>30102993</v>
      </c>
      <c r="E16" s="38">
        <v>29374439</v>
      </c>
      <c r="F16" s="13">
        <f t="shared" si="0"/>
        <v>-2.4202045291642662</v>
      </c>
      <c r="G16" s="1"/>
      <c r="H16" s="1"/>
      <c r="I16" s="1"/>
    </row>
    <row r="17" spans="1:9" x14ac:dyDescent="0.25">
      <c r="A17" s="8" t="s">
        <v>54</v>
      </c>
      <c r="B17" s="37">
        <v>1393513</v>
      </c>
      <c r="C17" s="37">
        <v>1078139</v>
      </c>
      <c r="D17" s="37">
        <v>12908699</v>
      </c>
      <c r="E17" s="37">
        <v>13879800</v>
      </c>
      <c r="F17" s="10">
        <f t="shared" si="0"/>
        <v>7.522841767400422</v>
      </c>
      <c r="G17" s="1"/>
      <c r="H17" s="1"/>
      <c r="I17" s="1"/>
    </row>
    <row r="18" spans="1:9" x14ac:dyDescent="0.25">
      <c r="A18" s="11" t="s">
        <v>55</v>
      </c>
      <c r="B18" s="38">
        <v>153388</v>
      </c>
      <c r="C18" s="38">
        <v>139241</v>
      </c>
      <c r="D18" s="38">
        <v>2066953</v>
      </c>
      <c r="E18" s="38">
        <v>1893843</v>
      </c>
      <c r="F18" s="13">
        <f t="shared" si="0"/>
        <v>-8.3751299618327124</v>
      </c>
      <c r="G18" s="1"/>
      <c r="H18" s="1"/>
      <c r="I18" s="1"/>
    </row>
    <row r="19" spans="1:9" x14ac:dyDescent="0.25">
      <c r="A19" s="8" t="s">
        <v>56</v>
      </c>
      <c r="B19" s="37">
        <v>1029992</v>
      </c>
      <c r="C19" s="37">
        <v>980987</v>
      </c>
      <c r="D19" s="37">
        <v>13698284</v>
      </c>
      <c r="E19" s="37">
        <v>12511478</v>
      </c>
      <c r="F19" s="10">
        <f t="shared" si="0"/>
        <v>-8.6639027194939189</v>
      </c>
      <c r="G19" s="1"/>
      <c r="H19" s="1"/>
      <c r="I19" s="1"/>
    </row>
    <row r="20" spans="1:9" x14ac:dyDescent="0.25">
      <c r="A20" s="11" t="s">
        <v>57</v>
      </c>
      <c r="B20" s="38">
        <v>1714976</v>
      </c>
      <c r="C20" s="38">
        <v>1439772</v>
      </c>
      <c r="D20" s="38">
        <v>17127841</v>
      </c>
      <c r="E20" s="38">
        <v>17768033</v>
      </c>
      <c r="F20" s="13">
        <f t="shared" si="0"/>
        <v>3.7377273644705156</v>
      </c>
      <c r="G20" s="1"/>
      <c r="H20" s="1"/>
      <c r="I20" s="1"/>
    </row>
    <row r="21" spans="1:9" x14ac:dyDescent="0.25">
      <c r="A21" s="8" t="s">
        <v>58</v>
      </c>
      <c r="B21" s="37">
        <v>3462337</v>
      </c>
      <c r="C21" s="37">
        <v>3270462</v>
      </c>
      <c r="D21" s="37">
        <v>28506305</v>
      </c>
      <c r="E21" s="37">
        <v>26369503</v>
      </c>
      <c r="F21" s="10">
        <f t="shared" si="0"/>
        <v>-7.4958925753442998</v>
      </c>
      <c r="G21" s="1"/>
      <c r="H21" s="1"/>
      <c r="I21" s="1"/>
    </row>
    <row r="22" spans="1:9" x14ac:dyDescent="0.25">
      <c r="A22" s="11" t="s">
        <v>59</v>
      </c>
      <c r="B22" s="38">
        <v>1785035</v>
      </c>
      <c r="C22" s="38">
        <v>1521318</v>
      </c>
      <c r="D22" s="38">
        <v>22387903</v>
      </c>
      <c r="E22" s="38">
        <v>19418499</v>
      </c>
      <c r="F22" s="13">
        <f t="shared" si="0"/>
        <v>-13.263430701839297</v>
      </c>
      <c r="G22" s="1"/>
      <c r="H22" s="1"/>
      <c r="I22" s="1"/>
    </row>
    <row r="23" spans="1:9" x14ac:dyDescent="0.25">
      <c r="A23" s="8" t="s">
        <v>60</v>
      </c>
      <c r="B23" s="37">
        <v>96061</v>
      </c>
      <c r="C23" s="37">
        <v>278121</v>
      </c>
      <c r="D23" s="37">
        <v>5047298</v>
      </c>
      <c r="E23" s="37">
        <v>2798794</v>
      </c>
      <c r="F23" s="10">
        <f t="shared" si="0"/>
        <v>-44.5486674256206</v>
      </c>
      <c r="G23" s="1"/>
      <c r="H23" s="1"/>
      <c r="I23" s="1"/>
    </row>
    <row r="24" spans="1:9" x14ac:dyDescent="0.25">
      <c r="A24" s="11" t="s">
        <v>61</v>
      </c>
      <c r="B24" s="38">
        <v>119373</v>
      </c>
      <c r="C24" s="38">
        <v>151933</v>
      </c>
      <c r="D24" s="38">
        <v>1858637</v>
      </c>
      <c r="E24" s="38">
        <v>1842874</v>
      </c>
      <c r="F24" s="13">
        <f t="shared" si="0"/>
        <v>-0.84809459835352641</v>
      </c>
      <c r="G24" s="1"/>
      <c r="H24" s="1"/>
      <c r="I24" s="1"/>
    </row>
    <row r="25" spans="1:9" x14ac:dyDescent="0.25">
      <c r="A25" s="8" t="s">
        <v>62</v>
      </c>
      <c r="B25" s="37">
        <v>78803</v>
      </c>
      <c r="C25" s="37">
        <v>79473</v>
      </c>
      <c r="D25" s="37">
        <v>954679</v>
      </c>
      <c r="E25" s="37">
        <v>965731</v>
      </c>
      <c r="F25" s="10">
        <f t="shared" si="0"/>
        <v>1.1576666083573599</v>
      </c>
      <c r="G25" s="1"/>
      <c r="H25" s="1"/>
      <c r="I25" s="1"/>
    </row>
    <row r="26" spans="1:9" x14ac:dyDescent="0.25">
      <c r="A26" s="11" t="s">
        <v>63</v>
      </c>
      <c r="B26" s="38">
        <v>173053</v>
      </c>
      <c r="C26" s="38">
        <v>147973</v>
      </c>
      <c r="D26" s="38">
        <v>2014947</v>
      </c>
      <c r="E26" s="38">
        <v>1923303</v>
      </c>
      <c r="F26" s="13">
        <f t="shared" si="0"/>
        <v>-4.5482089603349323</v>
      </c>
      <c r="G26" s="1"/>
      <c r="H26" s="1"/>
      <c r="I26" s="1"/>
    </row>
    <row r="27" spans="1:9" x14ac:dyDescent="0.25">
      <c r="A27" s="8" t="s">
        <v>64</v>
      </c>
      <c r="B27" s="37">
        <v>226680</v>
      </c>
      <c r="C27" s="37">
        <v>304952</v>
      </c>
      <c r="D27" s="37">
        <v>3049656</v>
      </c>
      <c r="E27" s="37">
        <v>2906009</v>
      </c>
      <c r="F27" s="10">
        <f t="shared" si="0"/>
        <v>-4.7102689614828677</v>
      </c>
      <c r="G27" s="1"/>
      <c r="H27" s="1"/>
      <c r="I27" s="1"/>
    </row>
    <row r="28" spans="1:9" x14ac:dyDescent="0.25">
      <c r="A28" s="11" t="s">
        <v>65</v>
      </c>
      <c r="B28" s="38">
        <v>1243504</v>
      </c>
      <c r="C28" s="38">
        <v>893161</v>
      </c>
      <c r="D28" s="38">
        <v>13682918</v>
      </c>
      <c r="E28" s="38">
        <v>12273384</v>
      </c>
      <c r="F28" s="13">
        <f t="shared" si="0"/>
        <v>-10.301413777382862</v>
      </c>
      <c r="G28" s="1"/>
      <c r="H28" s="1"/>
      <c r="I28" s="1"/>
    </row>
    <row r="29" spans="1:9" x14ac:dyDescent="0.25">
      <c r="A29" s="8" t="s">
        <v>66</v>
      </c>
      <c r="B29" s="37">
        <v>519177</v>
      </c>
      <c r="C29" s="37">
        <v>417738</v>
      </c>
      <c r="D29" s="37">
        <v>5094859</v>
      </c>
      <c r="E29" s="37">
        <v>4928746</v>
      </c>
      <c r="F29" s="10">
        <f t="shared" si="0"/>
        <v>-3.2604042624143261</v>
      </c>
      <c r="G29" s="1"/>
      <c r="H29" s="1"/>
      <c r="I29" s="1"/>
    </row>
    <row r="30" spans="1:9" x14ac:dyDescent="0.25">
      <c r="A30" s="11" t="s">
        <v>67</v>
      </c>
      <c r="B30" s="38">
        <v>381127</v>
      </c>
      <c r="C30" s="38">
        <v>327018</v>
      </c>
      <c r="D30" s="38">
        <v>4572780</v>
      </c>
      <c r="E30" s="38">
        <v>4386290</v>
      </c>
      <c r="F30" s="13">
        <f t="shared" si="0"/>
        <v>-4.0782631134670879</v>
      </c>
      <c r="G30" s="1"/>
      <c r="H30" s="1"/>
      <c r="I30" s="1"/>
    </row>
    <row r="31" spans="1:9" x14ac:dyDescent="0.25">
      <c r="A31" s="8" t="s">
        <v>68</v>
      </c>
      <c r="B31" s="37">
        <v>2568103</v>
      </c>
      <c r="C31" s="37">
        <v>2068082</v>
      </c>
      <c r="D31" s="37">
        <v>33072048</v>
      </c>
      <c r="E31" s="37">
        <v>27889362</v>
      </c>
      <c r="F31" s="10">
        <f t="shared" si="0"/>
        <v>-15.670895252691935</v>
      </c>
      <c r="G31" s="1"/>
      <c r="H31" s="1"/>
      <c r="I31" s="1"/>
    </row>
    <row r="32" spans="1:9" x14ac:dyDescent="0.25">
      <c r="A32" s="11" t="s">
        <v>69</v>
      </c>
      <c r="B32" s="38">
        <v>5304500</v>
      </c>
      <c r="C32" s="38">
        <v>5551594</v>
      </c>
      <c r="D32" s="38">
        <v>65662845</v>
      </c>
      <c r="E32" s="38">
        <v>64553077</v>
      </c>
      <c r="F32" s="13">
        <f t="shared" si="0"/>
        <v>-1.6901003908679257</v>
      </c>
      <c r="G32" s="1"/>
      <c r="H32" s="1"/>
      <c r="I32" s="1"/>
    </row>
    <row r="33" spans="1:9" x14ac:dyDescent="0.25">
      <c r="A33" s="8" t="s">
        <v>70</v>
      </c>
      <c r="B33" s="37">
        <v>292009</v>
      </c>
      <c r="C33" s="37">
        <v>312511</v>
      </c>
      <c r="D33" s="37">
        <v>3738126</v>
      </c>
      <c r="E33" s="37">
        <v>3886763</v>
      </c>
      <c r="F33" s="10">
        <f t="shared" si="0"/>
        <v>3.9762437114211764</v>
      </c>
      <c r="G33" s="1"/>
      <c r="H33" s="1"/>
      <c r="I33" s="1"/>
    </row>
    <row r="34" spans="1:9" x14ac:dyDescent="0.25">
      <c r="A34" s="11" t="s">
        <v>71</v>
      </c>
      <c r="B34" s="38">
        <v>105653</v>
      </c>
      <c r="C34" s="38">
        <v>75600</v>
      </c>
      <c r="D34" s="38">
        <v>1007477</v>
      </c>
      <c r="E34" s="38">
        <v>962788</v>
      </c>
      <c r="F34" s="13">
        <f t="shared" si="0"/>
        <v>-4.4357340167567116</v>
      </c>
      <c r="G34" s="1"/>
      <c r="H34" s="1"/>
      <c r="I34" s="1"/>
    </row>
    <row r="35" spans="1:9" x14ac:dyDescent="0.25">
      <c r="A35" s="14" t="s">
        <v>72</v>
      </c>
      <c r="B35" s="15">
        <f>SUM(B7:B34)</f>
        <v>39182015</v>
      </c>
      <c r="C35" s="15">
        <f t="shared" ref="C35:E35" si="1">SUM(C7:C34)</f>
        <v>37042532</v>
      </c>
      <c r="D35" s="15">
        <f t="shared" si="1"/>
        <v>461056269</v>
      </c>
      <c r="E35" s="15">
        <f t="shared" si="1"/>
        <v>445626684</v>
      </c>
      <c r="F35" s="16">
        <f t="shared" si="0"/>
        <v>-3.3465730839026975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11407647</v>
      </c>
      <c r="C38" s="41">
        <f>D7</f>
        <v>12823974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85865259</v>
      </c>
      <c r="G38" s="42">
        <f>LOOKUP(E38,$A$38:$A$65,$C$38:$C$65)</f>
        <v>83268833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2337711</v>
      </c>
      <c r="C39" s="41">
        <f t="shared" ref="C39:C65" si="5">D8</f>
        <v>2238432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64553077</v>
      </c>
      <c r="G39" s="42">
        <f t="shared" ref="G39:G65" si="8">LOOKUP(E39,$A$38:$A$65,$C$38:$C$65)</f>
        <v>65662845</v>
      </c>
    </row>
    <row r="40" spans="1:9" x14ac:dyDescent="0.25">
      <c r="A40" s="42" t="str">
        <f t="shared" si="3"/>
        <v>ALMERIA</v>
      </c>
      <c r="B40" s="41">
        <f t="shared" si="4"/>
        <v>4810704</v>
      </c>
      <c r="C40" s="41">
        <f t="shared" si="5"/>
        <v>5354484</v>
      </c>
      <c r="D40" s="41">
        <f t="shared" si="6"/>
        <v>16</v>
      </c>
      <c r="E40" s="42" t="str">
        <f t="shared" si="2"/>
        <v>BARCELONA</v>
      </c>
      <c r="F40" s="42">
        <f t="shared" si="7"/>
        <v>41391199</v>
      </c>
      <c r="G40" s="42">
        <f t="shared" si="8"/>
        <v>41487423</v>
      </c>
    </row>
    <row r="41" spans="1:9" x14ac:dyDescent="0.25">
      <c r="A41" s="42" t="str">
        <f t="shared" si="3"/>
        <v>AVILES</v>
      </c>
      <c r="B41" s="41">
        <f t="shared" si="4"/>
        <v>4625652</v>
      </c>
      <c r="C41" s="41">
        <f t="shared" si="5"/>
        <v>5072100</v>
      </c>
      <c r="D41" s="41">
        <f t="shared" si="6"/>
        <v>17</v>
      </c>
      <c r="E41" s="42" t="str">
        <f t="shared" si="2"/>
        <v>BILBAO</v>
      </c>
      <c r="F41" s="42">
        <f t="shared" si="7"/>
        <v>29600772</v>
      </c>
      <c r="G41" s="42">
        <f t="shared" si="8"/>
        <v>28952727</v>
      </c>
    </row>
    <row r="42" spans="1:9" x14ac:dyDescent="0.25">
      <c r="A42" s="42" t="str">
        <f t="shared" si="3"/>
        <v>BAHIA DE ALGECIRAS</v>
      </c>
      <c r="B42" s="41">
        <f t="shared" si="4"/>
        <v>85865259</v>
      </c>
      <c r="C42" s="41">
        <f t="shared" si="5"/>
        <v>83268833</v>
      </c>
      <c r="D42" s="41">
        <f t="shared" si="6"/>
        <v>1</v>
      </c>
      <c r="E42" s="42" t="str">
        <f t="shared" si="2"/>
        <v>CARTAGENA</v>
      </c>
      <c r="F42" s="42">
        <f t="shared" si="7"/>
        <v>29374439</v>
      </c>
      <c r="G42" s="42">
        <f t="shared" si="8"/>
        <v>30102993</v>
      </c>
    </row>
    <row r="43" spans="1:9" x14ac:dyDescent="0.25">
      <c r="A43" s="42" t="str">
        <f t="shared" si="3"/>
        <v>BAHIA DE CADIZ</v>
      </c>
      <c r="B43" s="41">
        <f t="shared" si="4"/>
        <v>3583875</v>
      </c>
      <c r="C43" s="41">
        <f t="shared" si="5"/>
        <v>3742175</v>
      </c>
      <c r="D43" s="41">
        <f t="shared" si="6"/>
        <v>20</v>
      </c>
      <c r="E43" s="42" t="str">
        <f t="shared" si="2"/>
        <v>TARRAGONA</v>
      </c>
      <c r="F43" s="42">
        <f t="shared" si="7"/>
        <v>27889362</v>
      </c>
      <c r="G43" s="42">
        <f t="shared" si="8"/>
        <v>33072048</v>
      </c>
    </row>
    <row r="44" spans="1:9" x14ac:dyDescent="0.25">
      <c r="A44" s="42" t="str">
        <f t="shared" si="3"/>
        <v>BALEARES</v>
      </c>
      <c r="B44" s="41">
        <f t="shared" si="4"/>
        <v>11471149</v>
      </c>
      <c r="C44" s="41">
        <f t="shared" si="5"/>
        <v>11560873</v>
      </c>
      <c r="D44" s="41">
        <f t="shared" si="6"/>
        <v>13</v>
      </c>
      <c r="E44" s="42" t="str">
        <f t="shared" si="2"/>
        <v>HUELVA</v>
      </c>
      <c r="F44" s="42">
        <f t="shared" si="7"/>
        <v>26369503</v>
      </c>
      <c r="G44" s="42">
        <f t="shared" si="8"/>
        <v>28506305</v>
      </c>
    </row>
    <row r="45" spans="1:9" x14ac:dyDescent="0.25">
      <c r="A45" s="42" t="str">
        <f t="shared" si="3"/>
        <v>BARCELONA</v>
      </c>
      <c r="B45" s="41">
        <f t="shared" si="4"/>
        <v>41391199</v>
      </c>
      <c r="C45" s="41">
        <f t="shared" si="5"/>
        <v>41487423</v>
      </c>
      <c r="D45" s="41">
        <f t="shared" si="6"/>
        <v>3</v>
      </c>
      <c r="E45" s="42" t="str">
        <f t="shared" si="2"/>
        <v>LAS PALMAS</v>
      </c>
      <c r="F45" s="42">
        <f t="shared" si="7"/>
        <v>19418499</v>
      </c>
      <c r="G45" s="42">
        <f t="shared" si="8"/>
        <v>22387903</v>
      </c>
    </row>
    <row r="46" spans="1:9" x14ac:dyDescent="0.25">
      <c r="A46" s="42" t="str">
        <f t="shared" si="3"/>
        <v>BILBAO</v>
      </c>
      <c r="B46" s="41">
        <f t="shared" si="4"/>
        <v>29600772</v>
      </c>
      <c r="C46" s="41">
        <f t="shared" si="5"/>
        <v>28952727</v>
      </c>
      <c r="D46" s="41">
        <f t="shared" si="6"/>
        <v>4</v>
      </c>
      <c r="E46" s="42" t="str">
        <f t="shared" si="2"/>
        <v>GIJON</v>
      </c>
      <c r="F46" s="42">
        <f t="shared" si="7"/>
        <v>17768033</v>
      </c>
      <c r="G46" s="42">
        <f t="shared" si="8"/>
        <v>17127841</v>
      </c>
    </row>
    <row r="47" spans="1:9" x14ac:dyDescent="0.25">
      <c r="A47" s="42" t="str">
        <f t="shared" si="3"/>
        <v>CARTAGENA</v>
      </c>
      <c r="B47" s="41">
        <f t="shared" si="4"/>
        <v>29374439</v>
      </c>
      <c r="C47" s="41">
        <f t="shared" si="5"/>
        <v>30102993</v>
      </c>
      <c r="D47" s="41">
        <f t="shared" si="6"/>
        <v>5</v>
      </c>
      <c r="E47" s="42" t="str">
        <f t="shared" si="2"/>
        <v>CASTELLON</v>
      </c>
      <c r="F47" s="42">
        <f t="shared" si="7"/>
        <v>13879800</v>
      </c>
      <c r="G47" s="42">
        <f t="shared" si="8"/>
        <v>12908699</v>
      </c>
    </row>
    <row r="48" spans="1:9" x14ac:dyDescent="0.25">
      <c r="A48" s="42" t="str">
        <f t="shared" si="3"/>
        <v>CASTELLON</v>
      </c>
      <c r="B48" s="41">
        <f t="shared" si="4"/>
        <v>13879800</v>
      </c>
      <c r="C48" s="41">
        <f t="shared" si="5"/>
        <v>12908699</v>
      </c>
      <c r="D48" s="41">
        <f t="shared" si="6"/>
        <v>10</v>
      </c>
      <c r="E48" s="42" t="str">
        <f t="shared" si="2"/>
        <v>FERROL-SAN CIBRAO</v>
      </c>
      <c r="F48" s="42">
        <f t="shared" si="7"/>
        <v>12511478</v>
      </c>
      <c r="G48" s="42">
        <f t="shared" si="8"/>
        <v>13698284</v>
      </c>
    </row>
    <row r="49" spans="1:7" x14ac:dyDescent="0.25">
      <c r="A49" s="42" t="str">
        <f t="shared" si="3"/>
        <v>CEUTA</v>
      </c>
      <c r="B49" s="41">
        <f t="shared" si="4"/>
        <v>1893843</v>
      </c>
      <c r="C49" s="41">
        <f t="shared" si="5"/>
        <v>2066953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12273384</v>
      </c>
      <c r="G49" s="42">
        <f t="shared" si="8"/>
        <v>13682918</v>
      </c>
    </row>
    <row r="50" spans="1:7" x14ac:dyDescent="0.25">
      <c r="A50" s="42" t="str">
        <f t="shared" si="3"/>
        <v>FERROL-SAN CIBRAO</v>
      </c>
      <c r="B50" s="41">
        <f t="shared" si="4"/>
        <v>12511478</v>
      </c>
      <c r="C50" s="41">
        <f t="shared" si="5"/>
        <v>13698284</v>
      </c>
      <c r="D50" s="41">
        <f t="shared" si="6"/>
        <v>11</v>
      </c>
      <c r="E50" s="42" t="str">
        <f t="shared" si="2"/>
        <v>BALEARES</v>
      </c>
      <c r="F50" s="42">
        <f t="shared" si="7"/>
        <v>11471149</v>
      </c>
      <c r="G50" s="42">
        <f t="shared" si="8"/>
        <v>11560873</v>
      </c>
    </row>
    <row r="51" spans="1:7" x14ac:dyDescent="0.25">
      <c r="A51" s="42" t="str">
        <f t="shared" si="3"/>
        <v>GIJON</v>
      </c>
      <c r="B51" s="41">
        <f t="shared" si="4"/>
        <v>17768033</v>
      </c>
      <c r="C51" s="41">
        <f t="shared" si="5"/>
        <v>17127841</v>
      </c>
      <c r="D51" s="41">
        <f t="shared" si="6"/>
        <v>9</v>
      </c>
      <c r="E51" s="42" t="str">
        <f t="shared" si="2"/>
        <v>A CORUÑA</v>
      </c>
      <c r="F51" s="42">
        <f t="shared" si="7"/>
        <v>11407647</v>
      </c>
      <c r="G51" s="42">
        <f t="shared" si="8"/>
        <v>12823974</v>
      </c>
    </row>
    <row r="52" spans="1:7" x14ac:dyDescent="0.25">
      <c r="A52" s="42" t="str">
        <f t="shared" si="3"/>
        <v>HUELVA</v>
      </c>
      <c r="B52" s="41">
        <f t="shared" si="4"/>
        <v>26369503</v>
      </c>
      <c r="C52" s="41">
        <f t="shared" si="5"/>
        <v>28506305</v>
      </c>
      <c r="D52" s="41">
        <f t="shared" si="6"/>
        <v>7</v>
      </c>
      <c r="E52" s="42" t="str">
        <f t="shared" si="2"/>
        <v>SANTANDER</v>
      </c>
      <c r="F52" s="42">
        <f t="shared" si="7"/>
        <v>4928746</v>
      </c>
      <c r="G52" s="42">
        <f t="shared" si="8"/>
        <v>5094859</v>
      </c>
    </row>
    <row r="53" spans="1:7" x14ac:dyDescent="0.25">
      <c r="A53" s="42" t="str">
        <f t="shared" si="3"/>
        <v>LAS PALMAS</v>
      </c>
      <c r="B53" s="41">
        <f t="shared" si="4"/>
        <v>19418499</v>
      </c>
      <c r="C53" s="41">
        <f t="shared" si="5"/>
        <v>22387903</v>
      </c>
      <c r="D53" s="41">
        <f t="shared" si="6"/>
        <v>8</v>
      </c>
      <c r="E53" s="42" t="str">
        <f t="shared" si="2"/>
        <v>ALMERIA</v>
      </c>
      <c r="F53" s="42">
        <f t="shared" si="7"/>
        <v>4810704</v>
      </c>
      <c r="G53" s="42">
        <f t="shared" si="8"/>
        <v>5354484</v>
      </c>
    </row>
    <row r="54" spans="1:7" x14ac:dyDescent="0.25">
      <c r="A54" s="42" t="str">
        <f t="shared" si="3"/>
        <v>MALAGA</v>
      </c>
      <c r="B54" s="41">
        <f t="shared" si="4"/>
        <v>2798794</v>
      </c>
      <c r="C54" s="41">
        <f t="shared" si="5"/>
        <v>5047298</v>
      </c>
      <c r="D54" s="41">
        <f t="shared" si="6"/>
        <v>22</v>
      </c>
      <c r="E54" s="42" t="str">
        <f t="shared" si="2"/>
        <v>AVILES</v>
      </c>
      <c r="F54" s="42">
        <f t="shared" si="7"/>
        <v>4625652</v>
      </c>
      <c r="G54" s="42">
        <f t="shared" si="8"/>
        <v>5072100</v>
      </c>
    </row>
    <row r="55" spans="1:7" x14ac:dyDescent="0.25">
      <c r="A55" s="42" t="str">
        <f t="shared" si="3"/>
        <v>MARIN Y RIA DE PONTEVEDRA</v>
      </c>
      <c r="B55" s="41">
        <f t="shared" si="4"/>
        <v>1842874</v>
      </c>
      <c r="C55" s="41">
        <f t="shared" si="5"/>
        <v>1858637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4386290</v>
      </c>
      <c r="G55" s="42">
        <f t="shared" si="8"/>
        <v>4572780</v>
      </c>
    </row>
    <row r="56" spans="1:7" x14ac:dyDescent="0.25">
      <c r="A56" s="42" t="str">
        <f t="shared" si="3"/>
        <v>MELILLA</v>
      </c>
      <c r="B56" s="41">
        <f t="shared" si="4"/>
        <v>965731</v>
      </c>
      <c r="C56" s="41">
        <f t="shared" si="5"/>
        <v>954679</v>
      </c>
      <c r="D56" s="41">
        <f t="shared" si="6"/>
        <v>27</v>
      </c>
      <c r="E56" s="42" t="str">
        <f t="shared" si="2"/>
        <v>VIGO</v>
      </c>
      <c r="F56" s="42">
        <f t="shared" si="9"/>
        <v>3886763</v>
      </c>
      <c r="G56" s="42">
        <f t="shared" si="8"/>
        <v>3738126</v>
      </c>
    </row>
    <row r="57" spans="1:7" x14ac:dyDescent="0.25">
      <c r="A57" s="42" t="str">
        <f t="shared" si="3"/>
        <v>MOTRIL</v>
      </c>
      <c r="B57" s="41">
        <f t="shared" si="4"/>
        <v>1923303</v>
      </c>
      <c r="C57" s="41">
        <f t="shared" si="5"/>
        <v>2014947</v>
      </c>
      <c r="D57" s="41">
        <f t="shared" si="6"/>
        <v>24</v>
      </c>
      <c r="E57" s="42" t="str">
        <f t="shared" si="2"/>
        <v>BAHIA DE CADIZ</v>
      </c>
      <c r="F57" s="42">
        <f t="shared" si="9"/>
        <v>3583875</v>
      </c>
      <c r="G57" s="42">
        <f t="shared" si="8"/>
        <v>3742175</v>
      </c>
    </row>
    <row r="58" spans="1:7" x14ac:dyDescent="0.25">
      <c r="A58" s="42" t="str">
        <f t="shared" si="3"/>
        <v>PASAIA</v>
      </c>
      <c r="B58" s="41">
        <f t="shared" si="4"/>
        <v>2906009</v>
      </c>
      <c r="C58" s="41">
        <f t="shared" si="5"/>
        <v>3049656</v>
      </c>
      <c r="D58" s="41">
        <f t="shared" si="6"/>
        <v>21</v>
      </c>
      <c r="E58" s="42" t="str">
        <f t="shared" si="2"/>
        <v>PASAIA</v>
      </c>
      <c r="F58" s="42">
        <f t="shared" si="9"/>
        <v>2906009</v>
      </c>
      <c r="G58" s="42">
        <f t="shared" si="8"/>
        <v>3049656</v>
      </c>
    </row>
    <row r="59" spans="1:7" x14ac:dyDescent="0.25">
      <c r="A59" s="42" t="str">
        <f t="shared" si="3"/>
        <v>SANTA CRUZ DE TENERIFE</v>
      </c>
      <c r="B59" s="41">
        <f t="shared" si="4"/>
        <v>12273384</v>
      </c>
      <c r="C59" s="41">
        <f t="shared" si="5"/>
        <v>13682918</v>
      </c>
      <c r="D59" s="41">
        <f t="shared" si="6"/>
        <v>12</v>
      </c>
      <c r="E59" s="42" t="str">
        <f t="shared" si="2"/>
        <v>MALAGA</v>
      </c>
      <c r="F59" s="42">
        <f t="shared" si="9"/>
        <v>2798794</v>
      </c>
      <c r="G59" s="42">
        <f t="shared" si="8"/>
        <v>5047298</v>
      </c>
    </row>
    <row r="60" spans="1:7" x14ac:dyDescent="0.25">
      <c r="A60" s="42" t="str">
        <f t="shared" si="3"/>
        <v>SANTANDER</v>
      </c>
      <c r="B60" s="41">
        <f t="shared" si="4"/>
        <v>4928746</v>
      </c>
      <c r="C60" s="41">
        <f t="shared" si="5"/>
        <v>5094859</v>
      </c>
      <c r="D60" s="41">
        <f t="shared" si="6"/>
        <v>15</v>
      </c>
      <c r="E60" s="42" t="str">
        <f t="shared" si="2"/>
        <v>ALICANTE</v>
      </c>
      <c r="F60" s="42">
        <f t="shared" si="9"/>
        <v>2337711</v>
      </c>
      <c r="G60" s="42">
        <f t="shared" si="8"/>
        <v>2238432</v>
      </c>
    </row>
    <row r="61" spans="1:7" x14ac:dyDescent="0.25">
      <c r="A61" s="42" t="str">
        <f t="shared" si="3"/>
        <v>SEVILLA</v>
      </c>
      <c r="B61" s="41">
        <f t="shared" si="4"/>
        <v>4386290</v>
      </c>
      <c r="C61" s="41">
        <f t="shared" si="5"/>
        <v>4572780</v>
      </c>
      <c r="D61" s="41">
        <f t="shared" si="6"/>
        <v>18</v>
      </c>
      <c r="E61" s="42" t="str">
        <f t="shared" si="2"/>
        <v>MOTRIL</v>
      </c>
      <c r="F61" s="42">
        <f t="shared" si="9"/>
        <v>1923303</v>
      </c>
      <c r="G61" s="42">
        <f t="shared" si="8"/>
        <v>2014947</v>
      </c>
    </row>
    <row r="62" spans="1:7" x14ac:dyDescent="0.25">
      <c r="A62" s="42" t="str">
        <f t="shared" si="3"/>
        <v>TARRAGONA</v>
      </c>
      <c r="B62" s="41">
        <f t="shared" si="4"/>
        <v>27889362</v>
      </c>
      <c r="C62" s="41">
        <f t="shared" si="5"/>
        <v>33072048</v>
      </c>
      <c r="D62" s="41">
        <f t="shared" si="6"/>
        <v>6</v>
      </c>
      <c r="E62" s="42" t="str">
        <f t="shared" si="2"/>
        <v>CEUTA</v>
      </c>
      <c r="F62" s="42">
        <f t="shared" si="9"/>
        <v>1893843</v>
      </c>
      <c r="G62" s="42">
        <f t="shared" si="8"/>
        <v>2066953</v>
      </c>
    </row>
    <row r="63" spans="1:7" x14ac:dyDescent="0.25">
      <c r="A63" s="42" t="str">
        <f t="shared" si="3"/>
        <v>VALENCIA</v>
      </c>
      <c r="B63" s="41">
        <f t="shared" si="4"/>
        <v>64553077</v>
      </c>
      <c r="C63" s="41">
        <f t="shared" si="5"/>
        <v>65662845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1842874</v>
      </c>
      <c r="G63" s="42">
        <f t="shared" si="8"/>
        <v>1858637</v>
      </c>
    </row>
    <row r="64" spans="1:7" x14ac:dyDescent="0.25">
      <c r="A64" s="42" t="str">
        <f t="shared" si="3"/>
        <v>VIGO</v>
      </c>
      <c r="B64" s="41">
        <f t="shared" si="4"/>
        <v>3886763</v>
      </c>
      <c r="C64" s="41">
        <f t="shared" si="5"/>
        <v>3738126</v>
      </c>
      <c r="D64" s="41">
        <f t="shared" si="6"/>
        <v>19</v>
      </c>
      <c r="E64" s="42" t="str">
        <f t="shared" si="2"/>
        <v>MELILLA</v>
      </c>
      <c r="F64" s="42">
        <f t="shared" si="9"/>
        <v>965731</v>
      </c>
      <c r="G64" s="42">
        <f t="shared" si="8"/>
        <v>954679</v>
      </c>
    </row>
    <row r="65" spans="1:7" x14ac:dyDescent="0.25">
      <c r="A65" s="42" t="str">
        <f t="shared" si="3"/>
        <v>VILAGARCIA</v>
      </c>
      <c r="B65" s="41">
        <f t="shared" si="4"/>
        <v>962788</v>
      </c>
      <c r="C65" s="41">
        <f t="shared" si="5"/>
        <v>1007477</v>
      </c>
      <c r="D65" s="41">
        <f t="shared" si="6"/>
        <v>28</v>
      </c>
      <c r="E65" s="42" t="str">
        <f t="shared" si="2"/>
        <v>VILAGARCIA</v>
      </c>
      <c r="F65" s="42">
        <f t="shared" si="9"/>
        <v>962788</v>
      </c>
      <c r="G65" s="42">
        <f t="shared" si="8"/>
        <v>1007477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580990</v>
      </c>
      <c r="C7" s="37">
        <v>195674</v>
      </c>
      <c r="D7" s="37">
        <v>7208101</v>
      </c>
      <c r="E7" s="37">
        <v>6560700</v>
      </c>
      <c r="F7" s="10">
        <f>((E7*100)/D7)-100</f>
        <v>-8.9815750361988478</v>
      </c>
      <c r="G7" s="1"/>
      <c r="H7" s="1"/>
      <c r="I7" s="1"/>
    </row>
    <row r="8" spans="1:12" x14ac:dyDescent="0.25">
      <c r="A8" s="11" t="s">
        <v>45</v>
      </c>
      <c r="B8" s="38">
        <v>4400</v>
      </c>
      <c r="C8" s="38">
        <v>0</v>
      </c>
      <c r="D8" s="38">
        <v>58633</v>
      </c>
      <c r="E8" s="38">
        <v>60623</v>
      </c>
      <c r="F8" s="13">
        <f t="shared" ref="F8:F35" si="0">((E8*100)/D8)-100</f>
        <v>3.3939931437927413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3073</v>
      </c>
      <c r="D9" s="37">
        <v>12264</v>
      </c>
      <c r="E9" s="37">
        <v>13421</v>
      </c>
      <c r="F9" s="10">
        <f t="shared" si="0"/>
        <v>9.4341161121983106</v>
      </c>
      <c r="G9" s="1"/>
      <c r="H9" s="1"/>
      <c r="I9" s="1"/>
    </row>
    <row r="10" spans="1:12" x14ac:dyDescent="0.25">
      <c r="A10" s="11" t="s">
        <v>47</v>
      </c>
      <c r="B10" s="38">
        <v>33771</v>
      </c>
      <c r="C10" s="38">
        <v>35699</v>
      </c>
      <c r="D10" s="38">
        <v>598035</v>
      </c>
      <c r="E10" s="38">
        <v>636719</v>
      </c>
      <c r="F10" s="13">
        <f t="shared" si="0"/>
        <v>6.4685177288954634</v>
      </c>
      <c r="G10" s="1"/>
      <c r="H10" s="1"/>
      <c r="I10" s="1"/>
    </row>
    <row r="11" spans="1:12" x14ac:dyDescent="0.25">
      <c r="A11" s="8" t="s">
        <v>48</v>
      </c>
      <c r="B11" s="37">
        <v>1712664</v>
      </c>
      <c r="C11" s="37">
        <v>1947924</v>
      </c>
      <c r="D11" s="37">
        <v>22699793</v>
      </c>
      <c r="E11" s="37">
        <v>24181475</v>
      </c>
      <c r="F11" s="10">
        <f t="shared" si="0"/>
        <v>6.5272930021872924</v>
      </c>
      <c r="G11" s="1"/>
      <c r="H11" s="1"/>
      <c r="I11" s="1"/>
    </row>
    <row r="12" spans="1:12" x14ac:dyDescent="0.25">
      <c r="A12" s="11" t="s">
        <v>49</v>
      </c>
      <c r="B12" s="38">
        <v>36267</v>
      </c>
      <c r="C12" s="38">
        <v>2</v>
      </c>
      <c r="D12" s="38">
        <v>109455</v>
      </c>
      <c r="E12" s="38">
        <v>94990</v>
      </c>
      <c r="F12" s="13">
        <f t="shared" si="0"/>
        <v>-13.215476679914119</v>
      </c>
      <c r="G12" s="1"/>
      <c r="H12" s="1"/>
      <c r="I12" s="1"/>
    </row>
    <row r="13" spans="1:12" x14ac:dyDescent="0.25">
      <c r="A13" s="8" t="s">
        <v>50</v>
      </c>
      <c r="B13" s="37">
        <v>76692</v>
      </c>
      <c r="C13" s="37">
        <v>66235</v>
      </c>
      <c r="D13" s="37">
        <v>1528807</v>
      </c>
      <c r="E13" s="37">
        <v>1424636</v>
      </c>
      <c r="F13" s="10">
        <f t="shared" si="0"/>
        <v>-6.8138751327015115</v>
      </c>
      <c r="G13" s="1"/>
      <c r="H13" s="1"/>
      <c r="I13" s="1"/>
    </row>
    <row r="14" spans="1:12" x14ac:dyDescent="0.25">
      <c r="A14" s="11" t="s">
        <v>51</v>
      </c>
      <c r="B14" s="38">
        <v>921258</v>
      </c>
      <c r="C14" s="38">
        <v>641374</v>
      </c>
      <c r="D14" s="38">
        <v>10431485</v>
      </c>
      <c r="E14" s="38">
        <v>10609949</v>
      </c>
      <c r="F14" s="13">
        <f t="shared" si="0"/>
        <v>1.7108206549690692</v>
      </c>
      <c r="G14" s="1"/>
      <c r="H14" s="1"/>
      <c r="I14" s="1"/>
    </row>
    <row r="15" spans="1:12" x14ac:dyDescent="0.25">
      <c r="A15" s="8" t="s">
        <v>52</v>
      </c>
      <c r="B15" s="37">
        <v>1557592</v>
      </c>
      <c r="C15" s="37">
        <v>1206210</v>
      </c>
      <c r="D15" s="37">
        <v>15060947</v>
      </c>
      <c r="E15" s="37">
        <v>15761452</v>
      </c>
      <c r="F15" s="10">
        <f t="shared" si="0"/>
        <v>4.6511351510632153</v>
      </c>
      <c r="G15" s="1"/>
      <c r="H15" s="1"/>
      <c r="I15" s="1"/>
    </row>
    <row r="16" spans="1:12" x14ac:dyDescent="0.25">
      <c r="A16" s="11" t="s">
        <v>53</v>
      </c>
      <c r="B16" s="38">
        <v>2149242</v>
      </c>
      <c r="C16" s="38">
        <v>2049341</v>
      </c>
      <c r="D16" s="38">
        <v>24229644</v>
      </c>
      <c r="E16" s="38">
        <v>23719898</v>
      </c>
      <c r="F16" s="13">
        <f t="shared" si="0"/>
        <v>-2.1038113477853813</v>
      </c>
      <c r="G16" s="1"/>
      <c r="H16" s="1"/>
      <c r="I16" s="1"/>
    </row>
    <row r="17" spans="1:9" x14ac:dyDescent="0.25">
      <c r="A17" s="8" t="s">
        <v>54</v>
      </c>
      <c r="B17" s="37">
        <v>809339</v>
      </c>
      <c r="C17" s="37">
        <v>513333</v>
      </c>
      <c r="D17" s="37">
        <v>7313127</v>
      </c>
      <c r="E17" s="37">
        <v>7848217</v>
      </c>
      <c r="F17" s="10">
        <f t="shared" si="0"/>
        <v>7.316842713110276</v>
      </c>
      <c r="G17" s="1"/>
      <c r="H17" s="1"/>
      <c r="I17" s="1"/>
    </row>
    <row r="18" spans="1:9" x14ac:dyDescent="0.25">
      <c r="A18" s="11" t="s">
        <v>55</v>
      </c>
      <c r="B18" s="38">
        <v>73741</v>
      </c>
      <c r="C18" s="38">
        <v>61238</v>
      </c>
      <c r="D18" s="38">
        <v>983544</v>
      </c>
      <c r="E18" s="38">
        <v>858230</v>
      </c>
      <c r="F18" s="13">
        <f t="shared" si="0"/>
        <v>-12.741066998527771</v>
      </c>
      <c r="G18" s="1"/>
      <c r="H18" s="1"/>
      <c r="I18" s="1"/>
    </row>
    <row r="19" spans="1:9" x14ac:dyDescent="0.25">
      <c r="A19" s="8" t="s">
        <v>56</v>
      </c>
      <c r="B19" s="37">
        <v>166481</v>
      </c>
      <c r="C19" s="37">
        <v>114994</v>
      </c>
      <c r="D19" s="37">
        <v>2296992</v>
      </c>
      <c r="E19" s="37">
        <v>2530587</v>
      </c>
      <c r="F19" s="10">
        <f t="shared" si="0"/>
        <v>10.169604421782921</v>
      </c>
      <c r="G19" s="1"/>
      <c r="H19" s="1"/>
      <c r="I19" s="1"/>
    </row>
    <row r="20" spans="1:9" x14ac:dyDescent="0.25">
      <c r="A20" s="11" t="s">
        <v>57</v>
      </c>
      <c r="B20" s="38">
        <v>117156</v>
      </c>
      <c r="C20" s="38">
        <v>72457</v>
      </c>
      <c r="D20" s="38">
        <v>950227</v>
      </c>
      <c r="E20" s="38">
        <v>792388</v>
      </c>
      <c r="F20" s="13">
        <f t="shared" si="0"/>
        <v>-16.610662504854105</v>
      </c>
      <c r="G20" s="1"/>
      <c r="H20" s="1"/>
      <c r="I20" s="1"/>
    </row>
    <row r="21" spans="1:9" x14ac:dyDescent="0.25">
      <c r="A21" s="8" t="s">
        <v>58</v>
      </c>
      <c r="B21" s="37">
        <v>2598619</v>
      </c>
      <c r="C21" s="37">
        <v>2440226</v>
      </c>
      <c r="D21" s="37">
        <v>22921257</v>
      </c>
      <c r="E21" s="37">
        <v>21488718</v>
      </c>
      <c r="F21" s="10">
        <f t="shared" si="0"/>
        <v>-6.2498273982094474</v>
      </c>
      <c r="G21" s="1"/>
      <c r="H21" s="1"/>
      <c r="I21" s="1"/>
    </row>
    <row r="22" spans="1:9" x14ac:dyDescent="0.25">
      <c r="A22" s="11" t="s">
        <v>59</v>
      </c>
      <c r="B22" s="38">
        <v>373497</v>
      </c>
      <c r="C22" s="38">
        <v>384312</v>
      </c>
      <c r="D22" s="38">
        <v>4517990</v>
      </c>
      <c r="E22" s="38">
        <v>4686106</v>
      </c>
      <c r="F22" s="13">
        <f t="shared" si="0"/>
        <v>3.721035239121818</v>
      </c>
      <c r="G22" s="1"/>
      <c r="H22" s="1"/>
      <c r="I22" s="1"/>
    </row>
    <row r="23" spans="1:9" x14ac:dyDescent="0.25">
      <c r="A23" s="8" t="s">
        <v>60</v>
      </c>
      <c r="B23" s="37">
        <v>3009</v>
      </c>
      <c r="C23" s="37">
        <v>15704</v>
      </c>
      <c r="D23" s="37">
        <v>105005</v>
      </c>
      <c r="E23" s="37">
        <v>76384</v>
      </c>
      <c r="F23" s="10">
        <f t="shared" si="0"/>
        <v>-27.256797295366894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72</v>
      </c>
      <c r="D24" s="38">
        <v>0</v>
      </c>
      <c r="E24" s="38">
        <v>174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7855</v>
      </c>
      <c r="C25" s="37">
        <v>5907</v>
      </c>
      <c r="D25" s="37">
        <v>71618</v>
      </c>
      <c r="E25" s="37">
        <v>60771</v>
      </c>
      <c r="F25" s="10">
        <f t="shared" si="0"/>
        <v>-15.145633779217519</v>
      </c>
      <c r="G25" s="1"/>
      <c r="H25" s="1"/>
      <c r="I25" s="1"/>
    </row>
    <row r="26" spans="1:9" x14ac:dyDescent="0.25">
      <c r="A26" s="11" t="s">
        <v>63</v>
      </c>
      <c r="B26" s="38">
        <v>92279</v>
      </c>
      <c r="C26" s="38">
        <v>87915</v>
      </c>
      <c r="D26" s="38">
        <v>1190834</v>
      </c>
      <c r="E26" s="38">
        <v>1126967</v>
      </c>
      <c r="F26" s="13">
        <f t="shared" si="0"/>
        <v>-5.3632160317894915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778944</v>
      </c>
      <c r="C28" s="38">
        <v>373219</v>
      </c>
      <c r="D28" s="38">
        <v>7507378</v>
      </c>
      <c r="E28" s="38">
        <v>6476510</v>
      </c>
      <c r="F28" s="13">
        <f t="shared" si="0"/>
        <v>-13.731398632118967</v>
      </c>
      <c r="G28" s="1"/>
      <c r="H28" s="1"/>
      <c r="I28" s="1"/>
    </row>
    <row r="29" spans="1:9" x14ac:dyDescent="0.25">
      <c r="A29" s="8" t="s">
        <v>66</v>
      </c>
      <c r="B29" s="37">
        <v>26017</v>
      </c>
      <c r="C29" s="37">
        <v>26635</v>
      </c>
      <c r="D29" s="37">
        <v>229070</v>
      </c>
      <c r="E29" s="37">
        <v>239699</v>
      </c>
      <c r="F29" s="10">
        <f t="shared" si="0"/>
        <v>4.64006635526259</v>
      </c>
      <c r="G29" s="1"/>
      <c r="H29" s="1"/>
      <c r="I29" s="1"/>
    </row>
    <row r="30" spans="1:9" x14ac:dyDescent="0.25">
      <c r="A30" s="11" t="s">
        <v>67</v>
      </c>
      <c r="B30" s="38">
        <v>27318</v>
      </c>
      <c r="C30" s="38">
        <v>9232</v>
      </c>
      <c r="D30" s="38">
        <v>359099</v>
      </c>
      <c r="E30" s="38">
        <v>285031</v>
      </c>
      <c r="F30" s="13">
        <f t="shared" si="0"/>
        <v>-20.626066906340597</v>
      </c>
      <c r="G30" s="1"/>
      <c r="H30" s="1"/>
      <c r="I30" s="1"/>
    </row>
    <row r="31" spans="1:9" x14ac:dyDescent="0.25">
      <c r="A31" s="8" t="s">
        <v>68</v>
      </c>
      <c r="B31" s="37">
        <v>1458630</v>
      </c>
      <c r="C31" s="37">
        <v>1230525</v>
      </c>
      <c r="D31" s="37">
        <v>19049525</v>
      </c>
      <c r="E31" s="37">
        <v>17924518</v>
      </c>
      <c r="F31" s="10">
        <f t="shared" si="0"/>
        <v>-5.9056958113128815</v>
      </c>
      <c r="G31" s="1"/>
      <c r="H31" s="1"/>
      <c r="I31" s="1"/>
    </row>
    <row r="32" spans="1:9" x14ac:dyDescent="0.25">
      <c r="A32" s="11" t="s">
        <v>69</v>
      </c>
      <c r="B32" s="38">
        <v>274857</v>
      </c>
      <c r="C32" s="38">
        <v>492973</v>
      </c>
      <c r="D32" s="38">
        <v>3663636</v>
      </c>
      <c r="E32" s="38">
        <v>4164892</v>
      </c>
      <c r="F32" s="13">
        <f t="shared" si="0"/>
        <v>13.681926916320293</v>
      </c>
      <c r="G32" s="1"/>
      <c r="H32" s="1"/>
      <c r="I32" s="1"/>
    </row>
    <row r="33" spans="1:9" x14ac:dyDescent="0.25">
      <c r="A33" s="8" t="s">
        <v>70</v>
      </c>
      <c r="B33" s="37">
        <v>3017</v>
      </c>
      <c r="C33" s="37">
        <v>6319</v>
      </c>
      <c r="D33" s="37">
        <v>75369</v>
      </c>
      <c r="E33" s="37">
        <v>80029</v>
      </c>
      <c r="F33" s="10">
        <f t="shared" si="0"/>
        <v>6.1829133994082497</v>
      </c>
      <c r="G33" s="1"/>
      <c r="H33" s="1"/>
      <c r="I33" s="1"/>
    </row>
    <row r="34" spans="1:9" x14ac:dyDescent="0.25">
      <c r="A34" s="11" t="s">
        <v>71</v>
      </c>
      <c r="B34" s="38">
        <v>12411</v>
      </c>
      <c r="C34" s="38">
        <v>6496</v>
      </c>
      <c r="D34" s="38">
        <v>205286</v>
      </c>
      <c r="E34" s="38">
        <v>262160</v>
      </c>
      <c r="F34" s="13">
        <f t="shared" si="0"/>
        <v>27.704763110976884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13896046</v>
      </c>
      <c r="C35" s="15">
        <f t="shared" ref="C35:E35" si="1">SUM(C7:C34)</f>
        <v>11987089</v>
      </c>
      <c r="D35" s="15">
        <f t="shared" si="1"/>
        <v>153377121</v>
      </c>
      <c r="E35" s="15">
        <f t="shared" si="1"/>
        <v>151965244</v>
      </c>
      <c r="F35" s="16">
        <f t="shared" si="0"/>
        <v>-0.92052647148071287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6560700</v>
      </c>
      <c r="C38" s="41">
        <f>D7</f>
        <v>7208101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24181475</v>
      </c>
      <c r="G38" s="42">
        <f>LOOKUP(E38,$A$38:$A$65,$C$38:$C$65)</f>
        <v>22699793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60623</v>
      </c>
      <c r="C39" s="41">
        <f t="shared" ref="C39:C65" si="5">D8</f>
        <v>58633</v>
      </c>
      <c r="D39" s="41">
        <f t="shared" ref="D39:D65" si="6">_xlfn.RANK.EQ(B39,$B$38:$B$65)+COUNTIF($B$38:$B$65,B39)-1</f>
        <v>25</v>
      </c>
      <c r="E39" s="42" t="str">
        <f t="shared" si="2"/>
        <v>CARTAGENA</v>
      </c>
      <c r="F39" s="42">
        <f t="shared" ref="F39:F54" si="7">LOOKUP(E39,$A$38:$A$65,$B$38:$B$65)</f>
        <v>23719898</v>
      </c>
      <c r="G39" s="42">
        <f t="shared" ref="G39:G65" si="8">LOOKUP(E39,$A$38:$A$65,$C$38:$C$65)</f>
        <v>24229644</v>
      </c>
    </row>
    <row r="40" spans="1:9" x14ac:dyDescent="0.25">
      <c r="A40" s="42" t="str">
        <f t="shared" si="3"/>
        <v>ALMERIA</v>
      </c>
      <c r="B40" s="41">
        <f t="shared" si="4"/>
        <v>13421</v>
      </c>
      <c r="C40" s="41">
        <f t="shared" si="5"/>
        <v>12264</v>
      </c>
      <c r="D40" s="41">
        <f t="shared" si="6"/>
        <v>26</v>
      </c>
      <c r="E40" s="42" t="str">
        <f t="shared" si="2"/>
        <v>HUELVA</v>
      </c>
      <c r="F40" s="42">
        <f t="shared" si="7"/>
        <v>21488718</v>
      </c>
      <c r="G40" s="42">
        <f t="shared" si="8"/>
        <v>22921257</v>
      </c>
    </row>
    <row r="41" spans="1:9" x14ac:dyDescent="0.25">
      <c r="A41" s="42" t="str">
        <f t="shared" si="3"/>
        <v>AVILES</v>
      </c>
      <c r="B41" s="41">
        <f t="shared" si="4"/>
        <v>636719</v>
      </c>
      <c r="C41" s="41">
        <f t="shared" si="5"/>
        <v>598035</v>
      </c>
      <c r="D41" s="41">
        <f t="shared" si="6"/>
        <v>17</v>
      </c>
      <c r="E41" s="42" t="str">
        <f t="shared" si="2"/>
        <v>TARRAGONA</v>
      </c>
      <c r="F41" s="42">
        <f t="shared" si="7"/>
        <v>17924518</v>
      </c>
      <c r="G41" s="42">
        <f t="shared" si="8"/>
        <v>19049525</v>
      </c>
    </row>
    <row r="42" spans="1:9" x14ac:dyDescent="0.25">
      <c r="A42" s="42" t="str">
        <f t="shared" si="3"/>
        <v>BAHIA DE ALGECIRAS</v>
      </c>
      <c r="B42" s="41">
        <f t="shared" si="4"/>
        <v>24181475</v>
      </c>
      <c r="C42" s="41">
        <f t="shared" si="5"/>
        <v>22699793</v>
      </c>
      <c r="D42" s="41">
        <f t="shared" si="6"/>
        <v>1</v>
      </c>
      <c r="E42" s="42" t="str">
        <f t="shared" si="2"/>
        <v>BILBAO</v>
      </c>
      <c r="F42" s="42">
        <f t="shared" si="7"/>
        <v>15761452</v>
      </c>
      <c r="G42" s="42">
        <f t="shared" si="8"/>
        <v>15060947</v>
      </c>
    </row>
    <row r="43" spans="1:9" x14ac:dyDescent="0.25">
      <c r="A43" s="42" t="str">
        <f t="shared" si="3"/>
        <v>BAHIA DE CADIZ</v>
      </c>
      <c r="B43" s="41">
        <f t="shared" si="4"/>
        <v>94990</v>
      </c>
      <c r="C43" s="41">
        <f t="shared" si="5"/>
        <v>109455</v>
      </c>
      <c r="D43" s="41">
        <f t="shared" si="6"/>
        <v>21</v>
      </c>
      <c r="E43" s="42" t="str">
        <f t="shared" si="2"/>
        <v>BARCELONA</v>
      </c>
      <c r="F43" s="42">
        <f t="shared" si="7"/>
        <v>10609949</v>
      </c>
      <c r="G43" s="42">
        <f t="shared" si="8"/>
        <v>10431485</v>
      </c>
    </row>
    <row r="44" spans="1:9" x14ac:dyDescent="0.25">
      <c r="A44" s="42" t="str">
        <f t="shared" si="3"/>
        <v>BALEARES</v>
      </c>
      <c r="B44" s="41">
        <f t="shared" si="4"/>
        <v>1424636</v>
      </c>
      <c r="C44" s="41">
        <f t="shared" si="5"/>
        <v>1528807</v>
      </c>
      <c r="D44" s="41">
        <f t="shared" si="6"/>
        <v>13</v>
      </c>
      <c r="E44" s="42" t="str">
        <f t="shared" si="2"/>
        <v>CASTELLON</v>
      </c>
      <c r="F44" s="42">
        <f t="shared" si="7"/>
        <v>7848217</v>
      </c>
      <c r="G44" s="42">
        <f t="shared" si="8"/>
        <v>7313127</v>
      </c>
    </row>
    <row r="45" spans="1:9" x14ac:dyDescent="0.25">
      <c r="A45" s="42" t="str">
        <f t="shared" si="3"/>
        <v>BARCELONA</v>
      </c>
      <c r="B45" s="41">
        <f t="shared" si="4"/>
        <v>10609949</v>
      </c>
      <c r="C45" s="41">
        <f t="shared" si="5"/>
        <v>10431485</v>
      </c>
      <c r="D45" s="41">
        <f t="shared" si="6"/>
        <v>6</v>
      </c>
      <c r="E45" s="42" t="str">
        <f t="shared" si="2"/>
        <v>A CORUÑA</v>
      </c>
      <c r="F45" s="42">
        <f t="shared" si="7"/>
        <v>6560700</v>
      </c>
      <c r="G45" s="42">
        <f t="shared" si="8"/>
        <v>7208101</v>
      </c>
    </row>
    <row r="46" spans="1:9" x14ac:dyDescent="0.25">
      <c r="A46" s="42" t="str">
        <f t="shared" si="3"/>
        <v>BILBAO</v>
      </c>
      <c r="B46" s="41">
        <f t="shared" si="4"/>
        <v>15761452</v>
      </c>
      <c r="C46" s="41">
        <f t="shared" si="5"/>
        <v>15060947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6476510</v>
      </c>
      <c r="G46" s="42">
        <f t="shared" si="8"/>
        <v>7507378</v>
      </c>
    </row>
    <row r="47" spans="1:9" x14ac:dyDescent="0.25">
      <c r="A47" s="42" t="str">
        <f t="shared" si="3"/>
        <v>CARTAGENA</v>
      </c>
      <c r="B47" s="41">
        <f t="shared" si="4"/>
        <v>23719898</v>
      </c>
      <c r="C47" s="41">
        <f t="shared" si="5"/>
        <v>24229644</v>
      </c>
      <c r="D47" s="41">
        <f t="shared" si="6"/>
        <v>2</v>
      </c>
      <c r="E47" s="42" t="str">
        <f t="shared" si="2"/>
        <v>LAS PALMAS</v>
      </c>
      <c r="F47" s="42">
        <f t="shared" si="7"/>
        <v>4686106</v>
      </c>
      <c r="G47" s="42">
        <f t="shared" si="8"/>
        <v>4517990</v>
      </c>
    </row>
    <row r="48" spans="1:9" x14ac:dyDescent="0.25">
      <c r="A48" s="42" t="str">
        <f t="shared" si="3"/>
        <v>CASTELLON</v>
      </c>
      <c r="B48" s="41">
        <f t="shared" si="4"/>
        <v>7848217</v>
      </c>
      <c r="C48" s="41">
        <f t="shared" si="5"/>
        <v>7313127</v>
      </c>
      <c r="D48" s="41">
        <f t="shared" si="6"/>
        <v>7</v>
      </c>
      <c r="E48" s="42" t="str">
        <f t="shared" si="2"/>
        <v>VALENCIA</v>
      </c>
      <c r="F48" s="42">
        <f t="shared" si="7"/>
        <v>4164892</v>
      </c>
      <c r="G48" s="42">
        <f t="shared" si="8"/>
        <v>3663636</v>
      </c>
    </row>
    <row r="49" spans="1:7" x14ac:dyDescent="0.25">
      <c r="A49" s="42" t="str">
        <f t="shared" si="3"/>
        <v>CEUTA</v>
      </c>
      <c r="B49" s="41">
        <f t="shared" si="4"/>
        <v>858230</v>
      </c>
      <c r="C49" s="41">
        <f t="shared" si="5"/>
        <v>983544</v>
      </c>
      <c r="D49" s="41">
        <f t="shared" si="6"/>
        <v>15</v>
      </c>
      <c r="E49" s="42" t="str">
        <f t="shared" si="2"/>
        <v>FERROL-SAN CIBRAO</v>
      </c>
      <c r="F49" s="42">
        <f t="shared" si="7"/>
        <v>2530587</v>
      </c>
      <c r="G49" s="42">
        <f t="shared" si="8"/>
        <v>2296992</v>
      </c>
    </row>
    <row r="50" spans="1:7" x14ac:dyDescent="0.25">
      <c r="A50" s="42" t="str">
        <f t="shared" si="3"/>
        <v>FERROL-SAN CIBRAO</v>
      </c>
      <c r="B50" s="41">
        <f t="shared" si="4"/>
        <v>2530587</v>
      </c>
      <c r="C50" s="41">
        <f t="shared" si="5"/>
        <v>2296992</v>
      </c>
      <c r="D50" s="41">
        <f t="shared" si="6"/>
        <v>12</v>
      </c>
      <c r="E50" s="42" t="str">
        <f t="shared" si="2"/>
        <v>BALEARES</v>
      </c>
      <c r="F50" s="42">
        <f t="shared" si="7"/>
        <v>1424636</v>
      </c>
      <c r="G50" s="42">
        <f t="shared" si="8"/>
        <v>1528807</v>
      </c>
    </row>
    <row r="51" spans="1:7" x14ac:dyDescent="0.25">
      <c r="A51" s="42" t="str">
        <f t="shared" si="3"/>
        <v>GIJON</v>
      </c>
      <c r="B51" s="41">
        <f t="shared" si="4"/>
        <v>792388</v>
      </c>
      <c r="C51" s="41">
        <f t="shared" si="5"/>
        <v>950227</v>
      </c>
      <c r="D51" s="41">
        <f t="shared" si="6"/>
        <v>16</v>
      </c>
      <c r="E51" s="42" t="str">
        <f t="shared" si="2"/>
        <v>MOTRIL</v>
      </c>
      <c r="F51" s="42">
        <f t="shared" si="7"/>
        <v>1126967</v>
      </c>
      <c r="G51" s="42">
        <f t="shared" si="8"/>
        <v>1190834</v>
      </c>
    </row>
    <row r="52" spans="1:7" x14ac:dyDescent="0.25">
      <c r="A52" s="42" t="str">
        <f t="shared" si="3"/>
        <v>HUELVA</v>
      </c>
      <c r="B52" s="41">
        <f t="shared" si="4"/>
        <v>21488718</v>
      </c>
      <c r="C52" s="41">
        <f t="shared" si="5"/>
        <v>22921257</v>
      </c>
      <c r="D52" s="41">
        <f t="shared" si="6"/>
        <v>3</v>
      </c>
      <c r="E52" s="42" t="str">
        <f t="shared" si="2"/>
        <v>CEUTA</v>
      </c>
      <c r="F52" s="42">
        <f t="shared" si="7"/>
        <v>858230</v>
      </c>
      <c r="G52" s="42">
        <f t="shared" si="8"/>
        <v>983544</v>
      </c>
    </row>
    <row r="53" spans="1:7" x14ac:dyDescent="0.25">
      <c r="A53" s="42" t="str">
        <f t="shared" si="3"/>
        <v>LAS PALMAS</v>
      </c>
      <c r="B53" s="41">
        <f t="shared" si="4"/>
        <v>4686106</v>
      </c>
      <c r="C53" s="41">
        <f t="shared" si="5"/>
        <v>4517990</v>
      </c>
      <c r="D53" s="41">
        <f t="shared" si="6"/>
        <v>10</v>
      </c>
      <c r="E53" s="42" t="str">
        <f t="shared" si="2"/>
        <v>GIJON</v>
      </c>
      <c r="F53" s="42">
        <f t="shared" si="7"/>
        <v>792388</v>
      </c>
      <c r="G53" s="42">
        <f t="shared" si="8"/>
        <v>950227</v>
      </c>
    </row>
    <row r="54" spans="1:7" x14ac:dyDescent="0.25">
      <c r="A54" s="42" t="str">
        <f t="shared" si="3"/>
        <v>MALAGA</v>
      </c>
      <c r="B54" s="41">
        <f t="shared" si="4"/>
        <v>76384</v>
      </c>
      <c r="C54" s="41">
        <f t="shared" si="5"/>
        <v>105005</v>
      </c>
      <c r="D54" s="41">
        <f t="shared" si="6"/>
        <v>23</v>
      </c>
      <c r="E54" s="42" t="str">
        <f t="shared" si="2"/>
        <v>AVILES</v>
      </c>
      <c r="F54" s="42">
        <f t="shared" si="7"/>
        <v>636719</v>
      </c>
      <c r="G54" s="42">
        <f t="shared" si="8"/>
        <v>598035</v>
      </c>
    </row>
    <row r="55" spans="1:7" x14ac:dyDescent="0.25">
      <c r="A55" s="42" t="str">
        <f t="shared" si="3"/>
        <v>MARIN Y RIA DE PONTEVEDRA</v>
      </c>
      <c r="B55" s="41">
        <f t="shared" si="4"/>
        <v>174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285031</v>
      </c>
      <c r="G55" s="42">
        <f t="shared" si="8"/>
        <v>359099</v>
      </c>
    </row>
    <row r="56" spans="1:7" x14ac:dyDescent="0.25">
      <c r="A56" s="42" t="str">
        <f t="shared" si="3"/>
        <v>MELILLA</v>
      </c>
      <c r="B56" s="41">
        <f t="shared" si="4"/>
        <v>60771</v>
      </c>
      <c r="C56" s="41">
        <f t="shared" si="5"/>
        <v>71618</v>
      </c>
      <c r="D56" s="41">
        <f t="shared" si="6"/>
        <v>24</v>
      </c>
      <c r="E56" s="42" t="str">
        <f t="shared" si="2"/>
        <v>VILAGARCIA</v>
      </c>
      <c r="F56" s="42">
        <f t="shared" si="9"/>
        <v>262160</v>
      </c>
      <c r="G56" s="42">
        <f t="shared" si="8"/>
        <v>205286</v>
      </c>
    </row>
    <row r="57" spans="1:7" x14ac:dyDescent="0.25">
      <c r="A57" s="42" t="str">
        <f t="shared" si="3"/>
        <v>MOTRIL</v>
      </c>
      <c r="B57" s="41">
        <f t="shared" si="4"/>
        <v>1126967</v>
      </c>
      <c r="C57" s="41">
        <f t="shared" si="5"/>
        <v>1190834</v>
      </c>
      <c r="D57" s="41">
        <f t="shared" si="6"/>
        <v>14</v>
      </c>
      <c r="E57" s="42" t="str">
        <f t="shared" si="2"/>
        <v>SANTANDER</v>
      </c>
      <c r="F57" s="42">
        <f t="shared" si="9"/>
        <v>239699</v>
      </c>
      <c r="G57" s="42">
        <f t="shared" si="8"/>
        <v>229070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94990</v>
      </c>
      <c r="G58" s="42">
        <f t="shared" si="8"/>
        <v>109455</v>
      </c>
    </row>
    <row r="59" spans="1:7" x14ac:dyDescent="0.25">
      <c r="A59" s="42" t="str">
        <f t="shared" si="3"/>
        <v>SANTA CRUZ DE TENERIFE</v>
      </c>
      <c r="B59" s="41">
        <f t="shared" si="4"/>
        <v>6476510</v>
      </c>
      <c r="C59" s="41">
        <f t="shared" si="5"/>
        <v>7507378</v>
      </c>
      <c r="D59" s="41">
        <f t="shared" si="6"/>
        <v>9</v>
      </c>
      <c r="E59" s="42" t="str">
        <f t="shared" si="2"/>
        <v>VIGO</v>
      </c>
      <c r="F59" s="42">
        <f t="shared" si="9"/>
        <v>80029</v>
      </c>
      <c r="G59" s="42">
        <f t="shared" si="8"/>
        <v>75369</v>
      </c>
    </row>
    <row r="60" spans="1:7" x14ac:dyDescent="0.25">
      <c r="A60" s="42" t="str">
        <f t="shared" si="3"/>
        <v>SANTANDER</v>
      </c>
      <c r="B60" s="41">
        <f t="shared" si="4"/>
        <v>239699</v>
      </c>
      <c r="C60" s="41">
        <f t="shared" si="5"/>
        <v>229070</v>
      </c>
      <c r="D60" s="41">
        <f t="shared" si="6"/>
        <v>20</v>
      </c>
      <c r="E60" s="42" t="str">
        <f t="shared" si="2"/>
        <v>MALAGA</v>
      </c>
      <c r="F60" s="42">
        <f t="shared" si="9"/>
        <v>76384</v>
      </c>
      <c r="G60" s="42">
        <f t="shared" si="8"/>
        <v>105005</v>
      </c>
    </row>
    <row r="61" spans="1:7" x14ac:dyDescent="0.25">
      <c r="A61" s="42" t="str">
        <f t="shared" si="3"/>
        <v>SEVILLA</v>
      </c>
      <c r="B61" s="41">
        <f t="shared" si="4"/>
        <v>285031</v>
      </c>
      <c r="C61" s="41">
        <f t="shared" si="5"/>
        <v>359099</v>
      </c>
      <c r="D61" s="41">
        <f t="shared" si="6"/>
        <v>18</v>
      </c>
      <c r="E61" s="42" t="str">
        <f t="shared" si="2"/>
        <v>MELILLA</v>
      </c>
      <c r="F61" s="42">
        <f t="shared" si="9"/>
        <v>60771</v>
      </c>
      <c r="G61" s="42">
        <f t="shared" si="8"/>
        <v>71618</v>
      </c>
    </row>
    <row r="62" spans="1:7" x14ac:dyDescent="0.25">
      <c r="A62" s="42" t="str">
        <f t="shared" si="3"/>
        <v>TARRAGONA</v>
      </c>
      <c r="B62" s="41">
        <f t="shared" si="4"/>
        <v>17924518</v>
      </c>
      <c r="C62" s="41">
        <f t="shared" si="5"/>
        <v>19049525</v>
      </c>
      <c r="D62" s="41">
        <f t="shared" si="6"/>
        <v>4</v>
      </c>
      <c r="E62" s="42" t="str">
        <f t="shared" si="2"/>
        <v>ALICANTE</v>
      </c>
      <c r="F62" s="42">
        <f t="shared" si="9"/>
        <v>60623</v>
      </c>
      <c r="G62" s="42">
        <f t="shared" si="8"/>
        <v>58633</v>
      </c>
    </row>
    <row r="63" spans="1:7" x14ac:dyDescent="0.25">
      <c r="A63" s="42" t="str">
        <f t="shared" si="3"/>
        <v>VALENCIA</v>
      </c>
      <c r="B63" s="41">
        <f t="shared" si="4"/>
        <v>4164892</v>
      </c>
      <c r="C63" s="41">
        <f t="shared" si="5"/>
        <v>3663636</v>
      </c>
      <c r="D63" s="41">
        <f t="shared" si="6"/>
        <v>11</v>
      </c>
      <c r="E63" s="42" t="str">
        <f t="shared" si="2"/>
        <v>ALMERIA</v>
      </c>
      <c r="F63" s="42">
        <f t="shared" si="9"/>
        <v>13421</v>
      </c>
      <c r="G63" s="42">
        <f t="shared" si="8"/>
        <v>12264</v>
      </c>
    </row>
    <row r="64" spans="1:7" x14ac:dyDescent="0.25">
      <c r="A64" s="42" t="str">
        <f t="shared" si="3"/>
        <v>VIGO</v>
      </c>
      <c r="B64" s="41">
        <f t="shared" si="4"/>
        <v>80029</v>
      </c>
      <c r="C64" s="41">
        <f t="shared" si="5"/>
        <v>75369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174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262160</v>
      </c>
      <c r="C65" s="41">
        <f t="shared" si="5"/>
        <v>205286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428856</v>
      </c>
      <c r="C7" s="19">
        <v>316053</v>
      </c>
      <c r="D7" s="19">
        <v>4179771</v>
      </c>
      <c r="E7" s="19">
        <v>3688168</v>
      </c>
      <c r="F7" s="10">
        <f>((E7*100)/D7)-100</f>
        <v>-11.761481669689559</v>
      </c>
      <c r="G7" s="1"/>
      <c r="H7" s="1"/>
      <c r="I7" s="1"/>
    </row>
    <row r="8" spans="1:12" x14ac:dyDescent="0.25">
      <c r="A8" s="11" t="s">
        <v>45</v>
      </c>
      <c r="B8" s="20">
        <v>55115</v>
      </c>
      <c r="C8" s="20">
        <v>42673</v>
      </c>
      <c r="D8" s="20">
        <v>717061</v>
      </c>
      <c r="E8" s="20">
        <v>940343</v>
      </c>
      <c r="F8" s="13">
        <f t="shared" ref="F8:F35" si="0">((E8*100)/D8)-100</f>
        <v>31.138494493494989</v>
      </c>
      <c r="G8" s="1"/>
      <c r="H8" s="1"/>
      <c r="I8" s="1"/>
    </row>
    <row r="9" spans="1:12" x14ac:dyDescent="0.25">
      <c r="A9" s="8" t="s">
        <v>46</v>
      </c>
      <c r="B9" s="19">
        <v>241409</v>
      </c>
      <c r="C9" s="19">
        <v>385596</v>
      </c>
      <c r="D9" s="19">
        <v>4703570</v>
      </c>
      <c r="E9" s="19">
        <v>4151806</v>
      </c>
      <c r="F9" s="10">
        <f t="shared" si="0"/>
        <v>-11.73074919688662</v>
      </c>
      <c r="G9" s="1"/>
      <c r="H9" s="1"/>
      <c r="I9" s="1"/>
    </row>
    <row r="10" spans="1:12" x14ac:dyDescent="0.25">
      <c r="A10" s="11" t="s">
        <v>47</v>
      </c>
      <c r="B10" s="20">
        <v>308214</v>
      </c>
      <c r="C10" s="20">
        <v>211367</v>
      </c>
      <c r="D10" s="20">
        <v>3393152</v>
      </c>
      <c r="E10" s="20">
        <v>2797247</v>
      </c>
      <c r="F10" s="13">
        <f t="shared" si="0"/>
        <v>-17.561989560149385</v>
      </c>
      <c r="G10" s="1"/>
      <c r="H10" s="1"/>
      <c r="I10" s="1"/>
    </row>
    <row r="11" spans="1:12" x14ac:dyDescent="0.25">
      <c r="A11" s="8" t="s">
        <v>48</v>
      </c>
      <c r="B11" s="19">
        <v>280820</v>
      </c>
      <c r="C11" s="19">
        <v>197545</v>
      </c>
      <c r="D11" s="19">
        <v>1955220</v>
      </c>
      <c r="E11" s="19">
        <v>1597565</v>
      </c>
      <c r="F11" s="10">
        <f t="shared" si="0"/>
        <v>-18.292314931312077</v>
      </c>
      <c r="G11" s="1"/>
      <c r="H11" s="1"/>
      <c r="I11" s="1"/>
    </row>
    <row r="12" spans="1:12" x14ac:dyDescent="0.25">
      <c r="A12" s="11" t="s">
        <v>49</v>
      </c>
      <c r="B12" s="20">
        <v>200126</v>
      </c>
      <c r="C12" s="20">
        <v>170735</v>
      </c>
      <c r="D12" s="20">
        <v>1815381</v>
      </c>
      <c r="E12" s="20">
        <v>1867533</v>
      </c>
      <c r="F12" s="13">
        <f t="shared" si="0"/>
        <v>2.8727853822420713</v>
      </c>
      <c r="G12" s="1"/>
      <c r="H12" s="1"/>
      <c r="I12" s="1"/>
    </row>
    <row r="13" spans="1:12" x14ac:dyDescent="0.25">
      <c r="A13" s="8" t="s">
        <v>50</v>
      </c>
      <c r="B13" s="19">
        <v>123772</v>
      </c>
      <c r="C13" s="19">
        <v>103940</v>
      </c>
      <c r="D13" s="19">
        <v>1623778</v>
      </c>
      <c r="E13" s="19">
        <v>1309549</v>
      </c>
      <c r="F13" s="10">
        <f t="shared" si="0"/>
        <v>-19.351721725506806</v>
      </c>
      <c r="G13" s="1"/>
      <c r="H13" s="1"/>
      <c r="I13" s="1"/>
    </row>
    <row r="14" spans="1:12" x14ac:dyDescent="0.25">
      <c r="A14" s="11" t="s">
        <v>51</v>
      </c>
      <c r="B14" s="20">
        <v>292550</v>
      </c>
      <c r="C14" s="20">
        <v>350092</v>
      </c>
      <c r="D14" s="20">
        <v>4685744</v>
      </c>
      <c r="E14" s="20">
        <v>4373720</v>
      </c>
      <c r="F14" s="13">
        <f t="shared" si="0"/>
        <v>-6.6590065526413724</v>
      </c>
      <c r="G14" s="1"/>
      <c r="H14" s="1"/>
      <c r="I14" s="1"/>
    </row>
    <row r="15" spans="1:12" x14ac:dyDescent="0.25">
      <c r="A15" s="8" t="s">
        <v>52</v>
      </c>
      <c r="B15" s="19">
        <v>291894</v>
      </c>
      <c r="C15" s="19">
        <v>392110</v>
      </c>
      <c r="D15" s="19">
        <v>4261691</v>
      </c>
      <c r="E15" s="19">
        <v>4421587</v>
      </c>
      <c r="F15" s="10">
        <f t="shared" si="0"/>
        <v>3.7519379044609309</v>
      </c>
      <c r="G15" s="1"/>
      <c r="H15" s="1"/>
      <c r="I15" s="1"/>
    </row>
    <row r="16" spans="1:12" x14ac:dyDescent="0.25">
      <c r="A16" s="11" t="s">
        <v>53</v>
      </c>
      <c r="B16" s="20">
        <v>371930</v>
      </c>
      <c r="C16" s="20">
        <v>567560</v>
      </c>
      <c r="D16" s="20">
        <v>4880341</v>
      </c>
      <c r="E16" s="20">
        <v>4519222</v>
      </c>
      <c r="F16" s="13">
        <f t="shared" si="0"/>
        <v>-7.3994624555948008</v>
      </c>
      <c r="G16" s="1"/>
      <c r="H16" s="1"/>
      <c r="I16" s="1"/>
    </row>
    <row r="17" spans="1:9" x14ac:dyDescent="0.25">
      <c r="A17" s="8" t="s">
        <v>54</v>
      </c>
      <c r="B17" s="19">
        <v>345996</v>
      </c>
      <c r="C17" s="19">
        <v>314331</v>
      </c>
      <c r="D17" s="19">
        <v>3114303</v>
      </c>
      <c r="E17" s="19">
        <v>3102799</v>
      </c>
      <c r="F17" s="10">
        <f t="shared" si="0"/>
        <v>-0.36939244511532365</v>
      </c>
      <c r="G17" s="1"/>
      <c r="H17" s="1"/>
      <c r="I17" s="1"/>
    </row>
    <row r="18" spans="1:9" x14ac:dyDescent="0.25">
      <c r="A18" s="11" t="s">
        <v>55</v>
      </c>
      <c r="B18" s="20">
        <v>2700</v>
      </c>
      <c r="C18" s="20">
        <v>750</v>
      </c>
      <c r="D18" s="20">
        <v>150350</v>
      </c>
      <c r="E18" s="20">
        <v>63426</v>
      </c>
      <c r="F18" s="13">
        <f t="shared" si="0"/>
        <v>-57.814432989690722</v>
      </c>
      <c r="G18" s="1"/>
      <c r="H18" s="1"/>
      <c r="I18" s="1"/>
    </row>
    <row r="19" spans="1:9" x14ac:dyDescent="0.25">
      <c r="A19" s="8" t="s">
        <v>56</v>
      </c>
      <c r="B19" s="19">
        <v>783193</v>
      </c>
      <c r="C19" s="19">
        <v>765340</v>
      </c>
      <c r="D19" s="19">
        <v>10505475</v>
      </c>
      <c r="E19" s="19">
        <v>8999195</v>
      </c>
      <c r="F19" s="10">
        <f t="shared" si="0"/>
        <v>-14.338047541876975</v>
      </c>
      <c r="G19" s="1"/>
      <c r="H19" s="1"/>
      <c r="I19" s="1"/>
    </row>
    <row r="20" spans="1:9" x14ac:dyDescent="0.25">
      <c r="A20" s="11" t="s">
        <v>57</v>
      </c>
      <c r="B20" s="20">
        <v>1459011</v>
      </c>
      <c r="C20" s="20">
        <v>1219383</v>
      </c>
      <c r="D20" s="20">
        <v>14482418</v>
      </c>
      <c r="E20" s="20">
        <v>14947162</v>
      </c>
      <c r="F20" s="13">
        <f t="shared" si="0"/>
        <v>3.2090221398111822</v>
      </c>
      <c r="G20" s="1"/>
      <c r="H20" s="1"/>
      <c r="I20" s="1"/>
    </row>
    <row r="21" spans="1:9" x14ac:dyDescent="0.25">
      <c r="A21" s="8" t="s">
        <v>58</v>
      </c>
      <c r="B21" s="19">
        <v>739360</v>
      </c>
      <c r="C21" s="19">
        <v>731004</v>
      </c>
      <c r="D21" s="19">
        <v>4830967</v>
      </c>
      <c r="E21" s="19">
        <v>4145909</v>
      </c>
      <c r="F21" s="10">
        <f t="shared" si="0"/>
        <v>-14.18055639792199</v>
      </c>
      <c r="G21" s="1"/>
      <c r="H21" s="1"/>
      <c r="I21" s="1"/>
    </row>
    <row r="22" spans="1:9" x14ac:dyDescent="0.25">
      <c r="A22" s="11" t="s">
        <v>59</v>
      </c>
      <c r="B22" s="20">
        <v>18131</v>
      </c>
      <c r="C22" s="20">
        <v>27005</v>
      </c>
      <c r="D22" s="20">
        <v>375490</v>
      </c>
      <c r="E22" s="20">
        <v>364102</v>
      </c>
      <c r="F22" s="13">
        <f t="shared" si="0"/>
        <v>-3.0328370928653214</v>
      </c>
      <c r="G22" s="1"/>
      <c r="H22" s="1"/>
      <c r="I22" s="1"/>
    </row>
    <row r="23" spans="1:9" x14ac:dyDescent="0.25">
      <c r="A23" s="8" t="s">
        <v>60</v>
      </c>
      <c r="B23" s="19">
        <v>37302</v>
      </c>
      <c r="C23" s="19">
        <v>81078</v>
      </c>
      <c r="D23" s="19">
        <v>782253</v>
      </c>
      <c r="E23" s="19">
        <v>868836</v>
      </c>
      <c r="F23" s="10">
        <f t="shared" si="0"/>
        <v>11.068413927463368</v>
      </c>
      <c r="G23" s="1"/>
      <c r="H23" s="1"/>
      <c r="I23" s="1"/>
    </row>
    <row r="24" spans="1:9" x14ac:dyDescent="0.25">
      <c r="A24" s="11" t="s">
        <v>61</v>
      </c>
      <c r="B24" s="20">
        <v>30430</v>
      </c>
      <c r="C24" s="20">
        <v>73449</v>
      </c>
      <c r="D24" s="20">
        <v>805966</v>
      </c>
      <c r="E24" s="20">
        <v>826305</v>
      </c>
      <c r="F24" s="13">
        <f t="shared" si="0"/>
        <v>2.523555584230607</v>
      </c>
      <c r="G24" s="1"/>
      <c r="H24" s="1"/>
      <c r="I24" s="1"/>
    </row>
    <row r="25" spans="1:9" x14ac:dyDescent="0.25">
      <c r="A25" s="8" t="s">
        <v>62</v>
      </c>
      <c r="B25" s="19">
        <v>1100</v>
      </c>
      <c r="C25" s="19">
        <v>2100</v>
      </c>
      <c r="D25" s="19">
        <v>20779</v>
      </c>
      <c r="E25" s="19">
        <v>9000</v>
      </c>
      <c r="F25" s="10">
        <f t="shared" si="0"/>
        <v>-56.687039799797873</v>
      </c>
      <c r="G25" s="1"/>
      <c r="H25" s="1"/>
      <c r="I25" s="1"/>
    </row>
    <row r="26" spans="1:9" x14ac:dyDescent="0.25">
      <c r="A26" s="11" t="s">
        <v>63</v>
      </c>
      <c r="B26" s="20">
        <v>62070</v>
      </c>
      <c r="C26" s="20">
        <v>36805</v>
      </c>
      <c r="D26" s="20">
        <v>547036</v>
      </c>
      <c r="E26" s="20">
        <v>479197</v>
      </c>
      <c r="F26" s="13">
        <f t="shared" si="0"/>
        <v>-12.401194802535841</v>
      </c>
      <c r="G26" s="1"/>
      <c r="H26" s="1"/>
      <c r="I26" s="1"/>
    </row>
    <row r="27" spans="1:9" x14ac:dyDescent="0.25">
      <c r="A27" s="8" t="s">
        <v>64</v>
      </c>
      <c r="B27" s="19">
        <v>91503</v>
      </c>
      <c r="C27" s="19">
        <v>143419</v>
      </c>
      <c r="D27" s="19">
        <v>1419971</v>
      </c>
      <c r="E27" s="19">
        <v>1212240</v>
      </c>
      <c r="F27" s="10">
        <f t="shared" si="0"/>
        <v>-14.629242428190437</v>
      </c>
      <c r="G27" s="1"/>
      <c r="H27" s="1"/>
      <c r="I27" s="1"/>
    </row>
    <row r="28" spans="1:9" x14ac:dyDescent="0.25">
      <c r="A28" s="11" t="s">
        <v>65</v>
      </c>
      <c r="B28" s="20">
        <v>30050</v>
      </c>
      <c r="C28" s="20">
        <v>65308</v>
      </c>
      <c r="D28" s="20">
        <v>567440</v>
      </c>
      <c r="E28" s="20">
        <v>488158</v>
      </c>
      <c r="F28" s="13">
        <f t="shared" si="0"/>
        <v>-13.971873678274349</v>
      </c>
      <c r="G28" s="1"/>
      <c r="H28" s="1"/>
      <c r="I28" s="1"/>
    </row>
    <row r="29" spans="1:9" x14ac:dyDescent="0.25">
      <c r="A29" s="8" t="s">
        <v>66</v>
      </c>
      <c r="B29" s="19">
        <v>367440</v>
      </c>
      <c r="C29" s="19">
        <v>246025</v>
      </c>
      <c r="D29" s="19">
        <v>3236676</v>
      </c>
      <c r="E29" s="19">
        <v>2988773</v>
      </c>
      <c r="F29" s="10">
        <f t="shared" si="0"/>
        <v>-7.65918491687151</v>
      </c>
      <c r="G29" s="1"/>
      <c r="H29" s="1"/>
      <c r="I29" s="1"/>
    </row>
    <row r="30" spans="1:9" x14ac:dyDescent="0.25">
      <c r="A30" s="11" t="s">
        <v>67</v>
      </c>
      <c r="B30" s="20">
        <v>159799</v>
      </c>
      <c r="C30" s="20">
        <v>125640</v>
      </c>
      <c r="D30" s="20">
        <v>1813175</v>
      </c>
      <c r="E30" s="20">
        <v>1824074</v>
      </c>
      <c r="F30" s="13">
        <f t="shared" si="0"/>
        <v>0.60110027989576054</v>
      </c>
      <c r="G30" s="1"/>
      <c r="H30" s="1"/>
      <c r="I30" s="1"/>
    </row>
    <row r="31" spans="1:9" x14ac:dyDescent="0.25">
      <c r="A31" s="8" t="s">
        <v>68</v>
      </c>
      <c r="B31" s="19">
        <v>900164</v>
      </c>
      <c r="C31" s="19">
        <v>647446</v>
      </c>
      <c r="D31" s="19">
        <v>10888789</v>
      </c>
      <c r="E31" s="19">
        <v>7375070</v>
      </c>
      <c r="F31" s="10">
        <f t="shared" si="0"/>
        <v>-32.269143979188129</v>
      </c>
      <c r="G31" s="1"/>
      <c r="H31" s="1"/>
      <c r="I31" s="1"/>
    </row>
    <row r="32" spans="1:9" x14ac:dyDescent="0.25">
      <c r="A32" s="11" t="s">
        <v>69</v>
      </c>
      <c r="B32" s="20">
        <v>241297</v>
      </c>
      <c r="C32" s="20">
        <v>289809</v>
      </c>
      <c r="D32" s="20">
        <v>2177058</v>
      </c>
      <c r="E32" s="20">
        <v>2444573</v>
      </c>
      <c r="F32" s="13">
        <f t="shared" si="0"/>
        <v>12.287913321555976</v>
      </c>
      <c r="G32" s="1"/>
      <c r="H32" s="1"/>
      <c r="I32" s="1"/>
    </row>
    <row r="33" spans="1:9" x14ac:dyDescent="0.25">
      <c r="A33" s="8" t="s">
        <v>70</v>
      </c>
      <c r="B33" s="19">
        <v>19732</v>
      </c>
      <c r="C33" s="19">
        <v>20351</v>
      </c>
      <c r="D33" s="19">
        <v>303132</v>
      </c>
      <c r="E33" s="19">
        <v>289478</v>
      </c>
      <c r="F33" s="10">
        <f t="shared" si="0"/>
        <v>-4.5043083541163611</v>
      </c>
      <c r="G33" s="1"/>
      <c r="H33" s="1"/>
      <c r="I33" s="1"/>
    </row>
    <row r="34" spans="1:9" x14ac:dyDescent="0.25">
      <c r="A34" s="11" t="s">
        <v>71</v>
      </c>
      <c r="B34" s="20">
        <v>52336</v>
      </c>
      <c r="C34" s="20">
        <v>35898</v>
      </c>
      <c r="D34" s="20">
        <v>346675</v>
      </c>
      <c r="E34" s="20">
        <v>202966</v>
      </c>
      <c r="F34" s="13">
        <f t="shared" si="0"/>
        <v>-41.45352275185693</v>
      </c>
      <c r="G34" s="1"/>
      <c r="H34" s="1"/>
      <c r="I34" s="1"/>
    </row>
    <row r="35" spans="1:9" x14ac:dyDescent="0.25">
      <c r="A35" s="14" t="s">
        <v>72</v>
      </c>
      <c r="B35" s="15">
        <f>SUM(B7:B34)</f>
        <v>7936300</v>
      </c>
      <c r="C35" s="15">
        <f t="shared" ref="C35:E35" si="1">SUM(C7:C34)</f>
        <v>7562812</v>
      </c>
      <c r="D35" s="15">
        <f t="shared" si="1"/>
        <v>88583662</v>
      </c>
      <c r="E35" s="15">
        <f t="shared" si="1"/>
        <v>80298003</v>
      </c>
      <c r="F35" s="16">
        <f t="shared" si="0"/>
        <v>-9.3534843930927138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3688168</v>
      </c>
      <c r="C38" s="41">
        <f>D7</f>
        <v>4179771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14947162</v>
      </c>
      <c r="G38" s="42">
        <f>LOOKUP(E38,$A$38:$A$65,$C$38:$C$65)</f>
        <v>14482418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940343</v>
      </c>
      <c r="C39" s="41">
        <f t="shared" ref="C39:C65" si="5">D8</f>
        <v>717061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8999195</v>
      </c>
      <c r="G39" s="42">
        <f t="shared" ref="G39:G65" si="8">LOOKUP(E39,$A$38:$A$65,$C$38:$C$65)</f>
        <v>10505475</v>
      </c>
    </row>
    <row r="40" spans="1:9" x14ac:dyDescent="0.25">
      <c r="A40" s="42" t="str">
        <f t="shared" si="3"/>
        <v>ALMERIA</v>
      </c>
      <c r="B40" s="41">
        <f t="shared" si="4"/>
        <v>4151806</v>
      </c>
      <c r="C40" s="41">
        <f t="shared" si="5"/>
        <v>4703570</v>
      </c>
      <c r="D40" s="41">
        <f t="shared" si="6"/>
        <v>7</v>
      </c>
      <c r="E40" s="42" t="str">
        <f t="shared" si="2"/>
        <v>TARRAGONA</v>
      </c>
      <c r="F40" s="42">
        <f t="shared" si="7"/>
        <v>7375070</v>
      </c>
      <c r="G40" s="42">
        <f t="shared" si="8"/>
        <v>10888789</v>
      </c>
    </row>
    <row r="41" spans="1:9" x14ac:dyDescent="0.25">
      <c r="A41" s="42" t="str">
        <f t="shared" si="3"/>
        <v>AVILES</v>
      </c>
      <c r="B41" s="41">
        <f t="shared" si="4"/>
        <v>2797247</v>
      </c>
      <c r="C41" s="41">
        <f t="shared" si="5"/>
        <v>3393152</v>
      </c>
      <c r="D41" s="41">
        <f t="shared" si="6"/>
        <v>12</v>
      </c>
      <c r="E41" s="42" t="str">
        <f t="shared" si="2"/>
        <v>CARTAGENA</v>
      </c>
      <c r="F41" s="42">
        <f t="shared" si="7"/>
        <v>4519222</v>
      </c>
      <c r="G41" s="42">
        <f t="shared" si="8"/>
        <v>4880341</v>
      </c>
    </row>
    <row r="42" spans="1:9" x14ac:dyDescent="0.25">
      <c r="A42" s="42" t="str">
        <f t="shared" si="3"/>
        <v>BAHIA DE ALGECIRAS</v>
      </c>
      <c r="B42" s="41">
        <f t="shared" si="4"/>
        <v>1597565</v>
      </c>
      <c r="C42" s="41">
        <f t="shared" si="5"/>
        <v>1955220</v>
      </c>
      <c r="D42" s="41">
        <f t="shared" si="6"/>
        <v>16</v>
      </c>
      <c r="E42" s="42" t="str">
        <f t="shared" si="2"/>
        <v>BILBAO</v>
      </c>
      <c r="F42" s="42">
        <f t="shared" si="7"/>
        <v>4421587</v>
      </c>
      <c r="G42" s="42">
        <f t="shared" si="8"/>
        <v>4261691</v>
      </c>
    </row>
    <row r="43" spans="1:9" x14ac:dyDescent="0.25">
      <c r="A43" s="42" t="str">
        <f t="shared" si="3"/>
        <v>BAHIA DE CADIZ</v>
      </c>
      <c r="B43" s="41">
        <f t="shared" si="4"/>
        <v>1867533</v>
      </c>
      <c r="C43" s="41">
        <f t="shared" si="5"/>
        <v>1815381</v>
      </c>
      <c r="D43" s="41">
        <f t="shared" si="6"/>
        <v>14</v>
      </c>
      <c r="E43" s="42" t="str">
        <f t="shared" si="2"/>
        <v>BARCELONA</v>
      </c>
      <c r="F43" s="42">
        <f t="shared" si="7"/>
        <v>4373720</v>
      </c>
      <c r="G43" s="42">
        <f t="shared" si="8"/>
        <v>4685744</v>
      </c>
    </row>
    <row r="44" spans="1:9" x14ac:dyDescent="0.25">
      <c r="A44" s="42" t="str">
        <f t="shared" si="3"/>
        <v>BALEARES</v>
      </c>
      <c r="B44" s="41">
        <f t="shared" si="4"/>
        <v>1309549</v>
      </c>
      <c r="C44" s="41">
        <f t="shared" si="5"/>
        <v>1623778</v>
      </c>
      <c r="D44" s="41">
        <f t="shared" si="6"/>
        <v>17</v>
      </c>
      <c r="E44" s="42" t="str">
        <f t="shared" si="2"/>
        <v>ALMERIA</v>
      </c>
      <c r="F44" s="42">
        <f t="shared" si="7"/>
        <v>4151806</v>
      </c>
      <c r="G44" s="42">
        <f t="shared" si="8"/>
        <v>4703570</v>
      </c>
    </row>
    <row r="45" spans="1:9" x14ac:dyDescent="0.25">
      <c r="A45" s="42" t="str">
        <f t="shared" si="3"/>
        <v>BARCELONA</v>
      </c>
      <c r="B45" s="41">
        <f t="shared" si="4"/>
        <v>4373720</v>
      </c>
      <c r="C45" s="41">
        <f t="shared" si="5"/>
        <v>4685744</v>
      </c>
      <c r="D45" s="41">
        <f t="shared" si="6"/>
        <v>6</v>
      </c>
      <c r="E45" s="42" t="str">
        <f t="shared" si="2"/>
        <v>HUELVA</v>
      </c>
      <c r="F45" s="42">
        <f t="shared" si="7"/>
        <v>4145909</v>
      </c>
      <c r="G45" s="42">
        <f t="shared" si="8"/>
        <v>4830967</v>
      </c>
    </row>
    <row r="46" spans="1:9" x14ac:dyDescent="0.25">
      <c r="A46" s="42" t="str">
        <f t="shared" si="3"/>
        <v>BILBAO</v>
      </c>
      <c r="B46" s="41">
        <f t="shared" si="4"/>
        <v>4421587</v>
      </c>
      <c r="C46" s="41">
        <f t="shared" si="5"/>
        <v>4261691</v>
      </c>
      <c r="D46" s="41">
        <f t="shared" si="6"/>
        <v>5</v>
      </c>
      <c r="E46" s="42" t="str">
        <f t="shared" si="2"/>
        <v>A CORUÑA</v>
      </c>
      <c r="F46" s="42">
        <f t="shared" si="7"/>
        <v>3688168</v>
      </c>
      <c r="G46" s="42">
        <f t="shared" si="8"/>
        <v>4179771</v>
      </c>
    </row>
    <row r="47" spans="1:9" x14ac:dyDescent="0.25">
      <c r="A47" s="42" t="str">
        <f t="shared" si="3"/>
        <v>CARTAGENA</v>
      </c>
      <c r="B47" s="41">
        <f t="shared" si="4"/>
        <v>4519222</v>
      </c>
      <c r="C47" s="41">
        <f t="shared" si="5"/>
        <v>4880341</v>
      </c>
      <c r="D47" s="41">
        <f t="shared" si="6"/>
        <v>4</v>
      </c>
      <c r="E47" s="42" t="str">
        <f t="shared" si="2"/>
        <v>CASTELLON</v>
      </c>
      <c r="F47" s="42">
        <f t="shared" si="7"/>
        <v>3102799</v>
      </c>
      <c r="G47" s="42">
        <f t="shared" si="8"/>
        <v>3114303</v>
      </c>
    </row>
    <row r="48" spans="1:9" x14ac:dyDescent="0.25">
      <c r="A48" s="42" t="str">
        <f t="shared" si="3"/>
        <v>CASTELLON</v>
      </c>
      <c r="B48" s="41">
        <f t="shared" si="4"/>
        <v>3102799</v>
      </c>
      <c r="C48" s="41">
        <f t="shared" si="5"/>
        <v>3114303</v>
      </c>
      <c r="D48" s="41">
        <f t="shared" si="6"/>
        <v>10</v>
      </c>
      <c r="E48" s="42" t="str">
        <f t="shared" si="2"/>
        <v>SANTANDER</v>
      </c>
      <c r="F48" s="42">
        <f t="shared" si="7"/>
        <v>2988773</v>
      </c>
      <c r="G48" s="42">
        <f t="shared" si="8"/>
        <v>3236676</v>
      </c>
    </row>
    <row r="49" spans="1:7" x14ac:dyDescent="0.25">
      <c r="A49" s="42" t="str">
        <f t="shared" si="3"/>
        <v>CEUTA</v>
      </c>
      <c r="B49" s="41">
        <f t="shared" si="4"/>
        <v>63426</v>
      </c>
      <c r="C49" s="41">
        <f t="shared" si="5"/>
        <v>150350</v>
      </c>
      <c r="D49" s="41">
        <f t="shared" si="6"/>
        <v>27</v>
      </c>
      <c r="E49" s="42" t="str">
        <f t="shared" si="2"/>
        <v>AVILES</v>
      </c>
      <c r="F49" s="42">
        <f t="shared" si="7"/>
        <v>2797247</v>
      </c>
      <c r="G49" s="42">
        <f t="shared" si="8"/>
        <v>3393152</v>
      </c>
    </row>
    <row r="50" spans="1:7" x14ac:dyDescent="0.25">
      <c r="A50" s="42" t="str">
        <f t="shared" si="3"/>
        <v>FERROL-SAN CIBRAO</v>
      </c>
      <c r="B50" s="41">
        <f t="shared" si="4"/>
        <v>8999195</v>
      </c>
      <c r="C50" s="41">
        <f t="shared" si="5"/>
        <v>10505475</v>
      </c>
      <c r="D50" s="41">
        <f t="shared" si="6"/>
        <v>2</v>
      </c>
      <c r="E50" s="42" t="str">
        <f t="shared" si="2"/>
        <v>VALENCIA</v>
      </c>
      <c r="F50" s="42">
        <f t="shared" si="7"/>
        <v>2444573</v>
      </c>
      <c r="G50" s="42">
        <f t="shared" si="8"/>
        <v>2177058</v>
      </c>
    </row>
    <row r="51" spans="1:7" x14ac:dyDescent="0.25">
      <c r="A51" s="42" t="str">
        <f t="shared" si="3"/>
        <v>GIJON</v>
      </c>
      <c r="B51" s="41">
        <f t="shared" si="4"/>
        <v>14947162</v>
      </c>
      <c r="C51" s="41">
        <f t="shared" si="5"/>
        <v>14482418</v>
      </c>
      <c r="D51" s="41">
        <f t="shared" si="6"/>
        <v>1</v>
      </c>
      <c r="E51" s="42" t="str">
        <f t="shared" si="2"/>
        <v>BAHIA DE CADIZ</v>
      </c>
      <c r="F51" s="42">
        <f t="shared" si="7"/>
        <v>1867533</v>
      </c>
      <c r="G51" s="42">
        <f t="shared" si="8"/>
        <v>1815381</v>
      </c>
    </row>
    <row r="52" spans="1:7" x14ac:dyDescent="0.25">
      <c r="A52" s="42" t="str">
        <f t="shared" si="3"/>
        <v>HUELVA</v>
      </c>
      <c r="B52" s="41">
        <f t="shared" si="4"/>
        <v>4145909</v>
      </c>
      <c r="C52" s="41">
        <f t="shared" si="5"/>
        <v>4830967</v>
      </c>
      <c r="D52" s="41">
        <f t="shared" si="6"/>
        <v>8</v>
      </c>
      <c r="E52" s="42" t="str">
        <f t="shared" si="2"/>
        <v>SEVILLA</v>
      </c>
      <c r="F52" s="42">
        <f t="shared" si="7"/>
        <v>1824074</v>
      </c>
      <c r="G52" s="42">
        <f t="shared" si="8"/>
        <v>1813175</v>
      </c>
    </row>
    <row r="53" spans="1:7" x14ac:dyDescent="0.25">
      <c r="A53" s="42" t="str">
        <f t="shared" si="3"/>
        <v>LAS PALMAS</v>
      </c>
      <c r="B53" s="41">
        <f t="shared" si="4"/>
        <v>364102</v>
      </c>
      <c r="C53" s="41">
        <f t="shared" si="5"/>
        <v>375490</v>
      </c>
      <c r="D53" s="41">
        <f t="shared" si="6"/>
        <v>24</v>
      </c>
      <c r="E53" s="42" t="str">
        <f t="shared" si="2"/>
        <v>BAHIA DE ALGECIRAS</v>
      </c>
      <c r="F53" s="42">
        <f t="shared" si="7"/>
        <v>1597565</v>
      </c>
      <c r="G53" s="42">
        <f t="shared" si="8"/>
        <v>1955220</v>
      </c>
    </row>
    <row r="54" spans="1:7" x14ac:dyDescent="0.25">
      <c r="A54" s="42" t="str">
        <f t="shared" si="3"/>
        <v>MALAGA</v>
      </c>
      <c r="B54" s="41">
        <f t="shared" si="4"/>
        <v>868836</v>
      </c>
      <c r="C54" s="41">
        <f t="shared" si="5"/>
        <v>782253</v>
      </c>
      <c r="D54" s="41">
        <f t="shared" si="6"/>
        <v>20</v>
      </c>
      <c r="E54" s="42" t="str">
        <f t="shared" si="2"/>
        <v>BALEARES</v>
      </c>
      <c r="F54" s="42">
        <f t="shared" si="7"/>
        <v>1309549</v>
      </c>
      <c r="G54" s="42">
        <f t="shared" si="8"/>
        <v>1623778</v>
      </c>
    </row>
    <row r="55" spans="1:7" x14ac:dyDescent="0.25">
      <c r="A55" s="42" t="str">
        <f t="shared" si="3"/>
        <v>MARIN Y RIA DE PONTEVEDRA</v>
      </c>
      <c r="B55" s="41">
        <f t="shared" si="4"/>
        <v>826305</v>
      </c>
      <c r="C55" s="41">
        <f t="shared" si="5"/>
        <v>805966</v>
      </c>
      <c r="D55" s="41">
        <f t="shared" si="6"/>
        <v>21</v>
      </c>
      <c r="E55" s="42" t="str">
        <f t="shared" si="2"/>
        <v>PASAIA</v>
      </c>
      <c r="F55" s="42">
        <f t="shared" ref="F55:F65" si="9">LOOKUP(E55,$A$38:$A$65,$B$38:$B$65)</f>
        <v>1212240</v>
      </c>
      <c r="G55" s="42">
        <f t="shared" si="8"/>
        <v>1419971</v>
      </c>
    </row>
    <row r="56" spans="1:7" x14ac:dyDescent="0.25">
      <c r="A56" s="42" t="str">
        <f t="shared" si="3"/>
        <v>MELILLA</v>
      </c>
      <c r="B56" s="41">
        <f t="shared" si="4"/>
        <v>9000</v>
      </c>
      <c r="C56" s="41">
        <f t="shared" si="5"/>
        <v>20779</v>
      </c>
      <c r="D56" s="41">
        <f t="shared" si="6"/>
        <v>28</v>
      </c>
      <c r="E56" s="42" t="str">
        <f t="shared" si="2"/>
        <v>ALICANTE</v>
      </c>
      <c r="F56" s="42">
        <f t="shared" si="9"/>
        <v>940343</v>
      </c>
      <c r="G56" s="42">
        <f t="shared" si="8"/>
        <v>717061</v>
      </c>
    </row>
    <row r="57" spans="1:7" x14ac:dyDescent="0.25">
      <c r="A57" s="42" t="str">
        <f t="shared" si="3"/>
        <v>MOTRIL</v>
      </c>
      <c r="B57" s="41">
        <f t="shared" si="4"/>
        <v>479197</v>
      </c>
      <c r="C57" s="41">
        <f t="shared" si="5"/>
        <v>547036</v>
      </c>
      <c r="D57" s="41">
        <f t="shared" si="6"/>
        <v>23</v>
      </c>
      <c r="E57" s="42" t="str">
        <f t="shared" si="2"/>
        <v>MALAGA</v>
      </c>
      <c r="F57" s="42">
        <f t="shared" si="9"/>
        <v>868836</v>
      </c>
      <c r="G57" s="42">
        <f t="shared" si="8"/>
        <v>782253</v>
      </c>
    </row>
    <row r="58" spans="1:7" x14ac:dyDescent="0.25">
      <c r="A58" s="42" t="str">
        <f t="shared" si="3"/>
        <v>PASAIA</v>
      </c>
      <c r="B58" s="41">
        <f t="shared" si="4"/>
        <v>1212240</v>
      </c>
      <c r="C58" s="41">
        <f t="shared" si="5"/>
        <v>1419971</v>
      </c>
      <c r="D58" s="41">
        <f t="shared" si="6"/>
        <v>18</v>
      </c>
      <c r="E58" s="42" t="str">
        <f t="shared" si="2"/>
        <v>MARIN Y RIA DE PONTEVEDRA</v>
      </c>
      <c r="F58" s="42">
        <f t="shared" si="9"/>
        <v>826305</v>
      </c>
      <c r="G58" s="42">
        <f t="shared" si="8"/>
        <v>805966</v>
      </c>
    </row>
    <row r="59" spans="1:7" x14ac:dyDescent="0.25">
      <c r="A59" s="42" t="str">
        <f t="shared" si="3"/>
        <v>SANTA CRUZ DE TENERIFE</v>
      </c>
      <c r="B59" s="41">
        <f t="shared" si="4"/>
        <v>488158</v>
      </c>
      <c r="C59" s="41">
        <f t="shared" si="5"/>
        <v>567440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488158</v>
      </c>
      <c r="G59" s="42">
        <f t="shared" si="8"/>
        <v>567440</v>
      </c>
    </row>
    <row r="60" spans="1:7" x14ac:dyDescent="0.25">
      <c r="A60" s="42" t="str">
        <f t="shared" si="3"/>
        <v>SANTANDER</v>
      </c>
      <c r="B60" s="41">
        <f t="shared" si="4"/>
        <v>2988773</v>
      </c>
      <c r="C60" s="41">
        <f t="shared" si="5"/>
        <v>3236676</v>
      </c>
      <c r="D60" s="41">
        <f t="shared" si="6"/>
        <v>11</v>
      </c>
      <c r="E60" s="42" t="str">
        <f t="shared" si="2"/>
        <v>MOTRIL</v>
      </c>
      <c r="F60" s="42">
        <f t="shared" si="9"/>
        <v>479197</v>
      </c>
      <c r="G60" s="42">
        <f t="shared" si="8"/>
        <v>547036</v>
      </c>
    </row>
    <row r="61" spans="1:7" x14ac:dyDescent="0.25">
      <c r="A61" s="42" t="str">
        <f t="shared" si="3"/>
        <v>SEVILLA</v>
      </c>
      <c r="B61" s="41">
        <f t="shared" si="4"/>
        <v>1824074</v>
      </c>
      <c r="C61" s="41">
        <f t="shared" si="5"/>
        <v>1813175</v>
      </c>
      <c r="D61" s="41">
        <f t="shared" si="6"/>
        <v>15</v>
      </c>
      <c r="E61" s="42" t="str">
        <f t="shared" si="2"/>
        <v>LAS PALMAS</v>
      </c>
      <c r="F61" s="42">
        <f t="shared" si="9"/>
        <v>364102</v>
      </c>
      <c r="G61" s="42">
        <f t="shared" si="8"/>
        <v>375490</v>
      </c>
    </row>
    <row r="62" spans="1:7" x14ac:dyDescent="0.25">
      <c r="A62" s="42" t="str">
        <f t="shared" si="3"/>
        <v>TARRAGONA</v>
      </c>
      <c r="B62" s="41">
        <f t="shared" si="4"/>
        <v>7375070</v>
      </c>
      <c r="C62" s="41">
        <f t="shared" si="5"/>
        <v>10888789</v>
      </c>
      <c r="D62" s="41">
        <f t="shared" si="6"/>
        <v>3</v>
      </c>
      <c r="E62" s="42" t="str">
        <f t="shared" si="2"/>
        <v>VIGO</v>
      </c>
      <c r="F62" s="42">
        <f t="shared" si="9"/>
        <v>289478</v>
      </c>
      <c r="G62" s="42">
        <f t="shared" si="8"/>
        <v>303132</v>
      </c>
    </row>
    <row r="63" spans="1:7" x14ac:dyDescent="0.25">
      <c r="A63" s="42" t="str">
        <f t="shared" si="3"/>
        <v>VALENCIA</v>
      </c>
      <c r="B63" s="41">
        <f t="shared" si="4"/>
        <v>2444573</v>
      </c>
      <c r="C63" s="41">
        <f t="shared" si="5"/>
        <v>2177058</v>
      </c>
      <c r="D63" s="41">
        <f t="shared" si="6"/>
        <v>13</v>
      </c>
      <c r="E63" s="42" t="str">
        <f t="shared" si="2"/>
        <v>VILAGARCIA</v>
      </c>
      <c r="F63" s="42">
        <f t="shared" si="9"/>
        <v>202966</v>
      </c>
      <c r="G63" s="42">
        <f t="shared" si="8"/>
        <v>346675</v>
      </c>
    </row>
    <row r="64" spans="1:7" x14ac:dyDescent="0.25">
      <c r="A64" s="42" t="str">
        <f t="shared" si="3"/>
        <v>VIGO</v>
      </c>
      <c r="B64" s="41">
        <f t="shared" si="4"/>
        <v>289478</v>
      </c>
      <c r="C64" s="41">
        <f t="shared" si="5"/>
        <v>303132</v>
      </c>
      <c r="D64" s="41">
        <f t="shared" si="6"/>
        <v>25</v>
      </c>
      <c r="E64" s="42" t="str">
        <f t="shared" si="2"/>
        <v>CEUTA</v>
      </c>
      <c r="F64" s="42">
        <f t="shared" si="9"/>
        <v>63426</v>
      </c>
      <c r="G64" s="42">
        <f t="shared" si="8"/>
        <v>150350</v>
      </c>
    </row>
    <row r="65" spans="1:7" x14ac:dyDescent="0.25">
      <c r="A65" s="42" t="str">
        <f t="shared" si="3"/>
        <v>VILAGARCIA</v>
      </c>
      <c r="B65" s="41">
        <f t="shared" si="4"/>
        <v>202966</v>
      </c>
      <c r="C65" s="41">
        <f t="shared" si="5"/>
        <v>346675</v>
      </c>
      <c r="D65" s="41">
        <f t="shared" si="6"/>
        <v>26</v>
      </c>
      <c r="E65" s="42" t="str">
        <f t="shared" si="2"/>
        <v>MELILLA</v>
      </c>
      <c r="F65" s="42">
        <f t="shared" si="9"/>
        <v>9000</v>
      </c>
      <c r="G65" s="42">
        <f t="shared" si="8"/>
        <v>20779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111136</v>
      </c>
      <c r="C7" s="21">
        <v>82483</v>
      </c>
      <c r="D7" s="21">
        <v>1436102</v>
      </c>
      <c r="E7" s="21">
        <v>1158779</v>
      </c>
      <c r="F7" s="10">
        <f>((E7*100)/D7)-100</f>
        <v>-19.310814969967311</v>
      </c>
      <c r="G7" s="1"/>
      <c r="H7" s="1"/>
      <c r="I7" s="1"/>
    </row>
    <row r="8" spans="1:12" x14ac:dyDescent="0.25">
      <c r="A8" s="11" t="s">
        <v>45</v>
      </c>
      <c r="B8" s="22">
        <v>118377</v>
      </c>
      <c r="C8" s="22">
        <v>109626</v>
      </c>
      <c r="D8" s="22">
        <v>1462738</v>
      </c>
      <c r="E8" s="22">
        <v>1336745</v>
      </c>
      <c r="F8" s="13">
        <f t="shared" ref="F8:F35" si="0">((E8*100)/D8)-100</f>
        <v>-8.6135042639214987</v>
      </c>
      <c r="G8" s="1"/>
      <c r="H8" s="1"/>
      <c r="I8" s="1"/>
    </row>
    <row r="9" spans="1:12" x14ac:dyDescent="0.25">
      <c r="A9" s="8" t="s">
        <v>46</v>
      </c>
      <c r="B9" s="21">
        <v>59365</v>
      </c>
      <c r="C9" s="21">
        <v>53195</v>
      </c>
      <c r="D9" s="21">
        <v>638650</v>
      </c>
      <c r="E9" s="21">
        <v>645477</v>
      </c>
      <c r="F9" s="10">
        <f t="shared" si="0"/>
        <v>1.0689736162217116</v>
      </c>
      <c r="G9" s="1"/>
      <c r="H9" s="1"/>
      <c r="I9" s="1"/>
    </row>
    <row r="10" spans="1:12" x14ac:dyDescent="0.25">
      <c r="A10" s="11" t="s">
        <v>47</v>
      </c>
      <c r="B10" s="22">
        <v>45817</v>
      </c>
      <c r="C10" s="22">
        <v>81128</v>
      </c>
      <c r="D10" s="22">
        <v>1080913</v>
      </c>
      <c r="E10" s="22">
        <v>1191686</v>
      </c>
      <c r="F10" s="13">
        <f t="shared" si="0"/>
        <v>10.248095822698033</v>
      </c>
      <c r="G10" s="1"/>
      <c r="H10" s="1"/>
      <c r="I10" s="1"/>
    </row>
    <row r="11" spans="1:12" x14ac:dyDescent="0.25">
      <c r="A11" s="8" t="s">
        <v>48</v>
      </c>
      <c r="B11" s="21">
        <v>4796312</v>
      </c>
      <c r="C11" s="21">
        <v>5065494</v>
      </c>
      <c r="D11" s="21">
        <v>58613820</v>
      </c>
      <c r="E11" s="21">
        <v>60086219</v>
      </c>
      <c r="F11" s="10">
        <f t="shared" si="0"/>
        <v>2.5120338514022791</v>
      </c>
      <c r="G11" s="1"/>
      <c r="H11" s="1"/>
      <c r="I11" s="1"/>
    </row>
    <row r="12" spans="1:12" x14ac:dyDescent="0.25">
      <c r="A12" s="11" t="s">
        <v>49</v>
      </c>
      <c r="B12" s="22">
        <v>144135</v>
      </c>
      <c r="C12" s="22">
        <v>109708</v>
      </c>
      <c r="D12" s="22">
        <v>1817339</v>
      </c>
      <c r="E12" s="22">
        <v>1621352</v>
      </c>
      <c r="F12" s="13">
        <f t="shared" si="0"/>
        <v>-10.784284054873638</v>
      </c>
      <c r="G12" s="1"/>
      <c r="H12" s="1"/>
      <c r="I12" s="1"/>
    </row>
    <row r="13" spans="1:12" x14ac:dyDescent="0.25">
      <c r="A13" s="8" t="s">
        <v>50</v>
      </c>
      <c r="B13" s="21">
        <v>522402</v>
      </c>
      <c r="C13" s="21">
        <v>594481</v>
      </c>
      <c r="D13" s="21">
        <v>8408288</v>
      </c>
      <c r="E13" s="21">
        <v>8736964</v>
      </c>
      <c r="F13" s="10">
        <f t="shared" si="0"/>
        <v>3.908952690488249</v>
      </c>
      <c r="G13" s="1"/>
      <c r="H13" s="1"/>
      <c r="I13" s="1"/>
    </row>
    <row r="14" spans="1:12" x14ac:dyDescent="0.25">
      <c r="A14" s="11" t="s">
        <v>51</v>
      </c>
      <c r="B14" s="22">
        <v>2028431</v>
      </c>
      <c r="C14" s="22">
        <v>2049695</v>
      </c>
      <c r="D14" s="22">
        <v>26370194</v>
      </c>
      <c r="E14" s="22">
        <v>26407530</v>
      </c>
      <c r="F14" s="13">
        <f t="shared" si="0"/>
        <v>0.14158409301046504</v>
      </c>
      <c r="G14" s="1"/>
      <c r="H14" s="1"/>
      <c r="I14" s="1"/>
    </row>
    <row r="15" spans="1:12" x14ac:dyDescent="0.25">
      <c r="A15" s="8" t="s">
        <v>52</v>
      </c>
      <c r="B15" s="21">
        <v>962482</v>
      </c>
      <c r="C15" s="21">
        <v>880457</v>
      </c>
      <c r="D15" s="21">
        <v>9630089</v>
      </c>
      <c r="E15" s="21">
        <v>9417733</v>
      </c>
      <c r="F15" s="10">
        <f t="shared" si="0"/>
        <v>-2.20513019142399</v>
      </c>
      <c r="G15" s="1"/>
      <c r="H15" s="1"/>
      <c r="I15" s="1"/>
    </row>
    <row r="16" spans="1:12" x14ac:dyDescent="0.25">
      <c r="A16" s="11" t="s">
        <v>53</v>
      </c>
      <c r="B16" s="22">
        <v>78712</v>
      </c>
      <c r="C16" s="22">
        <v>94987</v>
      </c>
      <c r="D16" s="22">
        <v>993008</v>
      </c>
      <c r="E16" s="22">
        <v>1135319</v>
      </c>
      <c r="F16" s="13">
        <f t="shared" si="0"/>
        <v>14.331304480930669</v>
      </c>
      <c r="G16" s="1"/>
      <c r="H16" s="1"/>
      <c r="I16" s="1"/>
    </row>
    <row r="17" spans="1:9" x14ac:dyDescent="0.25">
      <c r="A17" s="8" t="s">
        <v>54</v>
      </c>
      <c r="B17" s="21">
        <v>238178</v>
      </c>
      <c r="C17" s="21">
        <v>250475</v>
      </c>
      <c r="D17" s="21">
        <v>2481269</v>
      </c>
      <c r="E17" s="21">
        <v>2928784</v>
      </c>
      <c r="F17" s="10">
        <f t="shared" si="0"/>
        <v>18.035730910272122</v>
      </c>
      <c r="G17" s="1"/>
      <c r="H17" s="1"/>
      <c r="I17" s="1"/>
    </row>
    <row r="18" spans="1:9" x14ac:dyDescent="0.25">
      <c r="A18" s="11" t="s">
        <v>55</v>
      </c>
      <c r="B18" s="22">
        <v>76947</v>
      </c>
      <c r="C18" s="22">
        <v>77253</v>
      </c>
      <c r="D18" s="22">
        <v>933059</v>
      </c>
      <c r="E18" s="22">
        <v>972187</v>
      </c>
      <c r="F18" s="13">
        <f t="shared" si="0"/>
        <v>4.1935183091315764</v>
      </c>
      <c r="G18" s="1"/>
      <c r="H18" s="1"/>
      <c r="I18" s="1"/>
    </row>
    <row r="19" spans="1:9" x14ac:dyDescent="0.25">
      <c r="A19" s="8" t="s">
        <v>56</v>
      </c>
      <c r="B19" s="21">
        <v>80318</v>
      </c>
      <c r="C19" s="21">
        <v>100653</v>
      </c>
      <c r="D19" s="21">
        <v>895817</v>
      </c>
      <c r="E19" s="21">
        <v>981696</v>
      </c>
      <c r="F19" s="10">
        <f t="shared" si="0"/>
        <v>9.5866678127340776</v>
      </c>
      <c r="G19" s="1"/>
      <c r="H19" s="1"/>
      <c r="I19" s="1"/>
    </row>
    <row r="20" spans="1:9" x14ac:dyDescent="0.25">
      <c r="A20" s="11" t="s">
        <v>57</v>
      </c>
      <c r="B20" s="22">
        <v>138809</v>
      </c>
      <c r="C20" s="22">
        <v>147932</v>
      </c>
      <c r="D20" s="22">
        <v>1695196</v>
      </c>
      <c r="E20" s="22">
        <v>2028483</v>
      </c>
      <c r="F20" s="13">
        <f t="shared" si="0"/>
        <v>19.660676405560181</v>
      </c>
      <c r="G20" s="1"/>
      <c r="H20" s="1"/>
      <c r="I20" s="1"/>
    </row>
    <row r="21" spans="1:9" x14ac:dyDescent="0.25">
      <c r="A21" s="8" t="s">
        <v>58</v>
      </c>
      <c r="B21" s="21">
        <v>124358</v>
      </c>
      <c r="C21" s="21">
        <v>99232</v>
      </c>
      <c r="D21" s="21">
        <v>754081</v>
      </c>
      <c r="E21" s="21">
        <v>734876</v>
      </c>
      <c r="F21" s="10">
        <f t="shared" si="0"/>
        <v>-2.5468086319639411</v>
      </c>
      <c r="G21" s="1"/>
      <c r="H21" s="1"/>
      <c r="I21" s="1"/>
    </row>
    <row r="22" spans="1:9" x14ac:dyDescent="0.25">
      <c r="A22" s="11" t="s">
        <v>59</v>
      </c>
      <c r="B22" s="22">
        <v>1393407</v>
      </c>
      <c r="C22" s="22">
        <v>1110001</v>
      </c>
      <c r="D22" s="22">
        <v>17494423</v>
      </c>
      <c r="E22" s="22">
        <v>14368291</v>
      </c>
      <c r="F22" s="13">
        <f t="shared" si="0"/>
        <v>-17.869306121156441</v>
      </c>
      <c r="G22" s="1"/>
      <c r="H22" s="1"/>
      <c r="I22" s="1"/>
    </row>
    <row r="23" spans="1:9" x14ac:dyDescent="0.25">
      <c r="A23" s="8" t="s">
        <v>60</v>
      </c>
      <c r="B23" s="21">
        <v>55750</v>
      </c>
      <c r="C23" s="21">
        <v>181339</v>
      </c>
      <c r="D23" s="21">
        <v>4160040</v>
      </c>
      <c r="E23" s="21">
        <v>1853574</v>
      </c>
      <c r="F23" s="10">
        <f t="shared" si="0"/>
        <v>-55.44336112152768</v>
      </c>
      <c r="G23" s="1"/>
      <c r="H23" s="1"/>
      <c r="I23" s="1"/>
    </row>
    <row r="24" spans="1:9" x14ac:dyDescent="0.25">
      <c r="A24" s="11" t="s">
        <v>61</v>
      </c>
      <c r="B24" s="22">
        <v>88943</v>
      </c>
      <c r="C24" s="22">
        <v>78412</v>
      </c>
      <c r="D24" s="22">
        <v>1052671</v>
      </c>
      <c r="E24" s="22">
        <v>1016395</v>
      </c>
      <c r="F24" s="13">
        <f t="shared" si="0"/>
        <v>-3.4460909438941485</v>
      </c>
      <c r="G24" s="1"/>
      <c r="H24" s="1"/>
      <c r="I24" s="1"/>
    </row>
    <row r="25" spans="1:9" x14ac:dyDescent="0.25">
      <c r="A25" s="8" t="s">
        <v>62</v>
      </c>
      <c r="B25" s="21">
        <v>69848</v>
      </c>
      <c r="C25" s="21">
        <v>71466</v>
      </c>
      <c r="D25" s="21">
        <v>862282</v>
      </c>
      <c r="E25" s="21">
        <v>895960</v>
      </c>
      <c r="F25" s="10">
        <f t="shared" si="0"/>
        <v>3.905682827659632</v>
      </c>
      <c r="G25" s="1"/>
      <c r="H25" s="1"/>
      <c r="I25" s="1"/>
    </row>
    <row r="26" spans="1:9" x14ac:dyDescent="0.25">
      <c r="A26" s="11" t="s">
        <v>63</v>
      </c>
      <c r="B26" s="22">
        <v>18704</v>
      </c>
      <c r="C26" s="22">
        <v>23253</v>
      </c>
      <c r="D26" s="22">
        <v>277077</v>
      </c>
      <c r="E26" s="22">
        <v>317139</v>
      </c>
      <c r="F26" s="13">
        <f t="shared" si="0"/>
        <v>14.458796652194152</v>
      </c>
      <c r="G26" s="1"/>
      <c r="H26" s="1"/>
      <c r="I26" s="1"/>
    </row>
    <row r="27" spans="1:9" x14ac:dyDescent="0.25">
      <c r="A27" s="8" t="s">
        <v>64</v>
      </c>
      <c r="B27" s="21">
        <v>135177</v>
      </c>
      <c r="C27" s="21">
        <v>161533</v>
      </c>
      <c r="D27" s="21">
        <v>1629685</v>
      </c>
      <c r="E27" s="21">
        <v>1693769</v>
      </c>
      <c r="F27" s="10">
        <f t="shared" si="0"/>
        <v>3.9322936641130042</v>
      </c>
      <c r="G27" s="1"/>
      <c r="H27" s="1"/>
      <c r="I27" s="1"/>
    </row>
    <row r="28" spans="1:9" x14ac:dyDescent="0.25">
      <c r="A28" s="11" t="s">
        <v>65</v>
      </c>
      <c r="B28" s="22">
        <v>434510</v>
      </c>
      <c r="C28" s="22">
        <v>454634</v>
      </c>
      <c r="D28" s="22">
        <v>5608100</v>
      </c>
      <c r="E28" s="22">
        <v>5308716</v>
      </c>
      <c r="F28" s="13">
        <f t="shared" si="0"/>
        <v>-5.3384212121752483</v>
      </c>
      <c r="G28" s="1"/>
      <c r="H28" s="1"/>
      <c r="I28" s="1"/>
    </row>
    <row r="29" spans="1:9" x14ac:dyDescent="0.25">
      <c r="A29" s="8" t="s">
        <v>66</v>
      </c>
      <c r="B29" s="21">
        <v>125720</v>
      </c>
      <c r="C29" s="21">
        <v>145078</v>
      </c>
      <c r="D29" s="21">
        <v>1629113</v>
      </c>
      <c r="E29" s="21">
        <v>1700274</v>
      </c>
      <c r="F29" s="10">
        <f t="shared" si="0"/>
        <v>4.3680825087025852</v>
      </c>
      <c r="G29" s="1"/>
      <c r="H29" s="1"/>
      <c r="I29" s="1"/>
    </row>
    <row r="30" spans="1:9" x14ac:dyDescent="0.25">
      <c r="A30" s="11" t="s">
        <v>67</v>
      </c>
      <c r="B30" s="22">
        <v>194010</v>
      </c>
      <c r="C30" s="22">
        <v>192146</v>
      </c>
      <c r="D30" s="22">
        <v>2400506</v>
      </c>
      <c r="E30" s="22">
        <v>2277185</v>
      </c>
      <c r="F30" s="13">
        <f t="shared" si="0"/>
        <v>-5.137291887627029</v>
      </c>
      <c r="G30" s="1"/>
      <c r="H30" s="1"/>
      <c r="I30" s="1"/>
    </row>
    <row r="31" spans="1:9" x14ac:dyDescent="0.25">
      <c r="A31" s="8" t="s">
        <v>68</v>
      </c>
      <c r="B31" s="21">
        <v>209309</v>
      </c>
      <c r="C31" s="21">
        <v>190111</v>
      </c>
      <c r="D31" s="21">
        <v>3133734</v>
      </c>
      <c r="E31" s="21">
        <v>2598774</v>
      </c>
      <c r="F31" s="10">
        <f t="shared" si="0"/>
        <v>-17.071008579541214</v>
      </c>
      <c r="G31" s="1"/>
      <c r="H31" s="1"/>
      <c r="I31" s="1"/>
    </row>
    <row r="32" spans="1:9" x14ac:dyDescent="0.25">
      <c r="A32" s="11" t="s">
        <v>69</v>
      </c>
      <c r="B32" s="22">
        <v>4788346</v>
      </c>
      <c r="C32" s="22">
        <v>4768812</v>
      </c>
      <c r="D32" s="22">
        <v>59822151</v>
      </c>
      <c r="E32" s="22">
        <v>57943612</v>
      </c>
      <c r="F32" s="13">
        <f t="shared" si="0"/>
        <v>-3.1402063760629346</v>
      </c>
      <c r="G32" s="1"/>
      <c r="H32" s="1"/>
      <c r="I32" s="1"/>
    </row>
    <row r="33" spans="1:9" x14ac:dyDescent="0.25">
      <c r="A33" s="8" t="s">
        <v>70</v>
      </c>
      <c r="B33" s="21">
        <v>269260</v>
      </c>
      <c r="C33" s="21">
        <v>285841</v>
      </c>
      <c r="D33" s="21">
        <v>3359625</v>
      </c>
      <c r="E33" s="21">
        <v>3517256</v>
      </c>
      <c r="F33" s="10">
        <f t="shared" si="0"/>
        <v>4.6919224615842552</v>
      </c>
      <c r="G33" s="1"/>
      <c r="H33" s="1"/>
      <c r="I33" s="1"/>
    </row>
    <row r="34" spans="1:9" x14ac:dyDescent="0.25">
      <c r="A34" s="11" t="s">
        <v>71</v>
      </c>
      <c r="B34" s="22">
        <v>40906</v>
      </c>
      <c r="C34" s="22">
        <v>33206</v>
      </c>
      <c r="D34" s="22">
        <v>455516</v>
      </c>
      <c r="E34" s="22">
        <v>497662</v>
      </c>
      <c r="F34" s="13">
        <f t="shared" si="0"/>
        <v>9.2523643516363876</v>
      </c>
      <c r="G34" s="1"/>
      <c r="H34" s="1"/>
      <c r="I34" s="1"/>
    </row>
    <row r="35" spans="1:9" x14ac:dyDescent="0.25">
      <c r="A35" s="14" t="s">
        <v>72</v>
      </c>
      <c r="B35" s="15">
        <f>SUM(B7:B34)</f>
        <v>17349669</v>
      </c>
      <c r="C35" s="15">
        <f t="shared" ref="C35:E35" si="1">SUM(C7:C34)</f>
        <v>17492631</v>
      </c>
      <c r="D35" s="15">
        <f t="shared" si="1"/>
        <v>219095486</v>
      </c>
      <c r="E35" s="15">
        <f t="shared" si="1"/>
        <v>213372437</v>
      </c>
      <c r="F35" s="16">
        <f t="shared" si="0"/>
        <v>-2.6121254730003898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1158779</v>
      </c>
      <c r="C38" s="41">
        <f>D7</f>
        <v>1436102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60086219</v>
      </c>
      <c r="G38" s="42">
        <f>LOOKUP(E38,$A$38:$A$65,$C$38:$C$65)</f>
        <v>58613820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1336745</v>
      </c>
      <c r="C39" s="41">
        <f t="shared" ref="C39:C65" si="5">D8</f>
        <v>1462738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57943612</v>
      </c>
      <c r="G39" s="42">
        <f t="shared" ref="G39:G65" si="8">LOOKUP(E39,$A$38:$A$65,$C$38:$C$65)</f>
        <v>59822151</v>
      </c>
    </row>
    <row r="40" spans="1:9" x14ac:dyDescent="0.25">
      <c r="A40" s="42" t="str">
        <f t="shared" si="3"/>
        <v>ALMERIA</v>
      </c>
      <c r="B40" s="41">
        <f t="shared" si="4"/>
        <v>645477</v>
      </c>
      <c r="C40" s="41">
        <f t="shared" si="5"/>
        <v>638650</v>
      </c>
      <c r="D40" s="41">
        <f t="shared" si="6"/>
        <v>26</v>
      </c>
      <c r="E40" s="42" t="str">
        <f t="shared" si="2"/>
        <v>BARCELONA</v>
      </c>
      <c r="F40" s="42">
        <f t="shared" si="7"/>
        <v>26407530</v>
      </c>
      <c r="G40" s="42">
        <f t="shared" si="8"/>
        <v>26370194</v>
      </c>
    </row>
    <row r="41" spans="1:9" x14ac:dyDescent="0.25">
      <c r="A41" s="42" t="str">
        <f t="shared" si="3"/>
        <v>AVILES</v>
      </c>
      <c r="B41" s="41">
        <f t="shared" si="4"/>
        <v>1191686</v>
      </c>
      <c r="C41" s="41">
        <f t="shared" si="5"/>
        <v>1080913</v>
      </c>
      <c r="D41" s="41">
        <f t="shared" si="6"/>
        <v>18</v>
      </c>
      <c r="E41" s="42" t="str">
        <f t="shared" si="2"/>
        <v>LAS PALMAS</v>
      </c>
      <c r="F41" s="42">
        <f t="shared" si="7"/>
        <v>14368291</v>
      </c>
      <c r="G41" s="42">
        <f t="shared" si="8"/>
        <v>17494423</v>
      </c>
    </row>
    <row r="42" spans="1:9" x14ac:dyDescent="0.25">
      <c r="A42" s="42" t="str">
        <f t="shared" si="3"/>
        <v>BAHIA DE ALGECIRAS</v>
      </c>
      <c r="B42" s="41">
        <f t="shared" si="4"/>
        <v>60086219</v>
      </c>
      <c r="C42" s="41">
        <f t="shared" si="5"/>
        <v>58613820</v>
      </c>
      <c r="D42" s="41">
        <f t="shared" si="6"/>
        <v>1</v>
      </c>
      <c r="E42" s="42" t="str">
        <f t="shared" si="2"/>
        <v>BILBAO</v>
      </c>
      <c r="F42" s="42">
        <f t="shared" si="7"/>
        <v>9417733</v>
      </c>
      <c r="G42" s="42">
        <f t="shared" si="8"/>
        <v>9630089</v>
      </c>
    </row>
    <row r="43" spans="1:9" x14ac:dyDescent="0.25">
      <c r="A43" s="42" t="str">
        <f t="shared" si="3"/>
        <v>BAHIA DE CADIZ</v>
      </c>
      <c r="B43" s="41">
        <f t="shared" si="4"/>
        <v>1621352</v>
      </c>
      <c r="C43" s="41">
        <f t="shared" si="5"/>
        <v>1817339</v>
      </c>
      <c r="D43" s="41">
        <f t="shared" si="6"/>
        <v>16</v>
      </c>
      <c r="E43" s="42" t="str">
        <f t="shared" si="2"/>
        <v>BALEARES</v>
      </c>
      <c r="F43" s="42">
        <f t="shared" si="7"/>
        <v>8736964</v>
      </c>
      <c r="G43" s="42">
        <f t="shared" si="8"/>
        <v>8408288</v>
      </c>
    </row>
    <row r="44" spans="1:9" x14ac:dyDescent="0.25">
      <c r="A44" s="42" t="str">
        <f t="shared" si="3"/>
        <v>BALEARES</v>
      </c>
      <c r="B44" s="41">
        <f t="shared" si="4"/>
        <v>8736964</v>
      </c>
      <c r="C44" s="41">
        <f t="shared" si="5"/>
        <v>8408288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5308716</v>
      </c>
      <c r="G44" s="42">
        <f t="shared" si="8"/>
        <v>5608100</v>
      </c>
    </row>
    <row r="45" spans="1:9" x14ac:dyDescent="0.25">
      <c r="A45" s="42" t="str">
        <f t="shared" si="3"/>
        <v>BARCELONA</v>
      </c>
      <c r="B45" s="41">
        <f t="shared" si="4"/>
        <v>26407530</v>
      </c>
      <c r="C45" s="41">
        <f t="shared" si="5"/>
        <v>26370194</v>
      </c>
      <c r="D45" s="41">
        <f t="shared" si="6"/>
        <v>3</v>
      </c>
      <c r="E45" s="42" t="str">
        <f t="shared" si="2"/>
        <v>VIGO</v>
      </c>
      <c r="F45" s="42">
        <f t="shared" si="7"/>
        <v>3517256</v>
      </c>
      <c r="G45" s="42">
        <f t="shared" si="8"/>
        <v>3359625</v>
      </c>
    </row>
    <row r="46" spans="1:9" x14ac:dyDescent="0.25">
      <c r="A46" s="42" t="str">
        <f t="shared" si="3"/>
        <v>BILBAO</v>
      </c>
      <c r="B46" s="41">
        <f t="shared" si="4"/>
        <v>9417733</v>
      </c>
      <c r="C46" s="41">
        <f t="shared" si="5"/>
        <v>9630089</v>
      </c>
      <c r="D46" s="41">
        <f t="shared" si="6"/>
        <v>5</v>
      </c>
      <c r="E46" s="42" t="str">
        <f t="shared" si="2"/>
        <v>CASTELLON</v>
      </c>
      <c r="F46" s="42">
        <f t="shared" si="7"/>
        <v>2928784</v>
      </c>
      <c r="G46" s="42">
        <f t="shared" si="8"/>
        <v>2481269</v>
      </c>
    </row>
    <row r="47" spans="1:9" x14ac:dyDescent="0.25">
      <c r="A47" s="42" t="str">
        <f t="shared" si="3"/>
        <v>CARTAGENA</v>
      </c>
      <c r="B47" s="41">
        <f t="shared" si="4"/>
        <v>1135319</v>
      </c>
      <c r="C47" s="41">
        <f t="shared" si="5"/>
        <v>993008</v>
      </c>
      <c r="D47" s="41">
        <f t="shared" si="6"/>
        <v>20</v>
      </c>
      <c r="E47" s="42" t="str">
        <f t="shared" si="2"/>
        <v>TARRAGONA</v>
      </c>
      <c r="F47" s="42">
        <f t="shared" si="7"/>
        <v>2598774</v>
      </c>
      <c r="G47" s="42">
        <f t="shared" si="8"/>
        <v>3133734</v>
      </c>
    </row>
    <row r="48" spans="1:9" x14ac:dyDescent="0.25">
      <c r="A48" s="42" t="str">
        <f t="shared" si="3"/>
        <v>CASTELLON</v>
      </c>
      <c r="B48" s="41">
        <f t="shared" si="4"/>
        <v>2928784</v>
      </c>
      <c r="C48" s="41">
        <f t="shared" si="5"/>
        <v>2481269</v>
      </c>
      <c r="D48" s="41">
        <f t="shared" si="6"/>
        <v>9</v>
      </c>
      <c r="E48" s="42" t="str">
        <f t="shared" si="2"/>
        <v>SEVILLA</v>
      </c>
      <c r="F48" s="42">
        <f t="shared" si="7"/>
        <v>2277185</v>
      </c>
      <c r="G48" s="42">
        <f t="shared" si="8"/>
        <v>2400506</v>
      </c>
    </row>
    <row r="49" spans="1:7" x14ac:dyDescent="0.25">
      <c r="A49" s="42" t="str">
        <f t="shared" si="3"/>
        <v>CEUTA</v>
      </c>
      <c r="B49" s="41">
        <f t="shared" si="4"/>
        <v>972187</v>
      </c>
      <c r="C49" s="41">
        <f t="shared" si="5"/>
        <v>933059</v>
      </c>
      <c r="D49" s="41">
        <f t="shared" si="6"/>
        <v>23</v>
      </c>
      <c r="E49" s="42" t="str">
        <f t="shared" si="2"/>
        <v>GIJON</v>
      </c>
      <c r="F49" s="42">
        <f t="shared" si="7"/>
        <v>2028483</v>
      </c>
      <c r="G49" s="42">
        <f t="shared" si="8"/>
        <v>1695196</v>
      </c>
    </row>
    <row r="50" spans="1:7" x14ac:dyDescent="0.25">
      <c r="A50" s="42" t="str">
        <f t="shared" si="3"/>
        <v>FERROL-SAN CIBRAO</v>
      </c>
      <c r="B50" s="41">
        <f t="shared" si="4"/>
        <v>981696</v>
      </c>
      <c r="C50" s="41">
        <f t="shared" si="5"/>
        <v>895817</v>
      </c>
      <c r="D50" s="41">
        <f t="shared" si="6"/>
        <v>22</v>
      </c>
      <c r="E50" s="42" t="str">
        <f t="shared" si="2"/>
        <v>MALAGA</v>
      </c>
      <c r="F50" s="42">
        <f t="shared" si="7"/>
        <v>1853574</v>
      </c>
      <c r="G50" s="42">
        <f t="shared" si="8"/>
        <v>4160040</v>
      </c>
    </row>
    <row r="51" spans="1:7" x14ac:dyDescent="0.25">
      <c r="A51" s="42" t="str">
        <f t="shared" si="3"/>
        <v>GIJON</v>
      </c>
      <c r="B51" s="41">
        <f t="shared" si="4"/>
        <v>2028483</v>
      </c>
      <c r="C51" s="41">
        <f t="shared" si="5"/>
        <v>1695196</v>
      </c>
      <c r="D51" s="41">
        <f t="shared" si="6"/>
        <v>12</v>
      </c>
      <c r="E51" s="42" t="str">
        <f t="shared" si="2"/>
        <v>SANTANDER</v>
      </c>
      <c r="F51" s="42">
        <f t="shared" si="7"/>
        <v>1700274</v>
      </c>
      <c r="G51" s="42">
        <f t="shared" si="8"/>
        <v>1629113</v>
      </c>
    </row>
    <row r="52" spans="1:7" x14ac:dyDescent="0.25">
      <c r="A52" s="42" t="str">
        <f t="shared" si="3"/>
        <v>HUELVA</v>
      </c>
      <c r="B52" s="41">
        <f t="shared" si="4"/>
        <v>734876</v>
      </c>
      <c r="C52" s="41">
        <f t="shared" si="5"/>
        <v>754081</v>
      </c>
      <c r="D52" s="41">
        <f t="shared" si="6"/>
        <v>25</v>
      </c>
      <c r="E52" s="42" t="str">
        <f t="shared" si="2"/>
        <v>PASAIA</v>
      </c>
      <c r="F52" s="42">
        <f t="shared" si="7"/>
        <v>1693769</v>
      </c>
      <c r="G52" s="42">
        <f t="shared" si="8"/>
        <v>1629685</v>
      </c>
    </row>
    <row r="53" spans="1:7" x14ac:dyDescent="0.25">
      <c r="A53" s="42" t="str">
        <f t="shared" si="3"/>
        <v>LAS PALMAS</v>
      </c>
      <c r="B53" s="41">
        <f t="shared" si="4"/>
        <v>14368291</v>
      </c>
      <c r="C53" s="41">
        <f t="shared" si="5"/>
        <v>17494423</v>
      </c>
      <c r="D53" s="41">
        <f t="shared" si="6"/>
        <v>4</v>
      </c>
      <c r="E53" s="42" t="str">
        <f t="shared" si="2"/>
        <v>BAHIA DE CADIZ</v>
      </c>
      <c r="F53" s="42">
        <f t="shared" si="7"/>
        <v>1621352</v>
      </c>
      <c r="G53" s="42">
        <f t="shared" si="8"/>
        <v>1817339</v>
      </c>
    </row>
    <row r="54" spans="1:7" x14ac:dyDescent="0.25">
      <c r="A54" s="42" t="str">
        <f t="shared" si="3"/>
        <v>MALAGA</v>
      </c>
      <c r="B54" s="41">
        <f t="shared" si="4"/>
        <v>1853574</v>
      </c>
      <c r="C54" s="41">
        <f t="shared" si="5"/>
        <v>4160040</v>
      </c>
      <c r="D54" s="41">
        <f t="shared" si="6"/>
        <v>13</v>
      </c>
      <c r="E54" s="42" t="str">
        <f t="shared" si="2"/>
        <v>ALICANTE</v>
      </c>
      <c r="F54" s="42">
        <f t="shared" si="7"/>
        <v>1336745</v>
      </c>
      <c r="G54" s="42">
        <f t="shared" si="8"/>
        <v>1462738</v>
      </c>
    </row>
    <row r="55" spans="1:7" x14ac:dyDescent="0.25">
      <c r="A55" s="42" t="str">
        <f t="shared" si="3"/>
        <v>MARIN Y RIA DE PONTEVEDRA</v>
      </c>
      <c r="B55" s="41">
        <f t="shared" si="4"/>
        <v>1016395</v>
      </c>
      <c r="C55" s="41">
        <f t="shared" si="5"/>
        <v>1052671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1191686</v>
      </c>
      <c r="G55" s="42">
        <f t="shared" si="8"/>
        <v>1080913</v>
      </c>
    </row>
    <row r="56" spans="1:7" x14ac:dyDescent="0.25">
      <c r="A56" s="42" t="str">
        <f t="shared" si="3"/>
        <v>MELILLA</v>
      </c>
      <c r="B56" s="41">
        <f t="shared" si="4"/>
        <v>895960</v>
      </c>
      <c r="C56" s="41">
        <f t="shared" si="5"/>
        <v>862282</v>
      </c>
      <c r="D56" s="41">
        <f t="shared" si="6"/>
        <v>24</v>
      </c>
      <c r="E56" s="42" t="str">
        <f t="shared" si="2"/>
        <v>A CORUÑA</v>
      </c>
      <c r="F56" s="42">
        <f t="shared" si="9"/>
        <v>1158779</v>
      </c>
      <c r="G56" s="42">
        <f t="shared" si="8"/>
        <v>1436102</v>
      </c>
    </row>
    <row r="57" spans="1:7" x14ac:dyDescent="0.25">
      <c r="A57" s="42" t="str">
        <f t="shared" si="3"/>
        <v>MOTRIL</v>
      </c>
      <c r="B57" s="41">
        <f t="shared" si="4"/>
        <v>317139</v>
      </c>
      <c r="C57" s="41">
        <f t="shared" si="5"/>
        <v>277077</v>
      </c>
      <c r="D57" s="41">
        <f t="shared" si="6"/>
        <v>28</v>
      </c>
      <c r="E57" s="42" t="str">
        <f t="shared" si="2"/>
        <v>CARTAGENA</v>
      </c>
      <c r="F57" s="42">
        <f t="shared" si="9"/>
        <v>1135319</v>
      </c>
      <c r="G57" s="42">
        <f t="shared" si="8"/>
        <v>993008</v>
      </c>
    </row>
    <row r="58" spans="1:7" x14ac:dyDescent="0.25">
      <c r="A58" s="42" t="str">
        <f t="shared" si="3"/>
        <v>PASAIA</v>
      </c>
      <c r="B58" s="41">
        <f t="shared" si="4"/>
        <v>1693769</v>
      </c>
      <c r="C58" s="41">
        <f t="shared" si="5"/>
        <v>1629685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1016395</v>
      </c>
      <c r="G58" s="42">
        <f t="shared" si="8"/>
        <v>1052671</v>
      </c>
    </row>
    <row r="59" spans="1:7" x14ac:dyDescent="0.25">
      <c r="A59" s="42" t="str">
        <f t="shared" si="3"/>
        <v>SANTA CRUZ DE TENERIFE</v>
      </c>
      <c r="B59" s="41">
        <f t="shared" si="4"/>
        <v>5308716</v>
      </c>
      <c r="C59" s="41">
        <f t="shared" si="5"/>
        <v>5608100</v>
      </c>
      <c r="D59" s="41">
        <f t="shared" si="6"/>
        <v>7</v>
      </c>
      <c r="E59" s="42" t="str">
        <f t="shared" si="2"/>
        <v>FERROL-SAN CIBRAO</v>
      </c>
      <c r="F59" s="42">
        <f t="shared" si="9"/>
        <v>981696</v>
      </c>
      <c r="G59" s="42">
        <f t="shared" si="8"/>
        <v>895817</v>
      </c>
    </row>
    <row r="60" spans="1:7" x14ac:dyDescent="0.25">
      <c r="A60" s="42" t="str">
        <f t="shared" si="3"/>
        <v>SANTANDER</v>
      </c>
      <c r="B60" s="41">
        <f t="shared" si="4"/>
        <v>1700274</v>
      </c>
      <c r="C60" s="41">
        <f t="shared" si="5"/>
        <v>1629113</v>
      </c>
      <c r="D60" s="41">
        <f t="shared" si="6"/>
        <v>14</v>
      </c>
      <c r="E60" s="42" t="str">
        <f t="shared" si="2"/>
        <v>CEUTA</v>
      </c>
      <c r="F60" s="42">
        <f t="shared" si="9"/>
        <v>972187</v>
      </c>
      <c r="G60" s="42">
        <f t="shared" si="8"/>
        <v>933059</v>
      </c>
    </row>
    <row r="61" spans="1:7" x14ac:dyDescent="0.25">
      <c r="A61" s="42" t="str">
        <f t="shared" si="3"/>
        <v>SEVILLA</v>
      </c>
      <c r="B61" s="41">
        <f t="shared" si="4"/>
        <v>2277185</v>
      </c>
      <c r="C61" s="41">
        <f t="shared" si="5"/>
        <v>2400506</v>
      </c>
      <c r="D61" s="41">
        <f t="shared" si="6"/>
        <v>11</v>
      </c>
      <c r="E61" s="42" t="str">
        <f t="shared" si="2"/>
        <v>MELILLA</v>
      </c>
      <c r="F61" s="42">
        <f t="shared" si="9"/>
        <v>895960</v>
      </c>
      <c r="G61" s="42">
        <f t="shared" si="8"/>
        <v>862282</v>
      </c>
    </row>
    <row r="62" spans="1:7" x14ac:dyDescent="0.25">
      <c r="A62" s="42" t="str">
        <f t="shared" si="3"/>
        <v>TARRAGONA</v>
      </c>
      <c r="B62" s="41">
        <f t="shared" si="4"/>
        <v>2598774</v>
      </c>
      <c r="C62" s="41">
        <f t="shared" si="5"/>
        <v>3133734</v>
      </c>
      <c r="D62" s="41">
        <f t="shared" si="6"/>
        <v>10</v>
      </c>
      <c r="E62" s="42" t="str">
        <f t="shared" si="2"/>
        <v>HUELVA</v>
      </c>
      <c r="F62" s="42">
        <f t="shared" si="9"/>
        <v>734876</v>
      </c>
      <c r="G62" s="42">
        <f t="shared" si="8"/>
        <v>754081</v>
      </c>
    </row>
    <row r="63" spans="1:7" x14ac:dyDescent="0.25">
      <c r="A63" s="42" t="str">
        <f t="shared" si="3"/>
        <v>VALENCIA</v>
      </c>
      <c r="B63" s="41">
        <f t="shared" si="4"/>
        <v>57943612</v>
      </c>
      <c r="C63" s="41">
        <f t="shared" si="5"/>
        <v>59822151</v>
      </c>
      <c r="D63" s="41">
        <f t="shared" si="6"/>
        <v>2</v>
      </c>
      <c r="E63" s="42" t="str">
        <f t="shared" si="2"/>
        <v>ALMERIA</v>
      </c>
      <c r="F63" s="42">
        <f t="shared" si="9"/>
        <v>645477</v>
      </c>
      <c r="G63" s="42">
        <f t="shared" si="8"/>
        <v>638650</v>
      </c>
    </row>
    <row r="64" spans="1:7" x14ac:dyDescent="0.25">
      <c r="A64" s="42" t="str">
        <f t="shared" si="3"/>
        <v>VIGO</v>
      </c>
      <c r="B64" s="41">
        <f t="shared" si="4"/>
        <v>3517256</v>
      </c>
      <c r="C64" s="41">
        <f t="shared" si="5"/>
        <v>3359625</v>
      </c>
      <c r="D64" s="41">
        <f t="shared" si="6"/>
        <v>8</v>
      </c>
      <c r="E64" s="42" t="str">
        <f t="shared" si="2"/>
        <v>VILAGARCIA</v>
      </c>
      <c r="F64" s="42">
        <f t="shared" si="9"/>
        <v>497662</v>
      </c>
      <c r="G64" s="42">
        <f t="shared" si="8"/>
        <v>455516</v>
      </c>
    </row>
    <row r="65" spans="1:7" x14ac:dyDescent="0.25">
      <c r="A65" s="42" t="str">
        <f t="shared" si="3"/>
        <v>VILAGARCIA</v>
      </c>
      <c r="B65" s="41">
        <f t="shared" si="4"/>
        <v>497662</v>
      </c>
      <c r="C65" s="41">
        <f t="shared" si="5"/>
        <v>455516</v>
      </c>
      <c r="D65" s="41">
        <f t="shared" si="6"/>
        <v>27</v>
      </c>
      <c r="E65" s="42" t="str">
        <f t="shared" si="2"/>
        <v>MOTRIL</v>
      </c>
      <c r="F65" s="42">
        <f t="shared" si="9"/>
        <v>317139</v>
      </c>
      <c r="G65" s="42">
        <f t="shared" si="8"/>
        <v>277077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2764</v>
      </c>
      <c r="C7" s="23">
        <v>2704</v>
      </c>
      <c r="D7" s="23">
        <v>43737</v>
      </c>
      <c r="E7" s="23">
        <v>45481</v>
      </c>
      <c r="F7" s="10">
        <f>((E7*100)/D7)-100</f>
        <v>3.9874705626814801</v>
      </c>
      <c r="G7" s="1"/>
      <c r="H7" s="1"/>
      <c r="I7" s="1"/>
    </row>
    <row r="8" spans="1:12" x14ac:dyDescent="0.25">
      <c r="A8" s="11" t="s">
        <v>45</v>
      </c>
      <c r="B8" s="24">
        <v>25</v>
      </c>
      <c r="C8" s="24">
        <v>25</v>
      </c>
      <c r="D8" s="24">
        <v>320</v>
      </c>
      <c r="E8" s="24">
        <v>305</v>
      </c>
      <c r="F8" s="13">
        <f t="shared" ref="F8:F35" si="0">((E8*100)/D8)-100</f>
        <v>-4.6875</v>
      </c>
      <c r="G8" s="1"/>
      <c r="H8" s="1"/>
      <c r="I8" s="1"/>
    </row>
    <row r="9" spans="1:12" x14ac:dyDescent="0.25">
      <c r="A9" s="8" t="s">
        <v>46</v>
      </c>
      <c r="B9" s="23">
        <v>320</v>
      </c>
      <c r="C9" s="23">
        <v>340</v>
      </c>
      <c r="D9" s="23">
        <v>5964</v>
      </c>
      <c r="E9" s="23">
        <v>4092</v>
      </c>
      <c r="F9" s="10">
        <f t="shared" si="0"/>
        <v>-31.388329979879273</v>
      </c>
      <c r="G9" s="1"/>
      <c r="H9" s="1"/>
      <c r="I9" s="1"/>
    </row>
    <row r="10" spans="1:12" x14ac:dyDescent="0.25">
      <c r="A10" s="11" t="s">
        <v>47</v>
      </c>
      <c r="B10" s="24">
        <v>491</v>
      </c>
      <c r="C10" s="24">
        <v>699</v>
      </c>
      <c r="D10" s="24">
        <v>12830</v>
      </c>
      <c r="E10" s="24">
        <v>13344</v>
      </c>
      <c r="F10" s="13">
        <f t="shared" si="0"/>
        <v>4.0062353858144917</v>
      </c>
      <c r="G10" s="1"/>
      <c r="H10" s="1"/>
      <c r="I10" s="1"/>
    </row>
    <row r="11" spans="1:12" x14ac:dyDescent="0.25">
      <c r="A11" s="8" t="s">
        <v>48</v>
      </c>
      <c r="B11" s="23">
        <v>56</v>
      </c>
      <c r="C11" s="23">
        <v>19</v>
      </c>
      <c r="D11" s="23">
        <v>1307</v>
      </c>
      <c r="E11" s="23">
        <v>1290</v>
      </c>
      <c r="F11" s="10">
        <f t="shared" si="0"/>
        <v>-1.3006885998469784</v>
      </c>
      <c r="G11" s="1"/>
      <c r="H11" s="1"/>
      <c r="I11" s="1"/>
    </row>
    <row r="12" spans="1:12" x14ac:dyDescent="0.25">
      <c r="A12" s="11" t="s">
        <v>49</v>
      </c>
      <c r="B12" s="24">
        <v>938</v>
      </c>
      <c r="C12" s="24">
        <v>945</v>
      </c>
      <c r="D12" s="24">
        <v>19233</v>
      </c>
      <c r="E12" s="24">
        <v>21362</v>
      </c>
      <c r="F12" s="13">
        <f t="shared" si="0"/>
        <v>11.069515936151404</v>
      </c>
      <c r="G12" s="1"/>
      <c r="H12" s="1"/>
      <c r="I12" s="1"/>
    </row>
    <row r="13" spans="1:12" x14ac:dyDescent="0.25">
      <c r="A13" s="8" t="s">
        <v>50</v>
      </c>
      <c r="B13" s="23">
        <v>186</v>
      </c>
      <c r="C13" s="23">
        <v>206</v>
      </c>
      <c r="D13" s="23">
        <v>3250</v>
      </c>
      <c r="E13" s="23">
        <v>3375</v>
      </c>
      <c r="F13" s="10">
        <f t="shared" si="0"/>
        <v>3.8461538461538396</v>
      </c>
      <c r="G13" s="1"/>
      <c r="H13" s="1"/>
      <c r="I13" s="1"/>
    </row>
    <row r="14" spans="1:12" x14ac:dyDescent="0.25">
      <c r="A14" s="11" t="s">
        <v>51</v>
      </c>
      <c r="B14" s="24">
        <v>38</v>
      </c>
      <c r="C14" s="24">
        <v>0</v>
      </c>
      <c r="D14" s="24">
        <v>2800</v>
      </c>
      <c r="E14" s="24">
        <v>2743</v>
      </c>
      <c r="F14" s="13">
        <f t="shared" si="0"/>
        <v>-2.0357142857142918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40</v>
      </c>
      <c r="C16" s="24">
        <v>42</v>
      </c>
      <c r="D16" s="24">
        <v>548</v>
      </c>
      <c r="E16" s="24">
        <v>656</v>
      </c>
      <c r="F16" s="13">
        <f t="shared" si="0"/>
        <v>19.708029197080293</v>
      </c>
      <c r="G16" s="1"/>
      <c r="H16" s="1"/>
      <c r="I16" s="1"/>
    </row>
    <row r="17" spans="1:9" x14ac:dyDescent="0.25">
      <c r="A17" s="8" t="s">
        <v>54</v>
      </c>
      <c r="B17" s="23">
        <v>143</v>
      </c>
      <c r="C17" s="23">
        <v>154</v>
      </c>
      <c r="D17" s="23">
        <v>4635</v>
      </c>
      <c r="E17" s="23">
        <v>4616</v>
      </c>
      <c r="F17" s="10">
        <f t="shared" si="0"/>
        <v>-0.40992448759439526</v>
      </c>
      <c r="G17" s="1"/>
      <c r="H17" s="1"/>
      <c r="I17" s="1"/>
    </row>
    <row r="18" spans="1:9" x14ac:dyDescent="0.25">
      <c r="A18" s="11" t="s">
        <v>55</v>
      </c>
      <c r="B18" s="24">
        <v>3</v>
      </c>
      <c r="C18" s="24">
        <v>0</v>
      </c>
      <c r="D18" s="24">
        <v>58</v>
      </c>
      <c r="E18" s="24">
        <v>59</v>
      </c>
      <c r="F18" s="13">
        <f t="shared" si="0"/>
        <v>1.7241379310344769</v>
      </c>
      <c r="G18" s="1"/>
      <c r="H18" s="1"/>
      <c r="I18" s="1"/>
    </row>
    <row r="19" spans="1:9" x14ac:dyDescent="0.25">
      <c r="A19" s="8" t="s">
        <v>56</v>
      </c>
      <c r="B19" s="23">
        <v>26</v>
      </c>
      <c r="C19" s="23">
        <v>24</v>
      </c>
      <c r="D19" s="23">
        <v>345</v>
      </c>
      <c r="E19" s="23">
        <v>296</v>
      </c>
      <c r="F19" s="10">
        <f t="shared" si="0"/>
        <v>-14.20289855072464</v>
      </c>
      <c r="G19" s="1"/>
      <c r="H19" s="1"/>
      <c r="I19" s="1"/>
    </row>
    <row r="20" spans="1:9" x14ac:dyDescent="0.25">
      <c r="A20" s="11" t="s">
        <v>57</v>
      </c>
      <c r="B20" s="24">
        <v>175</v>
      </c>
      <c r="C20" s="24">
        <v>422</v>
      </c>
      <c r="D20" s="24">
        <v>8118</v>
      </c>
      <c r="E20" s="24">
        <v>10135</v>
      </c>
      <c r="F20" s="13">
        <f t="shared" si="0"/>
        <v>24.846021187484595</v>
      </c>
      <c r="G20" s="1"/>
      <c r="H20" s="1"/>
      <c r="I20" s="1"/>
    </row>
    <row r="21" spans="1:9" x14ac:dyDescent="0.25">
      <c r="A21" s="8" t="s">
        <v>58</v>
      </c>
      <c r="B21" s="23">
        <v>198</v>
      </c>
      <c r="C21" s="23">
        <v>193</v>
      </c>
      <c r="D21" s="23">
        <v>2427</v>
      </c>
      <c r="E21" s="23">
        <v>2434</v>
      </c>
      <c r="F21" s="10">
        <f t="shared" si="0"/>
        <v>0.28842192006592882</v>
      </c>
      <c r="G21" s="1"/>
      <c r="H21" s="1"/>
      <c r="I21" s="1"/>
    </row>
    <row r="22" spans="1:9" x14ac:dyDescent="0.25">
      <c r="A22" s="11" t="s">
        <v>59</v>
      </c>
      <c r="B22" s="24">
        <v>14</v>
      </c>
      <c r="C22" s="24">
        <v>49</v>
      </c>
      <c r="D22" s="24">
        <v>658</v>
      </c>
      <c r="E22" s="24">
        <v>1164</v>
      </c>
      <c r="F22" s="13">
        <f t="shared" si="0"/>
        <v>76.899696048632222</v>
      </c>
      <c r="G22" s="1"/>
      <c r="H22" s="1"/>
      <c r="I22" s="1"/>
    </row>
    <row r="23" spans="1:9" x14ac:dyDescent="0.25">
      <c r="A23" s="8" t="s">
        <v>60</v>
      </c>
      <c r="B23" s="23">
        <v>25</v>
      </c>
      <c r="C23" s="23">
        <v>97</v>
      </c>
      <c r="D23" s="23">
        <v>448</v>
      </c>
      <c r="E23" s="23">
        <v>562</v>
      </c>
      <c r="F23" s="10">
        <f t="shared" si="0"/>
        <v>25.446428571428569</v>
      </c>
      <c r="G23" s="1"/>
      <c r="H23" s="1"/>
      <c r="I23" s="1"/>
    </row>
    <row r="24" spans="1:9" x14ac:dyDescent="0.25">
      <c r="A24" s="11" t="s">
        <v>61</v>
      </c>
      <c r="B24" s="24">
        <v>122</v>
      </c>
      <c r="C24" s="24">
        <v>110</v>
      </c>
      <c r="D24" s="24">
        <v>1893</v>
      </c>
      <c r="E24" s="24">
        <v>2084</v>
      </c>
      <c r="F24" s="13">
        <f t="shared" si="0"/>
        <v>10.089804543053361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226</v>
      </c>
      <c r="C26" s="24">
        <v>88</v>
      </c>
      <c r="D26" s="24">
        <v>3451</v>
      </c>
      <c r="E26" s="24">
        <v>2399</v>
      </c>
      <c r="F26" s="13">
        <f t="shared" si="0"/>
        <v>-30.483917705013042</v>
      </c>
      <c r="G26" s="1"/>
      <c r="H26" s="1"/>
      <c r="I26" s="1"/>
    </row>
    <row r="27" spans="1:9" x14ac:dyDescent="0.25">
      <c r="A27" s="8" t="s">
        <v>64</v>
      </c>
      <c r="B27" s="23">
        <v>2191</v>
      </c>
      <c r="C27" s="23">
        <v>1790</v>
      </c>
      <c r="D27" s="23">
        <v>24335</v>
      </c>
      <c r="E27" s="23">
        <v>21863</v>
      </c>
      <c r="F27" s="10">
        <f t="shared" si="0"/>
        <v>-10.158208341894394</v>
      </c>
      <c r="G27" s="1"/>
      <c r="H27" s="1"/>
      <c r="I27" s="1"/>
    </row>
    <row r="28" spans="1:9" x14ac:dyDescent="0.25">
      <c r="A28" s="11" t="s">
        <v>65</v>
      </c>
      <c r="B28" s="24">
        <v>252</v>
      </c>
      <c r="C28" s="24">
        <v>166</v>
      </c>
      <c r="D28" s="24">
        <v>6979</v>
      </c>
      <c r="E28" s="24">
        <v>5537</v>
      </c>
      <c r="F28" s="13">
        <f t="shared" si="0"/>
        <v>-20.661985957873625</v>
      </c>
      <c r="G28" s="1"/>
      <c r="H28" s="1"/>
      <c r="I28" s="1"/>
    </row>
    <row r="29" spans="1:9" x14ac:dyDescent="0.25">
      <c r="A29" s="8" t="s">
        <v>66</v>
      </c>
      <c r="B29" s="23">
        <v>198</v>
      </c>
      <c r="C29" s="23">
        <v>246</v>
      </c>
      <c r="D29" s="23">
        <v>5186</v>
      </c>
      <c r="E29" s="23">
        <v>4350</v>
      </c>
      <c r="F29" s="10">
        <f t="shared" si="0"/>
        <v>-16.120323949093716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186</v>
      </c>
      <c r="C31" s="23">
        <v>511</v>
      </c>
      <c r="D31" s="23">
        <v>3155</v>
      </c>
      <c r="E31" s="23">
        <v>4108</v>
      </c>
      <c r="F31" s="10">
        <f t="shared" si="0"/>
        <v>30.206022187004749</v>
      </c>
      <c r="G31" s="1"/>
      <c r="H31" s="1"/>
      <c r="I31" s="1"/>
    </row>
    <row r="32" spans="1:9" x14ac:dyDescent="0.25">
      <c r="A32" s="11" t="s">
        <v>69</v>
      </c>
      <c r="B32" s="24">
        <v>62</v>
      </c>
      <c r="C32" s="24">
        <v>71</v>
      </c>
      <c r="D32" s="24">
        <v>1823</v>
      </c>
      <c r="E32" s="24">
        <v>1886</v>
      </c>
      <c r="F32" s="13">
        <f t="shared" si="0"/>
        <v>3.4558420186505714</v>
      </c>
      <c r="G32" s="1"/>
      <c r="H32" s="1"/>
      <c r="I32" s="1"/>
    </row>
    <row r="33" spans="1:9" x14ac:dyDescent="0.25">
      <c r="A33" s="8" t="s">
        <v>70</v>
      </c>
      <c r="B33" s="23">
        <v>10334</v>
      </c>
      <c r="C33" s="23">
        <v>10536</v>
      </c>
      <c r="D33" s="23">
        <v>82695</v>
      </c>
      <c r="E33" s="23">
        <v>80241</v>
      </c>
      <c r="F33" s="10">
        <f t="shared" si="0"/>
        <v>-2.967531289678945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19013</v>
      </c>
      <c r="C35" s="15">
        <f t="shared" ref="C35:E35" si="1">SUM(C7:C34)</f>
        <v>19437</v>
      </c>
      <c r="D35" s="15">
        <f t="shared" si="1"/>
        <v>236195</v>
      </c>
      <c r="E35" s="15">
        <f t="shared" si="1"/>
        <v>234382</v>
      </c>
      <c r="F35" s="16">
        <f t="shared" si="0"/>
        <v>-0.76758610470162125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45481</v>
      </c>
      <c r="C38" s="41">
        <f>D7</f>
        <v>43737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80241</v>
      </c>
      <c r="G38" s="42">
        <f>LOOKUP(E38,$A$38:$A$65,$C$38:$C$65)</f>
        <v>82695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305</v>
      </c>
      <c r="C39" s="41">
        <f t="shared" ref="C39:C65" si="5">D8</f>
        <v>320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45481</v>
      </c>
      <c r="G39" s="42">
        <f t="shared" ref="G39:G65" si="8">LOOKUP(E39,$A$38:$A$65,$C$38:$C$65)</f>
        <v>43737</v>
      </c>
    </row>
    <row r="40" spans="1:9" x14ac:dyDescent="0.25">
      <c r="A40" s="42" t="str">
        <f t="shared" si="3"/>
        <v>ALMERIA</v>
      </c>
      <c r="B40" s="41">
        <f t="shared" si="4"/>
        <v>4092</v>
      </c>
      <c r="C40" s="41">
        <f t="shared" si="5"/>
        <v>5964</v>
      </c>
      <c r="D40" s="41">
        <f t="shared" si="6"/>
        <v>11</v>
      </c>
      <c r="E40" s="42" t="str">
        <f t="shared" si="2"/>
        <v>PASAIA</v>
      </c>
      <c r="F40" s="42">
        <f t="shared" si="7"/>
        <v>21863</v>
      </c>
      <c r="G40" s="42">
        <f t="shared" si="8"/>
        <v>24335</v>
      </c>
    </row>
    <row r="41" spans="1:9" x14ac:dyDescent="0.25">
      <c r="A41" s="42" t="str">
        <f t="shared" si="3"/>
        <v>AVILES</v>
      </c>
      <c r="B41" s="41">
        <f t="shared" si="4"/>
        <v>13344</v>
      </c>
      <c r="C41" s="41">
        <f t="shared" si="5"/>
        <v>12830</v>
      </c>
      <c r="D41" s="41">
        <f t="shared" si="6"/>
        <v>5</v>
      </c>
      <c r="E41" s="42" t="str">
        <f t="shared" si="2"/>
        <v>BAHIA DE CADIZ</v>
      </c>
      <c r="F41" s="42">
        <f t="shared" si="7"/>
        <v>21362</v>
      </c>
      <c r="G41" s="42">
        <f t="shared" si="8"/>
        <v>19233</v>
      </c>
    </row>
    <row r="42" spans="1:9" x14ac:dyDescent="0.25">
      <c r="A42" s="42" t="str">
        <f t="shared" si="3"/>
        <v>BAHIA DE ALGECIRAS</v>
      </c>
      <c r="B42" s="41">
        <f t="shared" si="4"/>
        <v>1290</v>
      </c>
      <c r="C42" s="41">
        <f t="shared" si="5"/>
        <v>1307</v>
      </c>
      <c r="D42" s="41">
        <f t="shared" si="6"/>
        <v>18</v>
      </c>
      <c r="E42" s="42" t="str">
        <f t="shared" si="2"/>
        <v>AVILES</v>
      </c>
      <c r="F42" s="42">
        <f t="shared" si="7"/>
        <v>13344</v>
      </c>
      <c r="G42" s="42">
        <f t="shared" si="8"/>
        <v>12830</v>
      </c>
    </row>
    <row r="43" spans="1:9" x14ac:dyDescent="0.25">
      <c r="A43" s="42" t="str">
        <f t="shared" si="3"/>
        <v>BAHIA DE CADIZ</v>
      </c>
      <c r="B43" s="41">
        <f t="shared" si="4"/>
        <v>21362</v>
      </c>
      <c r="C43" s="41">
        <f t="shared" si="5"/>
        <v>19233</v>
      </c>
      <c r="D43" s="41">
        <f t="shared" si="6"/>
        <v>4</v>
      </c>
      <c r="E43" s="42" t="str">
        <f t="shared" si="2"/>
        <v>GIJON</v>
      </c>
      <c r="F43" s="42">
        <f t="shared" si="7"/>
        <v>10135</v>
      </c>
      <c r="G43" s="42">
        <f t="shared" si="8"/>
        <v>8118</v>
      </c>
    </row>
    <row r="44" spans="1:9" x14ac:dyDescent="0.25">
      <c r="A44" s="42" t="str">
        <f t="shared" si="3"/>
        <v>BALEARES</v>
      </c>
      <c r="B44" s="41">
        <f t="shared" si="4"/>
        <v>3375</v>
      </c>
      <c r="C44" s="41">
        <f t="shared" si="5"/>
        <v>3250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5537</v>
      </c>
      <c r="G44" s="42">
        <f t="shared" si="8"/>
        <v>6979</v>
      </c>
    </row>
    <row r="45" spans="1:9" x14ac:dyDescent="0.25">
      <c r="A45" s="42" t="str">
        <f t="shared" si="3"/>
        <v>BARCELONA</v>
      </c>
      <c r="B45" s="41">
        <f t="shared" si="4"/>
        <v>2743</v>
      </c>
      <c r="C45" s="41">
        <f t="shared" si="5"/>
        <v>2800</v>
      </c>
      <c r="D45" s="41">
        <f t="shared" si="6"/>
        <v>13</v>
      </c>
      <c r="E45" s="42" t="str">
        <f t="shared" si="2"/>
        <v>CASTELLON</v>
      </c>
      <c r="F45" s="42">
        <f t="shared" si="7"/>
        <v>4616</v>
      </c>
      <c r="G45" s="42">
        <f t="shared" si="8"/>
        <v>4635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4350</v>
      </c>
      <c r="G46" s="42">
        <f t="shared" si="8"/>
        <v>5186</v>
      </c>
    </row>
    <row r="47" spans="1:9" x14ac:dyDescent="0.25">
      <c r="A47" s="42" t="str">
        <f t="shared" si="3"/>
        <v>CARTAGENA</v>
      </c>
      <c r="B47" s="41">
        <f t="shared" si="4"/>
        <v>656</v>
      </c>
      <c r="C47" s="41">
        <f t="shared" si="5"/>
        <v>548</v>
      </c>
      <c r="D47" s="41">
        <f t="shared" si="6"/>
        <v>20</v>
      </c>
      <c r="E47" s="42" t="str">
        <f t="shared" si="2"/>
        <v>TARRAGONA</v>
      </c>
      <c r="F47" s="42">
        <f t="shared" si="7"/>
        <v>4108</v>
      </c>
      <c r="G47" s="42">
        <f t="shared" si="8"/>
        <v>3155</v>
      </c>
    </row>
    <row r="48" spans="1:9" x14ac:dyDescent="0.25">
      <c r="A48" s="42" t="str">
        <f t="shared" si="3"/>
        <v>CASTELLON</v>
      </c>
      <c r="B48" s="41">
        <f t="shared" si="4"/>
        <v>4616</v>
      </c>
      <c r="C48" s="41">
        <f t="shared" si="5"/>
        <v>4635</v>
      </c>
      <c r="D48" s="41">
        <f t="shared" si="6"/>
        <v>8</v>
      </c>
      <c r="E48" s="42" t="str">
        <f t="shared" si="2"/>
        <v>ALMERIA</v>
      </c>
      <c r="F48" s="42">
        <f t="shared" si="7"/>
        <v>4092</v>
      </c>
      <c r="G48" s="42">
        <f t="shared" si="8"/>
        <v>5964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58</v>
      </c>
      <c r="D49" s="41">
        <f t="shared" si="6"/>
        <v>24</v>
      </c>
      <c r="E49" s="42" t="str">
        <f t="shared" si="2"/>
        <v>BALEARES</v>
      </c>
      <c r="F49" s="42">
        <f t="shared" si="7"/>
        <v>3375</v>
      </c>
      <c r="G49" s="42">
        <f t="shared" si="8"/>
        <v>3250</v>
      </c>
    </row>
    <row r="50" spans="1:7" x14ac:dyDescent="0.25">
      <c r="A50" s="42" t="str">
        <f t="shared" si="3"/>
        <v>FERROL-SAN CIBRAO</v>
      </c>
      <c r="B50" s="41">
        <f t="shared" si="4"/>
        <v>296</v>
      </c>
      <c r="C50" s="41">
        <f t="shared" si="5"/>
        <v>345</v>
      </c>
      <c r="D50" s="41">
        <f t="shared" si="6"/>
        <v>23</v>
      </c>
      <c r="E50" s="42" t="str">
        <f t="shared" si="2"/>
        <v>BARCELONA</v>
      </c>
      <c r="F50" s="42">
        <f t="shared" si="7"/>
        <v>2743</v>
      </c>
      <c r="G50" s="42">
        <f t="shared" si="8"/>
        <v>2800</v>
      </c>
    </row>
    <row r="51" spans="1:7" x14ac:dyDescent="0.25">
      <c r="A51" s="42" t="str">
        <f t="shared" si="3"/>
        <v>GIJON</v>
      </c>
      <c r="B51" s="41">
        <f t="shared" si="4"/>
        <v>10135</v>
      </c>
      <c r="C51" s="41">
        <f t="shared" si="5"/>
        <v>8118</v>
      </c>
      <c r="D51" s="41">
        <f t="shared" si="6"/>
        <v>6</v>
      </c>
      <c r="E51" s="42" t="str">
        <f t="shared" si="2"/>
        <v>HUELVA</v>
      </c>
      <c r="F51" s="42">
        <f t="shared" si="7"/>
        <v>2434</v>
      </c>
      <c r="G51" s="42">
        <f t="shared" si="8"/>
        <v>2427</v>
      </c>
    </row>
    <row r="52" spans="1:7" x14ac:dyDescent="0.25">
      <c r="A52" s="42" t="str">
        <f t="shared" si="3"/>
        <v>HUELVA</v>
      </c>
      <c r="B52" s="41">
        <f t="shared" si="4"/>
        <v>2434</v>
      </c>
      <c r="C52" s="41">
        <f t="shared" si="5"/>
        <v>2427</v>
      </c>
      <c r="D52" s="41">
        <f t="shared" si="6"/>
        <v>14</v>
      </c>
      <c r="E52" s="42" t="str">
        <f t="shared" si="2"/>
        <v>MOTRIL</v>
      </c>
      <c r="F52" s="42">
        <f t="shared" si="7"/>
        <v>2399</v>
      </c>
      <c r="G52" s="42">
        <f t="shared" si="8"/>
        <v>3451</v>
      </c>
    </row>
    <row r="53" spans="1:7" x14ac:dyDescent="0.25">
      <c r="A53" s="42" t="str">
        <f t="shared" si="3"/>
        <v>LAS PALMAS</v>
      </c>
      <c r="B53" s="41">
        <f t="shared" si="4"/>
        <v>1164</v>
      </c>
      <c r="C53" s="41">
        <f t="shared" si="5"/>
        <v>658</v>
      </c>
      <c r="D53" s="41">
        <f t="shared" si="6"/>
        <v>19</v>
      </c>
      <c r="E53" s="42" t="str">
        <f t="shared" si="2"/>
        <v>MARIN Y RIA DE PONTEVEDRA</v>
      </c>
      <c r="F53" s="42">
        <f t="shared" si="7"/>
        <v>2084</v>
      </c>
      <c r="G53" s="42">
        <f t="shared" si="8"/>
        <v>1893</v>
      </c>
    </row>
    <row r="54" spans="1:7" x14ac:dyDescent="0.25">
      <c r="A54" s="42" t="str">
        <f t="shared" si="3"/>
        <v>MALAGA</v>
      </c>
      <c r="B54" s="41">
        <f t="shared" si="4"/>
        <v>562</v>
      </c>
      <c r="C54" s="41">
        <f t="shared" si="5"/>
        <v>448</v>
      </c>
      <c r="D54" s="41">
        <f t="shared" si="6"/>
        <v>21</v>
      </c>
      <c r="E54" s="42" t="str">
        <f t="shared" si="2"/>
        <v>VALENCIA</v>
      </c>
      <c r="F54" s="42">
        <f t="shared" si="7"/>
        <v>1886</v>
      </c>
      <c r="G54" s="42">
        <f t="shared" si="8"/>
        <v>1823</v>
      </c>
    </row>
    <row r="55" spans="1:7" x14ac:dyDescent="0.25">
      <c r="A55" s="42" t="str">
        <f t="shared" si="3"/>
        <v>MARIN Y RIA DE PONTEVEDRA</v>
      </c>
      <c r="B55" s="41">
        <f t="shared" si="4"/>
        <v>2084</v>
      </c>
      <c r="C55" s="41">
        <f t="shared" si="5"/>
        <v>1893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1290</v>
      </c>
      <c r="G55" s="42">
        <f t="shared" si="8"/>
        <v>1307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LAS PALMAS</v>
      </c>
      <c r="F56" s="42">
        <f t="shared" si="9"/>
        <v>1164</v>
      </c>
      <c r="G56" s="42">
        <f t="shared" si="8"/>
        <v>658</v>
      </c>
    </row>
    <row r="57" spans="1:7" x14ac:dyDescent="0.25">
      <c r="A57" s="42" t="str">
        <f t="shared" si="3"/>
        <v>MOTRIL</v>
      </c>
      <c r="B57" s="41">
        <f t="shared" si="4"/>
        <v>2399</v>
      </c>
      <c r="C57" s="41">
        <f t="shared" si="5"/>
        <v>3451</v>
      </c>
      <c r="D57" s="41">
        <f t="shared" si="6"/>
        <v>15</v>
      </c>
      <c r="E57" s="42" t="str">
        <f t="shared" si="2"/>
        <v>CARTAGENA</v>
      </c>
      <c r="F57" s="42">
        <f t="shared" si="9"/>
        <v>656</v>
      </c>
      <c r="G57" s="42">
        <f t="shared" si="8"/>
        <v>548</v>
      </c>
    </row>
    <row r="58" spans="1:7" x14ac:dyDescent="0.25">
      <c r="A58" s="42" t="str">
        <f t="shared" si="3"/>
        <v>PASAIA</v>
      </c>
      <c r="B58" s="41">
        <f t="shared" si="4"/>
        <v>21863</v>
      </c>
      <c r="C58" s="41">
        <f t="shared" si="5"/>
        <v>24335</v>
      </c>
      <c r="D58" s="41">
        <f t="shared" si="6"/>
        <v>3</v>
      </c>
      <c r="E58" s="42" t="str">
        <f t="shared" si="2"/>
        <v>MALAGA</v>
      </c>
      <c r="F58" s="42">
        <f t="shared" si="9"/>
        <v>562</v>
      </c>
      <c r="G58" s="42">
        <f t="shared" si="8"/>
        <v>448</v>
      </c>
    </row>
    <row r="59" spans="1:7" x14ac:dyDescent="0.25">
      <c r="A59" s="42" t="str">
        <f t="shared" si="3"/>
        <v>SANTA CRUZ DE TENERIFE</v>
      </c>
      <c r="B59" s="41">
        <f t="shared" si="4"/>
        <v>5537</v>
      </c>
      <c r="C59" s="41">
        <f t="shared" si="5"/>
        <v>6979</v>
      </c>
      <c r="D59" s="41">
        <f t="shared" si="6"/>
        <v>7</v>
      </c>
      <c r="E59" s="42" t="str">
        <f t="shared" si="2"/>
        <v>ALICANTE</v>
      </c>
      <c r="F59" s="42">
        <f t="shared" si="9"/>
        <v>305</v>
      </c>
      <c r="G59" s="42">
        <f t="shared" si="8"/>
        <v>320</v>
      </c>
    </row>
    <row r="60" spans="1:7" x14ac:dyDescent="0.25">
      <c r="A60" s="42" t="str">
        <f t="shared" si="3"/>
        <v>SANTANDER</v>
      </c>
      <c r="B60" s="41">
        <f t="shared" si="4"/>
        <v>4350</v>
      </c>
      <c r="C60" s="41">
        <f t="shared" si="5"/>
        <v>5186</v>
      </c>
      <c r="D60" s="41">
        <f t="shared" si="6"/>
        <v>9</v>
      </c>
      <c r="E60" s="42" t="str">
        <f t="shared" si="2"/>
        <v>FERROL-SAN CIBRAO</v>
      </c>
      <c r="F60" s="42">
        <f t="shared" si="9"/>
        <v>296</v>
      </c>
      <c r="G60" s="42">
        <f t="shared" si="8"/>
        <v>345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59</v>
      </c>
      <c r="G61" s="42">
        <f t="shared" si="8"/>
        <v>58</v>
      </c>
    </row>
    <row r="62" spans="1:7" x14ac:dyDescent="0.25">
      <c r="A62" s="42" t="str">
        <f t="shared" si="3"/>
        <v>TARRAGONA</v>
      </c>
      <c r="B62" s="41">
        <f t="shared" si="4"/>
        <v>4108</v>
      </c>
      <c r="C62" s="41">
        <f t="shared" si="5"/>
        <v>3155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1886</v>
      </c>
      <c r="C63" s="41">
        <f t="shared" si="5"/>
        <v>1823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80241</v>
      </c>
      <c r="C64" s="41">
        <f t="shared" si="5"/>
        <v>82695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25339</v>
      </c>
      <c r="C7" s="25">
        <v>28455</v>
      </c>
      <c r="D7" s="25">
        <v>76155</v>
      </c>
      <c r="E7" s="25">
        <v>78920</v>
      </c>
      <c r="F7" s="10">
        <f>((E7*100)/D7)-100</f>
        <v>3.6307530693979402</v>
      </c>
      <c r="G7" s="1"/>
      <c r="H7" s="1"/>
      <c r="I7" s="1"/>
    </row>
    <row r="8" spans="1:12" x14ac:dyDescent="0.25">
      <c r="A8" s="11" t="s">
        <v>45</v>
      </c>
      <c r="B8" s="26">
        <v>910</v>
      </c>
      <c r="C8" s="26">
        <v>270</v>
      </c>
      <c r="D8" s="26">
        <v>16491</v>
      </c>
      <c r="E8" s="26">
        <v>10124</v>
      </c>
      <c r="F8" s="13">
        <f t="shared" ref="F8:F35" si="0">((E8*100)/D8)-100</f>
        <v>-38.608938208719906</v>
      </c>
      <c r="G8" s="1"/>
      <c r="H8" s="1"/>
      <c r="I8" s="1"/>
    </row>
    <row r="9" spans="1:12" x14ac:dyDescent="0.25">
      <c r="A9" s="8" t="s">
        <v>46</v>
      </c>
      <c r="B9" s="25">
        <v>4182</v>
      </c>
      <c r="C9" s="25">
        <v>5401</v>
      </c>
      <c r="D9" s="25">
        <v>71520</v>
      </c>
      <c r="E9" s="25">
        <v>59631</v>
      </c>
      <c r="F9" s="10">
        <f t="shared" si="0"/>
        <v>-16.62332214765101</v>
      </c>
      <c r="G9" s="1"/>
      <c r="H9" s="1"/>
      <c r="I9" s="1"/>
    </row>
    <row r="10" spans="1:12" x14ac:dyDescent="0.25">
      <c r="A10" s="11" t="s">
        <v>47</v>
      </c>
      <c r="B10" s="26">
        <v>2522</v>
      </c>
      <c r="C10" s="26">
        <v>2963</v>
      </c>
      <c r="D10" s="26">
        <v>41080</v>
      </c>
      <c r="E10" s="26">
        <v>43670</v>
      </c>
      <c r="F10" s="13">
        <f t="shared" si="0"/>
        <v>6.3047711781889006</v>
      </c>
      <c r="G10" s="1"/>
      <c r="H10" s="1"/>
      <c r="I10" s="1"/>
    </row>
    <row r="11" spans="1:12" x14ac:dyDescent="0.25">
      <c r="A11" s="8" t="s">
        <v>48</v>
      </c>
      <c r="B11" s="25">
        <v>232618</v>
      </c>
      <c r="C11" s="25">
        <v>277873</v>
      </c>
      <c r="D11" s="25">
        <v>3063901</v>
      </c>
      <c r="E11" s="25">
        <v>2826762</v>
      </c>
      <c r="F11" s="10">
        <f t="shared" si="0"/>
        <v>-7.7397735762349953</v>
      </c>
      <c r="G11" s="1"/>
      <c r="H11" s="1"/>
      <c r="I11" s="1"/>
    </row>
    <row r="12" spans="1:12" x14ac:dyDescent="0.25">
      <c r="A12" s="11" t="s">
        <v>49</v>
      </c>
      <c r="B12" s="26">
        <v>7508</v>
      </c>
      <c r="C12" s="26">
        <v>7011</v>
      </c>
      <c r="D12" s="26">
        <v>119690</v>
      </c>
      <c r="E12" s="26">
        <v>123526</v>
      </c>
      <c r="F12" s="13">
        <f t="shared" si="0"/>
        <v>3.2049461107861958</v>
      </c>
      <c r="G12" s="1"/>
      <c r="H12" s="1"/>
      <c r="I12" s="1"/>
    </row>
    <row r="13" spans="1:12" x14ac:dyDescent="0.25">
      <c r="A13" s="8" t="s">
        <v>50</v>
      </c>
      <c r="B13" s="25">
        <v>5396</v>
      </c>
      <c r="C13" s="25">
        <v>7920</v>
      </c>
      <c r="D13" s="25">
        <v>218809</v>
      </c>
      <c r="E13" s="25">
        <v>267042</v>
      </c>
      <c r="F13" s="10">
        <f t="shared" si="0"/>
        <v>22.043426001672685</v>
      </c>
      <c r="G13" s="1"/>
      <c r="H13" s="1"/>
      <c r="I13" s="1"/>
    </row>
    <row r="14" spans="1:12" x14ac:dyDescent="0.25">
      <c r="A14" s="11" t="s">
        <v>51</v>
      </c>
      <c r="B14" s="26">
        <v>49521</v>
      </c>
      <c r="C14" s="26">
        <v>60196</v>
      </c>
      <c r="D14" s="26">
        <v>1080220</v>
      </c>
      <c r="E14" s="26">
        <v>1040382</v>
      </c>
      <c r="F14" s="13">
        <f t="shared" si="0"/>
        <v>-3.6879524541297144</v>
      </c>
      <c r="G14" s="1"/>
      <c r="H14" s="1"/>
      <c r="I14" s="1"/>
    </row>
    <row r="15" spans="1:12" x14ac:dyDescent="0.25">
      <c r="A15" s="8" t="s">
        <v>52</v>
      </c>
      <c r="B15" s="25">
        <v>10005</v>
      </c>
      <c r="C15" s="25">
        <v>9680</v>
      </c>
      <c r="D15" s="25">
        <v>121877</v>
      </c>
      <c r="E15" s="25">
        <v>122220</v>
      </c>
      <c r="F15" s="10">
        <f t="shared" si="0"/>
        <v>0.28143127907644327</v>
      </c>
      <c r="G15" s="1"/>
      <c r="H15" s="1"/>
      <c r="I15" s="1"/>
    </row>
    <row r="16" spans="1:12" x14ac:dyDescent="0.25">
      <c r="A16" s="11" t="s">
        <v>53</v>
      </c>
      <c r="B16" s="26">
        <v>4056</v>
      </c>
      <c r="C16" s="26">
        <v>5257</v>
      </c>
      <c r="D16" s="26">
        <v>54418</v>
      </c>
      <c r="E16" s="26">
        <v>62821</v>
      </c>
      <c r="F16" s="13">
        <f t="shared" si="0"/>
        <v>15.44158182954169</v>
      </c>
      <c r="G16" s="1"/>
      <c r="H16" s="1"/>
      <c r="I16" s="1"/>
    </row>
    <row r="17" spans="1:9" x14ac:dyDescent="0.25">
      <c r="A17" s="8" t="s">
        <v>54</v>
      </c>
      <c r="B17" s="25">
        <v>2566</v>
      </c>
      <c r="C17" s="25">
        <v>2320</v>
      </c>
      <c r="D17" s="25">
        <v>33513</v>
      </c>
      <c r="E17" s="25">
        <v>28560</v>
      </c>
      <c r="F17" s="10">
        <f t="shared" si="0"/>
        <v>-14.779339360845043</v>
      </c>
      <c r="G17" s="1"/>
      <c r="H17" s="1"/>
      <c r="I17" s="1"/>
    </row>
    <row r="18" spans="1:9" x14ac:dyDescent="0.25">
      <c r="A18" s="11" t="s">
        <v>55</v>
      </c>
      <c r="B18" s="26">
        <v>66174</v>
      </c>
      <c r="C18" s="26">
        <v>51883</v>
      </c>
      <c r="D18" s="26">
        <v>714568</v>
      </c>
      <c r="E18" s="26">
        <v>617799</v>
      </c>
      <c r="F18" s="13">
        <f t="shared" si="0"/>
        <v>-13.542308079846848</v>
      </c>
      <c r="G18" s="1"/>
      <c r="H18" s="1"/>
      <c r="I18" s="1"/>
    </row>
    <row r="19" spans="1:9" x14ac:dyDescent="0.25">
      <c r="A19" s="8" t="s">
        <v>56</v>
      </c>
      <c r="B19" s="25">
        <v>1665</v>
      </c>
      <c r="C19" s="25">
        <v>825</v>
      </c>
      <c r="D19" s="25">
        <v>15545</v>
      </c>
      <c r="E19" s="25">
        <v>13705</v>
      </c>
      <c r="F19" s="10">
        <f t="shared" si="0"/>
        <v>-11.836603409456416</v>
      </c>
      <c r="G19" s="1"/>
      <c r="H19" s="1"/>
      <c r="I19" s="1"/>
    </row>
    <row r="20" spans="1:9" x14ac:dyDescent="0.25">
      <c r="A20" s="11" t="s">
        <v>57</v>
      </c>
      <c r="B20" s="26">
        <v>9915</v>
      </c>
      <c r="C20" s="26">
        <v>0</v>
      </c>
      <c r="D20" s="26">
        <v>98978</v>
      </c>
      <c r="E20" s="26">
        <v>96236</v>
      </c>
      <c r="F20" s="13">
        <f t="shared" si="0"/>
        <v>-2.7703125947180212</v>
      </c>
      <c r="G20" s="1"/>
      <c r="H20" s="1"/>
      <c r="I20" s="1"/>
    </row>
    <row r="21" spans="1:9" x14ac:dyDescent="0.25">
      <c r="A21" s="8" t="s">
        <v>58</v>
      </c>
      <c r="B21" s="25">
        <v>13443</v>
      </c>
      <c r="C21" s="25">
        <v>12513</v>
      </c>
      <c r="D21" s="25">
        <v>107208</v>
      </c>
      <c r="E21" s="25">
        <v>128526</v>
      </c>
      <c r="F21" s="10">
        <f t="shared" si="0"/>
        <v>19.884710096261472</v>
      </c>
      <c r="G21" s="1"/>
      <c r="H21" s="1"/>
      <c r="I21" s="1"/>
    </row>
    <row r="22" spans="1:9" x14ac:dyDescent="0.25">
      <c r="A22" s="11" t="s">
        <v>59</v>
      </c>
      <c r="B22" s="26">
        <v>205040</v>
      </c>
      <c r="C22" s="26">
        <v>204404</v>
      </c>
      <c r="D22" s="26">
        <v>2444129</v>
      </c>
      <c r="E22" s="26">
        <v>2421447</v>
      </c>
      <c r="F22" s="13">
        <f t="shared" si="0"/>
        <v>-0.92801975673133086</v>
      </c>
      <c r="G22" s="1"/>
      <c r="H22" s="1"/>
      <c r="I22" s="1"/>
    </row>
    <row r="23" spans="1:9" x14ac:dyDescent="0.25">
      <c r="A23" s="8" t="s">
        <v>60</v>
      </c>
      <c r="B23" s="25">
        <v>4562</v>
      </c>
      <c r="C23" s="25">
        <v>4280</v>
      </c>
      <c r="D23" s="25">
        <v>106425</v>
      </c>
      <c r="E23" s="25">
        <v>101667</v>
      </c>
      <c r="F23" s="10">
        <f t="shared" si="0"/>
        <v>-4.4707540521494025</v>
      </c>
      <c r="G23" s="1"/>
      <c r="H23" s="1"/>
      <c r="I23" s="1"/>
    </row>
    <row r="24" spans="1:9" x14ac:dyDescent="0.25">
      <c r="A24" s="11" t="s">
        <v>61</v>
      </c>
      <c r="B24" s="26">
        <v>2428</v>
      </c>
      <c r="C24" s="26">
        <v>1535</v>
      </c>
      <c r="D24" s="26">
        <v>30006</v>
      </c>
      <c r="E24" s="26">
        <v>26595</v>
      </c>
      <c r="F24" s="13">
        <f t="shared" si="0"/>
        <v>-11.367726454709057</v>
      </c>
      <c r="G24" s="1"/>
      <c r="H24" s="1"/>
      <c r="I24" s="1"/>
    </row>
    <row r="25" spans="1:9" x14ac:dyDescent="0.25">
      <c r="A25" s="8" t="s">
        <v>62</v>
      </c>
      <c r="B25" s="25">
        <v>5318</v>
      </c>
      <c r="C25" s="25">
        <v>4700</v>
      </c>
      <c r="D25" s="25">
        <v>28268</v>
      </c>
      <c r="E25" s="25">
        <v>23664</v>
      </c>
      <c r="F25" s="10">
        <f t="shared" si="0"/>
        <v>-16.28696759586812</v>
      </c>
      <c r="G25" s="1"/>
      <c r="H25" s="1"/>
      <c r="I25" s="1"/>
    </row>
    <row r="26" spans="1:9" x14ac:dyDescent="0.25">
      <c r="A26" s="11" t="s">
        <v>63</v>
      </c>
      <c r="B26" s="26">
        <v>2419</v>
      </c>
      <c r="C26" s="26">
        <v>1901</v>
      </c>
      <c r="D26" s="26">
        <v>29502</v>
      </c>
      <c r="E26" s="26">
        <v>32250</v>
      </c>
      <c r="F26" s="13">
        <f t="shared" si="0"/>
        <v>9.3146227374415247</v>
      </c>
      <c r="G26" s="1"/>
      <c r="H26" s="1"/>
      <c r="I26" s="1"/>
    </row>
    <row r="27" spans="1:9" x14ac:dyDescent="0.25">
      <c r="A27" s="8" t="s">
        <v>64</v>
      </c>
      <c r="B27" s="25">
        <v>3248</v>
      </c>
      <c r="C27" s="25">
        <v>2787</v>
      </c>
      <c r="D27" s="25">
        <v>27578</v>
      </c>
      <c r="E27" s="25">
        <v>27706</v>
      </c>
      <c r="F27" s="10">
        <f t="shared" si="0"/>
        <v>0.46413808107912757</v>
      </c>
      <c r="G27" s="1"/>
      <c r="H27" s="1"/>
      <c r="I27" s="1"/>
    </row>
    <row r="28" spans="1:9" x14ac:dyDescent="0.25">
      <c r="A28" s="11" t="s">
        <v>65</v>
      </c>
      <c r="B28" s="26">
        <v>91803</v>
      </c>
      <c r="C28" s="26">
        <v>81922</v>
      </c>
      <c r="D28" s="26">
        <v>948665</v>
      </c>
      <c r="E28" s="26">
        <v>866510</v>
      </c>
      <c r="F28" s="13">
        <f t="shared" si="0"/>
        <v>-8.6600644062972663</v>
      </c>
      <c r="G28" s="1"/>
      <c r="H28" s="1"/>
      <c r="I28" s="1"/>
    </row>
    <row r="29" spans="1:9" x14ac:dyDescent="0.25">
      <c r="A29" s="8" t="s">
        <v>66</v>
      </c>
      <c r="B29" s="25">
        <v>3750</v>
      </c>
      <c r="C29" s="25">
        <v>5565</v>
      </c>
      <c r="D29" s="25">
        <v>52084</v>
      </c>
      <c r="E29" s="25">
        <v>45955</v>
      </c>
      <c r="F29" s="10">
        <f t="shared" si="0"/>
        <v>-11.767529375623994</v>
      </c>
      <c r="G29" s="1"/>
      <c r="H29" s="1"/>
      <c r="I29" s="1"/>
    </row>
    <row r="30" spans="1:9" x14ac:dyDescent="0.25">
      <c r="A30" s="11" t="s">
        <v>67</v>
      </c>
      <c r="B30" s="26">
        <v>787</v>
      </c>
      <c r="C30" s="26">
        <v>1658</v>
      </c>
      <c r="D30" s="26">
        <v>28667</v>
      </c>
      <c r="E30" s="26">
        <v>41376</v>
      </c>
      <c r="F30" s="13">
        <f t="shared" si="0"/>
        <v>44.333205427843865</v>
      </c>
      <c r="G30" s="1"/>
      <c r="H30" s="1"/>
      <c r="I30" s="1"/>
    </row>
    <row r="31" spans="1:9" x14ac:dyDescent="0.25">
      <c r="A31" s="8" t="s">
        <v>68</v>
      </c>
      <c r="B31" s="25">
        <v>7715</v>
      </c>
      <c r="C31" s="25">
        <v>5754</v>
      </c>
      <c r="D31" s="25">
        <v>127142</v>
      </c>
      <c r="E31" s="25">
        <v>95794</v>
      </c>
      <c r="F31" s="10">
        <f t="shared" si="0"/>
        <v>-24.655896556605995</v>
      </c>
      <c r="G31" s="1"/>
      <c r="H31" s="1"/>
      <c r="I31" s="1"/>
    </row>
    <row r="32" spans="1:9" x14ac:dyDescent="0.25">
      <c r="A32" s="11" t="s">
        <v>69</v>
      </c>
      <c r="B32" s="26">
        <v>40300</v>
      </c>
      <c r="C32" s="26">
        <v>20916</v>
      </c>
      <c r="D32" s="26">
        <v>528255</v>
      </c>
      <c r="E32" s="26">
        <v>454942</v>
      </c>
      <c r="F32" s="13">
        <f t="shared" si="0"/>
        <v>-13.878335273684115</v>
      </c>
      <c r="G32" s="1"/>
      <c r="H32" s="1"/>
      <c r="I32" s="1"/>
    </row>
    <row r="33" spans="1:9" x14ac:dyDescent="0.25">
      <c r="A33" s="8" t="s">
        <v>70</v>
      </c>
      <c r="B33" s="25">
        <v>16850</v>
      </c>
      <c r="C33" s="25">
        <v>18293</v>
      </c>
      <c r="D33" s="25">
        <v>245443</v>
      </c>
      <c r="E33" s="25">
        <v>218809</v>
      </c>
      <c r="F33" s="10">
        <f t="shared" si="0"/>
        <v>-10.851399306559969</v>
      </c>
      <c r="G33" s="1"/>
      <c r="H33" s="1"/>
      <c r="I33" s="1"/>
    </row>
    <row r="34" spans="1:9" x14ac:dyDescent="0.25">
      <c r="A34" s="11" t="s">
        <v>71</v>
      </c>
      <c r="B34" s="26">
        <v>155</v>
      </c>
      <c r="C34" s="26">
        <v>155</v>
      </c>
      <c r="D34" s="26">
        <v>4313</v>
      </c>
      <c r="E34" s="26">
        <v>3703</v>
      </c>
      <c r="F34" s="13">
        <f t="shared" si="0"/>
        <v>-14.14328773475539</v>
      </c>
      <c r="G34" s="1"/>
      <c r="H34" s="1"/>
      <c r="I34" s="1"/>
    </row>
    <row r="35" spans="1:9" x14ac:dyDescent="0.25">
      <c r="A35" s="14" t="s">
        <v>72</v>
      </c>
      <c r="B35" s="15">
        <f>SUM(B7:B34)</f>
        <v>820195</v>
      </c>
      <c r="C35" s="15">
        <f t="shared" ref="C35:E35" si="1">SUM(C7:C34)</f>
        <v>826437</v>
      </c>
      <c r="D35" s="15">
        <f t="shared" si="1"/>
        <v>10434450</v>
      </c>
      <c r="E35" s="15">
        <f t="shared" si="1"/>
        <v>9880342</v>
      </c>
      <c r="F35" s="16">
        <f t="shared" si="0"/>
        <v>-5.3103709347402059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78920</v>
      </c>
      <c r="C38" s="41">
        <f>D7</f>
        <v>76155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2826762</v>
      </c>
      <c r="G38" s="42">
        <f>LOOKUP(E38,$A$38:$A$65,$C$38:$C$65)</f>
        <v>3063901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10124</v>
      </c>
      <c r="C39" s="41">
        <f t="shared" ref="C39:C65" si="5">D8</f>
        <v>16491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2421447</v>
      </c>
      <c r="G39" s="42">
        <f t="shared" ref="G39:G65" si="8">LOOKUP(E39,$A$38:$A$65,$C$38:$C$65)</f>
        <v>2444129</v>
      </c>
    </row>
    <row r="40" spans="1:9" x14ac:dyDescent="0.25">
      <c r="A40" s="42" t="str">
        <f t="shared" si="3"/>
        <v>ALMERIA</v>
      </c>
      <c r="B40" s="41">
        <f t="shared" si="4"/>
        <v>59631</v>
      </c>
      <c r="C40" s="41">
        <f t="shared" si="5"/>
        <v>71520</v>
      </c>
      <c r="D40" s="41">
        <f t="shared" si="6"/>
        <v>17</v>
      </c>
      <c r="E40" s="42" t="str">
        <f t="shared" si="2"/>
        <v>BARCELONA</v>
      </c>
      <c r="F40" s="42">
        <f t="shared" si="7"/>
        <v>1040382</v>
      </c>
      <c r="G40" s="42">
        <f t="shared" si="8"/>
        <v>1080220</v>
      </c>
    </row>
    <row r="41" spans="1:9" x14ac:dyDescent="0.25">
      <c r="A41" s="42" t="str">
        <f t="shared" si="3"/>
        <v>AVILES</v>
      </c>
      <c r="B41" s="41">
        <f t="shared" si="4"/>
        <v>43670</v>
      </c>
      <c r="C41" s="41">
        <f t="shared" si="5"/>
        <v>41080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866510</v>
      </c>
      <c r="G41" s="42">
        <f t="shared" si="8"/>
        <v>948665</v>
      </c>
    </row>
    <row r="42" spans="1:9" x14ac:dyDescent="0.25">
      <c r="A42" s="42" t="str">
        <f t="shared" si="3"/>
        <v>BAHIA DE ALGECIRAS</v>
      </c>
      <c r="B42" s="41">
        <f t="shared" si="4"/>
        <v>2826762</v>
      </c>
      <c r="C42" s="41">
        <f t="shared" si="5"/>
        <v>3063901</v>
      </c>
      <c r="D42" s="41">
        <f t="shared" si="6"/>
        <v>1</v>
      </c>
      <c r="E42" s="42" t="str">
        <f t="shared" si="2"/>
        <v>CEUTA</v>
      </c>
      <c r="F42" s="42">
        <f t="shared" si="7"/>
        <v>617799</v>
      </c>
      <c r="G42" s="42">
        <f t="shared" si="8"/>
        <v>714568</v>
      </c>
    </row>
    <row r="43" spans="1:9" x14ac:dyDescent="0.25">
      <c r="A43" s="42" t="str">
        <f t="shared" si="3"/>
        <v>BAHIA DE CADIZ</v>
      </c>
      <c r="B43" s="41">
        <f t="shared" si="4"/>
        <v>123526</v>
      </c>
      <c r="C43" s="41">
        <f t="shared" si="5"/>
        <v>119690</v>
      </c>
      <c r="D43" s="41">
        <f t="shared" si="6"/>
        <v>10</v>
      </c>
      <c r="E43" s="42" t="str">
        <f t="shared" si="2"/>
        <v>VALENCIA</v>
      </c>
      <c r="F43" s="42">
        <f t="shared" si="7"/>
        <v>454942</v>
      </c>
      <c r="G43" s="42">
        <f t="shared" si="8"/>
        <v>528255</v>
      </c>
    </row>
    <row r="44" spans="1:9" x14ac:dyDescent="0.25">
      <c r="A44" s="42" t="str">
        <f t="shared" si="3"/>
        <v>BALEARES</v>
      </c>
      <c r="B44" s="41">
        <f t="shared" si="4"/>
        <v>267042</v>
      </c>
      <c r="C44" s="41">
        <f t="shared" si="5"/>
        <v>218809</v>
      </c>
      <c r="D44" s="41">
        <f t="shared" si="6"/>
        <v>7</v>
      </c>
      <c r="E44" s="42" t="str">
        <f t="shared" si="2"/>
        <v>BALEARES</v>
      </c>
      <c r="F44" s="42">
        <f t="shared" si="7"/>
        <v>267042</v>
      </c>
      <c r="G44" s="42">
        <f t="shared" si="8"/>
        <v>218809</v>
      </c>
    </row>
    <row r="45" spans="1:9" x14ac:dyDescent="0.25">
      <c r="A45" s="42" t="str">
        <f t="shared" si="3"/>
        <v>BARCELONA</v>
      </c>
      <c r="B45" s="41">
        <f t="shared" si="4"/>
        <v>1040382</v>
      </c>
      <c r="C45" s="41">
        <f t="shared" si="5"/>
        <v>1080220</v>
      </c>
      <c r="D45" s="41">
        <f t="shared" si="6"/>
        <v>3</v>
      </c>
      <c r="E45" s="42" t="str">
        <f t="shared" si="2"/>
        <v>VIGO</v>
      </c>
      <c r="F45" s="42">
        <f t="shared" si="7"/>
        <v>218809</v>
      </c>
      <c r="G45" s="42">
        <f t="shared" si="8"/>
        <v>245443</v>
      </c>
    </row>
    <row r="46" spans="1:9" x14ac:dyDescent="0.25">
      <c r="A46" s="42" t="str">
        <f t="shared" si="3"/>
        <v>BILBAO</v>
      </c>
      <c r="B46" s="41">
        <f t="shared" si="4"/>
        <v>122220</v>
      </c>
      <c r="C46" s="41">
        <f t="shared" si="5"/>
        <v>121877</v>
      </c>
      <c r="D46" s="41">
        <f t="shared" si="6"/>
        <v>11</v>
      </c>
      <c r="E46" s="42" t="str">
        <f t="shared" si="2"/>
        <v>HUELVA</v>
      </c>
      <c r="F46" s="42">
        <f t="shared" si="7"/>
        <v>128526</v>
      </c>
      <c r="G46" s="42">
        <f t="shared" si="8"/>
        <v>107208</v>
      </c>
    </row>
    <row r="47" spans="1:9" x14ac:dyDescent="0.25">
      <c r="A47" s="42" t="str">
        <f t="shared" si="3"/>
        <v>CARTAGENA</v>
      </c>
      <c r="B47" s="41">
        <f t="shared" si="4"/>
        <v>62821</v>
      </c>
      <c r="C47" s="41">
        <f t="shared" si="5"/>
        <v>54418</v>
      </c>
      <c r="D47" s="41">
        <f t="shared" si="6"/>
        <v>16</v>
      </c>
      <c r="E47" s="42" t="str">
        <f t="shared" si="2"/>
        <v>BAHIA DE CADIZ</v>
      </c>
      <c r="F47" s="42">
        <f t="shared" si="7"/>
        <v>123526</v>
      </c>
      <c r="G47" s="42">
        <f t="shared" si="8"/>
        <v>119690</v>
      </c>
    </row>
    <row r="48" spans="1:9" x14ac:dyDescent="0.25">
      <c r="A48" s="42" t="str">
        <f t="shared" si="3"/>
        <v>CASTELLON</v>
      </c>
      <c r="B48" s="41">
        <f t="shared" si="4"/>
        <v>28560</v>
      </c>
      <c r="C48" s="41">
        <f t="shared" si="5"/>
        <v>33513</v>
      </c>
      <c r="D48" s="41">
        <f t="shared" si="6"/>
        <v>22</v>
      </c>
      <c r="E48" s="42" t="str">
        <f t="shared" si="2"/>
        <v>BILBAO</v>
      </c>
      <c r="F48" s="42">
        <f t="shared" si="7"/>
        <v>122220</v>
      </c>
      <c r="G48" s="42">
        <f t="shared" si="8"/>
        <v>121877</v>
      </c>
    </row>
    <row r="49" spans="1:7" x14ac:dyDescent="0.25">
      <c r="A49" s="42" t="str">
        <f t="shared" si="3"/>
        <v>CEUTA</v>
      </c>
      <c r="B49" s="41">
        <f t="shared" si="4"/>
        <v>617799</v>
      </c>
      <c r="C49" s="41">
        <f t="shared" si="5"/>
        <v>714568</v>
      </c>
      <c r="D49" s="41">
        <f t="shared" si="6"/>
        <v>5</v>
      </c>
      <c r="E49" s="42" t="str">
        <f t="shared" si="2"/>
        <v>MALAGA</v>
      </c>
      <c r="F49" s="42">
        <f t="shared" si="7"/>
        <v>101667</v>
      </c>
      <c r="G49" s="42">
        <f t="shared" si="8"/>
        <v>106425</v>
      </c>
    </row>
    <row r="50" spans="1:7" x14ac:dyDescent="0.25">
      <c r="A50" s="42" t="str">
        <f t="shared" si="3"/>
        <v>FERROL-SAN CIBRAO</v>
      </c>
      <c r="B50" s="41">
        <f t="shared" si="4"/>
        <v>13705</v>
      </c>
      <c r="C50" s="41">
        <f t="shared" si="5"/>
        <v>15545</v>
      </c>
      <c r="D50" s="41">
        <f t="shared" si="6"/>
        <v>26</v>
      </c>
      <c r="E50" s="42" t="str">
        <f t="shared" si="2"/>
        <v>GIJON</v>
      </c>
      <c r="F50" s="42">
        <f t="shared" si="7"/>
        <v>96236</v>
      </c>
      <c r="G50" s="42">
        <f t="shared" si="8"/>
        <v>98978</v>
      </c>
    </row>
    <row r="51" spans="1:7" x14ac:dyDescent="0.25">
      <c r="A51" s="42" t="str">
        <f t="shared" si="3"/>
        <v>GIJON</v>
      </c>
      <c r="B51" s="41">
        <f t="shared" si="4"/>
        <v>96236</v>
      </c>
      <c r="C51" s="41">
        <f t="shared" si="5"/>
        <v>98978</v>
      </c>
      <c r="D51" s="41">
        <f t="shared" si="6"/>
        <v>13</v>
      </c>
      <c r="E51" s="42" t="str">
        <f t="shared" si="2"/>
        <v>TARRAGONA</v>
      </c>
      <c r="F51" s="42">
        <f t="shared" si="7"/>
        <v>95794</v>
      </c>
      <c r="G51" s="42">
        <f t="shared" si="8"/>
        <v>127142</v>
      </c>
    </row>
    <row r="52" spans="1:7" x14ac:dyDescent="0.25">
      <c r="A52" s="42" t="str">
        <f t="shared" si="3"/>
        <v>HUELVA</v>
      </c>
      <c r="B52" s="41">
        <f t="shared" si="4"/>
        <v>128526</v>
      </c>
      <c r="C52" s="41">
        <f t="shared" si="5"/>
        <v>107208</v>
      </c>
      <c r="D52" s="41">
        <f t="shared" si="6"/>
        <v>9</v>
      </c>
      <c r="E52" s="42" t="str">
        <f t="shared" si="2"/>
        <v>A CORUÑA</v>
      </c>
      <c r="F52" s="42">
        <f t="shared" si="7"/>
        <v>78920</v>
      </c>
      <c r="G52" s="42">
        <f t="shared" si="8"/>
        <v>76155</v>
      </c>
    </row>
    <row r="53" spans="1:7" x14ac:dyDescent="0.25">
      <c r="A53" s="42" t="str">
        <f t="shared" si="3"/>
        <v>LAS PALMAS</v>
      </c>
      <c r="B53" s="41">
        <f t="shared" si="4"/>
        <v>2421447</v>
      </c>
      <c r="C53" s="41">
        <f t="shared" si="5"/>
        <v>2444129</v>
      </c>
      <c r="D53" s="41">
        <f t="shared" si="6"/>
        <v>2</v>
      </c>
      <c r="E53" s="42" t="str">
        <f t="shared" si="2"/>
        <v>CARTAGENA</v>
      </c>
      <c r="F53" s="42">
        <f t="shared" si="7"/>
        <v>62821</v>
      </c>
      <c r="G53" s="42">
        <f t="shared" si="8"/>
        <v>54418</v>
      </c>
    </row>
    <row r="54" spans="1:7" x14ac:dyDescent="0.25">
      <c r="A54" s="42" t="str">
        <f t="shared" si="3"/>
        <v>MALAGA</v>
      </c>
      <c r="B54" s="41">
        <f t="shared" si="4"/>
        <v>101667</v>
      </c>
      <c r="C54" s="41">
        <f t="shared" si="5"/>
        <v>106425</v>
      </c>
      <c r="D54" s="41">
        <f t="shared" si="6"/>
        <v>12</v>
      </c>
      <c r="E54" s="42" t="str">
        <f t="shared" si="2"/>
        <v>ALMERIA</v>
      </c>
      <c r="F54" s="42">
        <f t="shared" si="7"/>
        <v>59631</v>
      </c>
      <c r="G54" s="42">
        <f t="shared" si="8"/>
        <v>71520</v>
      </c>
    </row>
    <row r="55" spans="1:7" x14ac:dyDescent="0.25">
      <c r="A55" s="42" t="str">
        <f t="shared" si="3"/>
        <v>MARIN Y RIA DE PONTEVEDRA</v>
      </c>
      <c r="B55" s="41">
        <f t="shared" si="4"/>
        <v>26595</v>
      </c>
      <c r="C55" s="41">
        <f t="shared" si="5"/>
        <v>30006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45955</v>
      </c>
      <c r="G55" s="42">
        <f t="shared" si="8"/>
        <v>52084</v>
      </c>
    </row>
    <row r="56" spans="1:7" x14ac:dyDescent="0.25">
      <c r="A56" s="42" t="str">
        <f t="shared" si="3"/>
        <v>MELILLA</v>
      </c>
      <c r="B56" s="41">
        <f t="shared" si="4"/>
        <v>23664</v>
      </c>
      <c r="C56" s="41">
        <f t="shared" si="5"/>
        <v>28268</v>
      </c>
      <c r="D56" s="41">
        <f t="shared" si="6"/>
        <v>25</v>
      </c>
      <c r="E56" s="42" t="str">
        <f t="shared" si="2"/>
        <v>AVILES</v>
      </c>
      <c r="F56" s="42">
        <f t="shared" si="9"/>
        <v>43670</v>
      </c>
      <c r="G56" s="42">
        <f t="shared" si="8"/>
        <v>41080</v>
      </c>
    </row>
    <row r="57" spans="1:7" x14ac:dyDescent="0.25">
      <c r="A57" s="42" t="str">
        <f t="shared" si="3"/>
        <v>MOTRIL</v>
      </c>
      <c r="B57" s="41">
        <f t="shared" si="4"/>
        <v>32250</v>
      </c>
      <c r="C57" s="41">
        <f t="shared" si="5"/>
        <v>29502</v>
      </c>
      <c r="D57" s="41">
        <f t="shared" si="6"/>
        <v>21</v>
      </c>
      <c r="E57" s="42" t="str">
        <f t="shared" si="2"/>
        <v>SEVILLA</v>
      </c>
      <c r="F57" s="42">
        <f t="shared" si="9"/>
        <v>41376</v>
      </c>
      <c r="G57" s="42">
        <f t="shared" si="8"/>
        <v>28667</v>
      </c>
    </row>
    <row r="58" spans="1:7" x14ac:dyDescent="0.25">
      <c r="A58" s="42" t="str">
        <f t="shared" si="3"/>
        <v>PASAIA</v>
      </c>
      <c r="B58" s="41">
        <f t="shared" si="4"/>
        <v>27706</v>
      </c>
      <c r="C58" s="41">
        <f t="shared" si="5"/>
        <v>27578</v>
      </c>
      <c r="D58" s="41">
        <f t="shared" si="6"/>
        <v>23</v>
      </c>
      <c r="E58" s="42" t="str">
        <f t="shared" si="2"/>
        <v>MOTRIL</v>
      </c>
      <c r="F58" s="42">
        <f t="shared" si="9"/>
        <v>32250</v>
      </c>
      <c r="G58" s="42">
        <f t="shared" si="8"/>
        <v>29502</v>
      </c>
    </row>
    <row r="59" spans="1:7" x14ac:dyDescent="0.25">
      <c r="A59" s="42" t="str">
        <f t="shared" si="3"/>
        <v>SANTA CRUZ DE TENERIFE</v>
      </c>
      <c r="B59" s="41">
        <f t="shared" si="4"/>
        <v>866510</v>
      </c>
      <c r="C59" s="41">
        <f t="shared" si="5"/>
        <v>948665</v>
      </c>
      <c r="D59" s="41">
        <f t="shared" si="6"/>
        <v>4</v>
      </c>
      <c r="E59" s="42" t="str">
        <f t="shared" si="2"/>
        <v>CASTELLON</v>
      </c>
      <c r="F59" s="42">
        <f t="shared" si="9"/>
        <v>28560</v>
      </c>
      <c r="G59" s="42">
        <f t="shared" si="8"/>
        <v>33513</v>
      </c>
    </row>
    <row r="60" spans="1:7" x14ac:dyDescent="0.25">
      <c r="A60" s="42" t="str">
        <f t="shared" si="3"/>
        <v>SANTANDER</v>
      </c>
      <c r="B60" s="41">
        <f t="shared" si="4"/>
        <v>45955</v>
      </c>
      <c r="C60" s="41">
        <f t="shared" si="5"/>
        <v>52084</v>
      </c>
      <c r="D60" s="41">
        <f t="shared" si="6"/>
        <v>18</v>
      </c>
      <c r="E60" s="42" t="str">
        <f t="shared" si="2"/>
        <v>PASAIA</v>
      </c>
      <c r="F60" s="42">
        <f t="shared" si="9"/>
        <v>27706</v>
      </c>
      <c r="G60" s="42">
        <f t="shared" si="8"/>
        <v>27578</v>
      </c>
    </row>
    <row r="61" spans="1:7" x14ac:dyDescent="0.25">
      <c r="A61" s="42" t="str">
        <f t="shared" si="3"/>
        <v>SEVILLA</v>
      </c>
      <c r="B61" s="41">
        <f t="shared" si="4"/>
        <v>41376</v>
      </c>
      <c r="C61" s="41">
        <f t="shared" si="5"/>
        <v>28667</v>
      </c>
      <c r="D61" s="41">
        <f t="shared" si="6"/>
        <v>20</v>
      </c>
      <c r="E61" s="42" t="str">
        <f t="shared" si="2"/>
        <v>MARIN Y RIA DE PONTEVEDRA</v>
      </c>
      <c r="F61" s="42">
        <f t="shared" si="9"/>
        <v>26595</v>
      </c>
      <c r="G61" s="42">
        <f t="shared" si="8"/>
        <v>30006</v>
      </c>
    </row>
    <row r="62" spans="1:7" x14ac:dyDescent="0.25">
      <c r="A62" s="42" t="str">
        <f t="shared" si="3"/>
        <v>TARRAGONA</v>
      </c>
      <c r="B62" s="41">
        <f t="shared" si="4"/>
        <v>95794</v>
      </c>
      <c r="C62" s="41">
        <f t="shared" si="5"/>
        <v>127142</v>
      </c>
      <c r="D62" s="41">
        <f t="shared" si="6"/>
        <v>14</v>
      </c>
      <c r="E62" s="42" t="str">
        <f t="shared" si="2"/>
        <v>MELILLA</v>
      </c>
      <c r="F62" s="42">
        <f t="shared" si="9"/>
        <v>23664</v>
      </c>
      <c r="G62" s="42">
        <f t="shared" si="8"/>
        <v>28268</v>
      </c>
    </row>
    <row r="63" spans="1:7" x14ac:dyDescent="0.25">
      <c r="A63" s="42" t="str">
        <f t="shared" si="3"/>
        <v>VALENCIA</v>
      </c>
      <c r="B63" s="41">
        <f t="shared" si="4"/>
        <v>454942</v>
      </c>
      <c r="C63" s="41">
        <f t="shared" si="5"/>
        <v>528255</v>
      </c>
      <c r="D63" s="41">
        <f t="shared" si="6"/>
        <v>6</v>
      </c>
      <c r="E63" s="42" t="str">
        <f t="shared" si="2"/>
        <v>FERROL-SAN CIBRAO</v>
      </c>
      <c r="F63" s="42">
        <f t="shared" si="9"/>
        <v>13705</v>
      </c>
      <c r="G63" s="42">
        <f t="shared" si="8"/>
        <v>15545</v>
      </c>
    </row>
    <row r="64" spans="1:7" x14ac:dyDescent="0.25">
      <c r="A64" s="42" t="str">
        <f t="shared" si="3"/>
        <v>VIGO</v>
      </c>
      <c r="B64" s="41">
        <f t="shared" si="4"/>
        <v>218809</v>
      </c>
      <c r="C64" s="41">
        <f t="shared" si="5"/>
        <v>245443</v>
      </c>
      <c r="D64" s="41">
        <f t="shared" si="6"/>
        <v>8</v>
      </c>
      <c r="E64" s="42" t="str">
        <f t="shared" si="2"/>
        <v>ALICANTE</v>
      </c>
      <c r="F64" s="42">
        <f t="shared" si="9"/>
        <v>10124</v>
      </c>
      <c r="G64" s="42">
        <f t="shared" si="8"/>
        <v>16491</v>
      </c>
    </row>
    <row r="65" spans="1:7" x14ac:dyDescent="0.25">
      <c r="A65" s="42" t="str">
        <f t="shared" si="3"/>
        <v>VILAGARCIA</v>
      </c>
      <c r="B65" s="41">
        <f t="shared" si="4"/>
        <v>3703</v>
      </c>
      <c r="C65" s="41">
        <f t="shared" si="5"/>
        <v>4313</v>
      </c>
      <c r="D65" s="41">
        <f t="shared" si="6"/>
        <v>28</v>
      </c>
      <c r="E65" s="42" t="str">
        <f t="shared" si="2"/>
        <v>VILAGARCIA</v>
      </c>
      <c r="F65" s="42">
        <f t="shared" si="9"/>
        <v>3703</v>
      </c>
      <c r="G65" s="42">
        <f t="shared" si="8"/>
        <v>4313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2005</v>
      </c>
      <c r="C8" s="28">
        <v>458</v>
      </c>
      <c r="D8" s="28">
        <v>48147</v>
      </c>
      <c r="E8" s="28">
        <v>23845</v>
      </c>
      <c r="F8" s="13">
        <f t="shared" ref="F8:F35" si="0">((E8*100)/D8)-100</f>
        <v>-50.474588240181113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2352</v>
      </c>
      <c r="F10" s="13">
        <f t="shared" si="0"/>
        <v>457.34597156398104</v>
      </c>
      <c r="G10" s="1"/>
      <c r="H10" s="1"/>
      <c r="I10" s="1"/>
    </row>
    <row r="11" spans="1:12" x14ac:dyDescent="0.25">
      <c r="A11" s="8" t="s">
        <v>48</v>
      </c>
      <c r="B11" s="27">
        <v>4472476</v>
      </c>
      <c r="C11" s="27">
        <v>4765525</v>
      </c>
      <c r="D11" s="27">
        <v>50041132</v>
      </c>
      <c r="E11" s="27">
        <v>57929030</v>
      </c>
      <c r="F11" s="10">
        <f t="shared" si="0"/>
        <v>15.762828866461291</v>
      </c>
      <c r="G11" s="1"/>
      <c r="H11" s="1"/>
      <c r="I11" s="1"/>
    </row>
    <row r="12" spans="1:12" x14ac:dyDescent="0.25">
      <c r="A12" s="11" t="s">
        <v>49</v>
      </c>
      <c r="B12" s="28">
        <v>5013</v>
      </c>
      <c r="C12" s="28">
        <v>0</v>
      </c>
      <c r="D12" s="28">
        <v>86962</v>
      </c>
      <c r="E12" s="28">
        <v>132322</v>
      </c>
      <c r="F12" s="13">
        <f t="shared" si="0"/>
        <v>52.160713875025863</v>
      </c>
      <c r="G12" s="1"/>
      <c r="H12" s="1"/>
      <c r="I12" s="1"/>
    </row>
    <row r="13" spans="1:12" x14ac:dyDescent="0.25">
      <c r="A13" s="8" t="s">
        <v>50</v>
      </c>
      <c r="B13" s="27">
        <v>311</v>
      </c>
      <c r="C13" s="27">
        <v>2205</v>
      </c>
      <c r="D13" s="27">
        <v>0</v>
      </c>
      <c r="E13" s="27">
        <v>31291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428352</v>
      </c>
      <c r="C14" s="28">
        <v>535115</v>
      </c>
      <c r="D14" s="28">
        <v>5247933</v>
      </c>
      <c r="E14" s="28">
        <v>6546777</v>
      </c>
      <c r="F14" s="13">
        <f t="shared" si="0"/>
        <v>24.749629997181742</v>
      </c>
      <c r="G14" s="1"/>
      <c r="H14" s="1"/>
      <c r="I14" s="1"/>
    </row>
    <row r="15" spans="1:12" x14ac:dyDescent="0.25">
      <c r="A15" s="8" t="s">
        <v>52</v>
      </c>
      <c r="B15" s="27">
        <v>507</v>
      </c>
      <c r="C15" s="27">
        <v>3522</v>
      </c>
      <c r="D15" s="27">
        <v>589332</v>
      </c>
      <c r="E15" s="27">
        <v>20513</v>
      </c>
      <c r="F15" s="10">
        <f t="shared" si="0"/>
        <v>-96.519279455383383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82277</v>
      </c>
      <c r="D16" s="28">
        <v>57826</v>
      </c>
      <c r="E16" s="28">
        <v>84446</v>
      </c>
      <c r="F16" s="13">
        <f t="shared" si="0"/>
        <v>46.034655691211555</v>
      </c>
      <c r="G16" s="1"/>
      <c r="H16" s="1"/>
      <c r="I16" s="1"/>
    </row>
    <row r="17" spans="1:9" x14ac:dyDescent="0.25">
      <c r="A17" s="8" t="s">
        <v>54</v>
      </c>
      <c r="B17" s="27">
        <v>268</v>
      </c>
      <c r="C17" s="27">
        <v>5647</v>
      </c>
      <c r="D17" s="27">
        <v>8598</v>
      </c>
      <c r="E17" s="27">
        <v>35703</v>
      </c>
      <c r="F17" s="10">
        <f t="shared" si="0"/>
        <v>315.24773203070481</v>
      </c>
      <c r="G17" s="1"/>
      <c r="H17" s="1"/>
      <c r="I17" s="1"/>
    </row>
    <row r="18" spans="1:9" x14ac:dyDescent="0.25">
      <c r="A18" s="11" t="s">
        <v>55</v>
      </c>
      <c r="B18" s="28">
        <v>285</v>
      </c>
      <c r="C18" s="28">
        <v>1064</v>
      </c>
      <c r="D18" s="28">
        <v>13799</v>
      </c>
      <c r="E18" s="28">
        <v>5609</v>
      </c>
      <c r="F18" s="13">
        <f t="shared" si="0"/>
        <v>-59.352126965722157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148738</v>
      </c>
      <c r="C20" s="28">
        <v>26430</v>
      </c>
      <c r="D20" s="28">
        <v>1048035</v>
      </c>
      <c r="E20" s="28">
        <v>790791</v>
      </c>
      <c r="F20" s="13">
        <f t="shared" si="0"/>
        <v>-24.545363465914789</v>
      </c>
      <c r="G20" s="1"/>
      <c r="H20" s="1"/>
      <c r="I20" s="1"/>
    </row>
    <row r="21" spans="1:9" x14ac:dyDescent="0.25">
      <c r="A21" s="8" t="s">
        <v>58</v>
      </c>
      <c r="B21" s="27">
        <v>96394</v>
      </c>
      <c r="C21" s="27">
        <v>150595</v>
      </c>
      <c r="D21" s="27">
        <v>1886899</v>
      </c>
      <c r="E21" s="27">
        <v>1286005</v>
      </c>
      <c r="F21" s="10">
        <f t="shared" si="0"/>
        <v>-31.8455836798896</v>
      </c>
      <c r="G21" s="1"/>
      <c r="H21" s="1"/>
      <c r="I21" s="1"/>
    </row>
    <row r="22" spans="1:9" x14ac:dyDescent="0.25">
      <c r="A22" s="11" t="s">
        <v>59</v>
      </c>
      <c r="B22" s="28">
        <v>911013</v>
      </c>
      <c r="C22" s="28">
        <v>588316</v>
      </c>
      <c r="D22" s="28">
        <v>11435927</v>
      </c>
      <c r="E22" s="28">
        <v>8501309</v>
      </c>
      <c r="F22" s="13">
        <f t="shared" si="0"/>
        <v>-25.66139150765828</v>
      </c>
      <c r="G22" s="1"/>
      <c r="H22" s="1"/>
      <c r="I22" s="1"/>
    </row>
    <row r="23" spans="1:9" x14ac:dyDescent="0.25">
      <c r="A23" s="8" t="s">
        <v>60</v>
      </c>
      <c r="B23" s="27">
        <v>6569</v>
      </c>
      <c r="C23" s="27">
        <v>122180</v>
      </c>
      <c r="D23" s="27">
        <v>3408455</v>
      </c>
      <c r="E23" s="27">
        <v>1048315</v>
      </c>
      <c r="F23" s="10">
        <f t="shared" si="0"/>
        <v>-69.243689589564781</v>
      </c>
      <c r="G23" s="1"/>
      <c r="H23" s="1"/>
      <c r="I23" s="1"/>
    </row>
    <row r="24" spans="1:9" x14ac:dyDescent="0.25">
      <c r="A24" s="11" t="s">
        <v>61</v>
      </c>
      <c r="B24" s="28">
        <v>2256</v>
      </c>
      <c r="C24" s="28">
        <v>1484</v>
      </c>
      <c r="D24" s="28">
        <v>25845</v>
      </c>
      <c r="E24" s="28">
        <v>31737</v>
      </c>
      <c r="F24" s="13">
        <f t="shared" si="0"/>
        <v>22.797446314567608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10104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796</v>
      </c>
      <c r="C27" s="27">
        <v>1448</v>
      </c>
      <c r="D27" s="27">
        <v>15246</v>
      </c>
      <c r="E27" s="27">
        <v>11449</v>
      </c>
      <c r="F27" s="10">
        <f t="shared" si="0"/>
        <v>-24.904893086711269</v>
      </c>
      <c r="G27" s="1"/>
      <c r="H27" s="1"/>
      <c r="I27" s="1"/>
    </row>
    <row r="28" spans="1:9" x14ac:dyDescent="0.25">
      <c r="A28" s="11" t="s">
        <v>65</v>
      </c>
      <c r="B28" s="28">
        <v>6627</v>
      </c>
      <c r="C28" s="28">
        <v>17826</v>
      </c>
      <c r="D28" s="28">
        <v>119496</v>
      </c>
      <c r="E28" s="28">
        <v>57341</v>
      </c>
      <c r="F28" s="13">
        <f t="shared" si="0"/>
        <v>-52.014293365468298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111</v>
      </c>
      <c r="D29" s="27">
        <v>433</v>
      </c>
      <c r="E29" s="27">
        <v>472</v>
      </c>
      <c r="F29" s="10">
        <f t="shared" si="0"/>
        <v>9.006928406466514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460301</v>
      </c>
      <c r="C31" s="27">
        <v>236551</v>
      </c>
      <c r="D31" s="27">
        <v>5480219</v>
      </c>
      <c r="E31" s="27">
        <v>3097725</v>
      </c>
      <c r="F31" s="10">
        <f t="shared" si="0"/>
        <v>-43.474430492650022</v>
      </c>
      <c r="G31" s="1"/>
      <c r="H31" s="1"/>
      <c r="I31" s="1"/>
    </row>
    <row r="32" spans="1:9" x14ac:dyDescent="0.25">
      <c r="A32" s="11" t="s">
        <v>69</v>
      </c>
      <c r="B32" s="28">
        <v>2730870</v>
      </c>
      <c r="C32" s="28">
        <v>2634945</v>
      </c>
      <c r="D32" s="28">
        <v>33497569</v>
      </c>
      <c r="E32" s="28">
        <v>31391974</v>
      </c>
      <c r="F32" s="13">
        <f t="shared" si="0"/>
        <v>-6.2858143526773489</v>
      </c>
      <c r="G32" s="1"/>
      <c r="H32" s="1"/>
      <c r="I32" s="1"/>
    </row>
    <row r="33" spans="1:9" x14ac:dyDescent="0.25">
      <c r="A33" s="8" t="s">
        <v>70</v>
      </c>
      <c r="B33" s="27">
        <v>28342</v>
      </c>
      <c r="C33" s="27">
        <v>19461</v>
      </c>
      <c r="D33" s="27">
        <v>335557</v>
      </c>
      <c r="E33" s="27">
        <v>291427</v>
      </c>
      <c r="F33" s="10">
        <f t="shared" si="0"/>
        <v>-13.151267891893184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39590</v>
      </c>
      <c r="E34" s="28">
        <v>58343</v>
      </c>
      <c r="F34" s="13">
        <f t="shared" si="0"/>
        <v>47.368022227835326</v>
      </c>
      <c r="G34" s="1"/>
      <c r="H34" s="1"/>
      <c r="I34" s="1"/>
    </row>
    <row r="35" spans="1:9" x14ac:dyDescent="0.25">
      <c r="A35" s="14" t="s">
        <v>72</v>
      </c>
      <c r="B35" s="15">
        <f>SUM(B7:B34)</f>
        <v>9301123</v>
      </c>
      <c r="C35" s="15">
        <f t="shared" ref="C35:E35" si="1">SUM(C7:C34)</f>
        <v>9195160</v>
      </c>
      <c r="D35" s="15">
        <f t="shared" si="1"/>
        <v>113387422</v>
      </c>
      <c r="E35" s="15">
        <f t="shared" si="1"/>
        <v>111388880</v>
      </c>
      <c r="F35" s="16">
        <f t="shared" si="0"/>
        <v>-1.7625782161270109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57929030</v>
      </c>
      <c r="G38" s="42">
        <f>LOOKUP(E38,$A$38:$A$65,$C$38:$C$65)</f>
        <v>50041132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23845</v>
      </c>
      <c r="C39" s="41">
        <f t="shared" ref="C39:C65" si="5">D8</f>
        <v>48147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31391974</v>
      </c>
      <c r="G39" s="42">
        <f t="shared" ref="G39:G65" si="8">LOOKUP(E39,$A$38:$A$65,$C$38:$C$65)</f>
        <v>33497569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8501309</v>
      </c>
      <c r="G40" s="42">
        <f t="shared" si="8"/>
        <v>11435927</v>
      </c>
    </row>
    <row r="41" spans="1:9" x14ac:dyDescent="0.25">
      <c r="A41" s="42" t="str">
        <f t="shared" si="3"/>
        <v>AVILES</v>
      </c>
      <c r="B41" s="41">
        <f t="shared" si="4"/>
        <v>2352</v>
      </c>
      <c r="C41" s="41">
        <f t="shared" si="5"/>
        <v>422</v>
      </c>
      <c r="D41" s="41">
        <f t="shared" si="6"/>
        <v>22</v>
      </c>
      <c r="E41" s="42" t="str">
        <f t="shared" si="2"/>
        <v>BARCELONA</v>
      </c>
      <c r="F41" s="42">
        <f t="shared" si="7"/>
        <v>6546777</v>
      </c>
      <c r="G41" s="42">
        <f t="shared" si="8"/>
        <v>5247933</v>
      </c>
    </row>
    <row r="42" spans="1:9" x14ac:dyDescent="0.25">
      <c r="A42" s="42" t="str">
        <f t="shared" si="3"/>
        <v>BAHIA DE ALGECIRAS</v>
      </c>
      <c r="B42" s="41">
        <f t="shared" si="4"/>
        <v>57929030</v>
      </c>
      <c r="C42" s="41">
        <f t="shared" si="5"/>
        <v>50041132</v>
      </c>
      <c r="D42" s="41">
        <f t="shared" si="6"/>
        <v>1</v>
      </c>
      <c r="E42" s="42" t="str">
        <f t="shared" si="2"/>
        <v>TARRAGONA</v>
      </c>
      <c r="F42" s="42">
        <f t="shared" si="7"/>
        <v>3097725</v>
      </c>
      <c r="G42" s="42">
        <f t="shared" si="8"/>
        <v>5480219</v>
      </c>
    </row>
    <row r="43" spans="1:9" x14ac:dyDescent="0.25">
      <c r="A43" s="42" t="str">
        <f t="shared" si="3"/>
        <v>BAHIA DE CADIZ</v>
      </c>
      <c r="B43" s="41">
        <f t="shared" si="4"/>
        <v>132322</v>
      </c>
      <c r="C43" s="41">
        <f t="shared" si="5"/>
        <v>86962</v>
      </c>
      <c r="D43" s="41">
        <f t="shared" si="6"/>
        <v>10</v>
      </c>
      <c r="E43" s="42" t="str">
        <f t="shared" si="2"/>
        <v>HUELVA</v>
      </c>
      <c r="F43" s="42">
        <f t="shared" si="7"/>
        <v>1286005</v>
      </c>
      <c r="G43" s="42">
        <f t="shared" si="8"/>
        <v>1886899</v>
      </c>
    </row>
    <row r="44" spans="1:9" x14ac:dyDescent="0.25">
      <c r="A44" s="42" t="str">
        <f t="shared" si="3"/>
        <v>BALEARES</v>
      </c>
      <c r="B44" s="41">
        <f t="shared" si="4"/>
        <v>31291</v>
      </c>
      <c r="C44" s="41">
        <f t="shared" si="5"/>
        <v>0</v>
      </c>
      <c r="D44" s="41">
        <f t="shared" si="6"/>
        <v>16</v>
      </c>
      <c r="E44" s="42" t="str">
        <f t="shared" si="2"/>
        <v>MALAGA</v>
      </c>
      <c r="F44" s="42">
        <f t="shared" si="7"/>
        <v>1048315</v>
      </c>
      <c r="G44" s="42">
        <f t="shared" si="8"/>
        <v>3408455</v>
      </c>
    </row>
    <row r="45" spans="1:9" x14ac:dyDescent="0.25">
      <c r="A45" s="42" t="str">
        <f t="shared" si="3"/>
        <v>BARCELONA</v>
      </c>
      <c r="B45" s="41">
        <f t="shared" si="4"/>
        <v>6546777</v>
      </c>
      <c r="C45" s="41">
        <f t="shared" si="5"/>
        <v>5247933</v>
      </c>
      <c r="D45" s="41">
        <f t="shared" si="6"/>
        <v>4</v>
      </c>
      <c r="E45" s="42" t="str">
        <f t="shared" si="2"/>
        <v>GIJON</v>
      </c>
      <c r="F45" s="42">
        <f t="shared" si="7"/>
        <v>790791</v>
      </c>
      <c r="G45" s="42">
        <f t="shared" si="8"/>
        <v>1048035</v>
      </c>
    </row>
    <row r="46" spans="1:9" x14ac:dyDescent="0.25">
      <c r="A46" s="42" t="str">
        <f t="shared" si="3"/>
        <v>BILBAO</v>
      </c>
      <c r="B46" s="41">
        <f t="shared" si="4"/>
        <v>20513</v>
      </c>
      <c r="C46" s="41">
        <f t="shared" si="5"/>
        <v>589332</v>
      </c>
      <c r="D46" s="41">
        <f t="shared" si="6"/>
        <v>18</v>
      </c>
      <c r="E46" s="42" t="str">
        <f t="shared" si="2"/>
        <v>VIGO</v>
      </c>
      <c r="F46" s="42">
        <f t="shared" si="7"/>
        <v>291427</v>
      </c>
      <c r="G46" s="42">
        <f t="shared" si="8"/>
        <v>335557</v>
      </c>
    </row>
    <row r="47" spans="1:9" x14ac:dyDescent="0.25">
      <c r="A47" s="42" t="str">
        <f t="shared" si="3"/>
        <v>CARTAGENA</v>
      </c>
      <c r="B47" s="41">
        <f t="shared" si="4"/>
        <v>84446</v>
      </c>
      <c r="C47" s="41">
        <f t="shared" si="5"/>
        <v>57826</v>
      </c>
      <c r="D47" s="41">
        <f t="shared" si="6"/>
        <v>11</v>
      </c>
      <c r="E47" s="42" t="str">
        <f t="shared" si="2"/>
        <v>BAHIA DE CADIZ</v>
      </c>
      <c r="F47" s="42">
        <f t="shared" si="7"/>
        <v>132322</v>
      </c>
      <c r="G47" s="42">
        <f t="shared" si="8"/>
        <v>86962</v>
      </c>
    </row>
    <row r="48" spans="1:9" x14ac:dyDescent="0.25">
      <c r="A48" s="42" t="str">
        <f t="shared" si="3"/>
        <v>CASTELLON</v>
      </c>
      <c r="B48" s="41">
        <f t="shared" si="4"/>
        <v>35703</v>
      </c>
      <c r="C48" s="41">
        <f t="shared" si="5"/>
        <v>8598</v>
      </c>
      <c r="D48" s="41">
        <f t="shared" si="6"/>
        <v>14</v>
      </c>
      <c r="E48" s="42" t="str">
        <f t="shared" si="2"/>
        <v>CARTAGENA</v>
      </c>
      <c r="F48" s="42">
        <f t="shared" si="7"/>
        <v>84446</v>
      </c>
      <c r="G48" s="42">
        <f t="shared" si="8"/>
        <v>57826</v>
      </c>
    </row>
    <row r="49" spans="1:7" x14ac:dyDescent="0.25">
      <c r="A49" s="42" t="str">
        <f t="shared" si="3"/>
        <v>CEUTA</v>
      </c>
      <c r="B49" s="41">
        <f t="shared" si="4"/>
        <v>5609</v>
      </c>
      <c r="C49" s="41">
        <f t="shared" si="5"/>
        <v>13799</v>
      </c>
      <c r="D49" s="41">
        <f t="shared" si="6"/>
        <v>21</v>
      </c>
      <c r="E49" s="42" t="str">
        <f t="shared" si="2"/>
        <v>VILAGARCIA</v>
      </c>
      <c r="F49" s="42">
        <f t="shared" si="7"/>
        <v>58343</v>
      </c>
      <c r="G49" s="42">
        <f t="shared" si="8"/>
        <v>39590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57341</v>
      </c>
      <c r="G50" s="42">
        <f t="shared" si="8"/>
        <v>119496</v>
      </c>
    </row>
    <row r="51" spans="1:7" x14ac:dyDescent="0.25">
      <c r="A51" s="42" t="str">
        <f t="shared" si="3"/>
        <v>GIJON</v>
      </c>
      <c r="B51" s="41">
        <f t="shared" si="4"/>
        <v>790791</v>
      </c>
      <c r="C51" s="41">
        <f t="shared" si="5"/>
        <v>1048035</v>
      </c>
      <c r="D51" s="41">
        <f t="shared" si="6"/>
        <v>8</v>
      </c>
      <c r="E51" s="42" t="str">
        <f t="shared" si="2"/>
        <v>CASTELLON</v>
      </c>
      <c r="F51" s="42">
        <f t="shared" si="7"/>
        <v>35703</v>
      </c>
      <c r="G51" s="42">
        <f t="shared" si="8"/>
        <v>8598</v>
      </c>
    </row>
    <row r="52" spans="1:7" x14ac:dyDescent="0.25">
      <c r="A52" s="42" t="str">
        <f t="shared" si="3"/>
        <v>HUELVA</v>
      </c>
      <c r="B52" s="41">
        <f t="shared" si="4"/>
        <v>1286005</v>
      </c>
      <c r="C52" s="41">
        <f t="shared" si="5"/>
        <v>1886899</v>
      </c>
      <c r="D52" s="41">
        <f t="shared" si="6"/>
        <v>6</v>
      </c>
      <c r="E52" s="42" t="str">
        <f t="shared" si="2"/>
        <v>MARIN Y RIA DE PONTEVEDRA</v>
      </c>
      <c r="F52" s="42">
        <f t="shared" si="7"/>
        <v>31737</v>
      </c>
      <c r="G52" s="42">
        <f t="shared" si="8"/>
        <v>25845</v>
      </c>
    </row>
    <row r="53" spans="1:7" x14ac:dyDescent="0.25">
      <c r="A53" s="42" t="str">
        <f t="shared" si="3"/>
        <v>LAS PALMAS</v>
      </c>
      <c r="B53" s="41">
        <f t="shared" si="4"/>
        <v>8501309</v>
      </c>
      <c r="C53" s="41">
        <f t="shared" si="5"/>
        <v>11435927</v>
      </c>
      <c r="D53" s="41">
        <f t="shared" si="6"/>
        <v>3</v>
      </c>
      <c r="E53" s="42" t="str">
        <f t="shared" si="2"/>
        <v>BALEARES</v>
      </c>
      <c r="F53" s="42">
        <f t="shared" si="7"/>
        <v>31291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1048315</v>
      </c>
      <c r="C54" s="41">
        <f t="shared" si="5"/>
        <v>3408455</v>
      </c>
      <c r="D54" s="41">
        <f t="shared" si="6"/>
        <v>7</v>
      </c>
      <c r="E54" s="42" t="str">
        <f t="shared" si="2"/>
        <v>ALICANTE</v>
      </c>
      <c r="F54" s="42">
        <f t="shared" si="7"/>
        <v>23845</v>
      </c>
      <c r="G54" s="42">
        <f t="shared" si="8"/>
        <v>48147</v>
      </c>
    </row>
    <row r="55" spans="1:7" x14ac:dyDescent="0.25">
      <c r="A55" s="42" t="str">
        <f t="shared" si="3"/>
        <v>MARIN Y RIA DE PONTEVEDRA</v>
      </c>
      <c r="B55" s="41">
        <f t="shared" si="4"/>
        <v>31737</v>
      </c>
      <c r="C55" s="41">
        <f t="shared" si="5"/>
        <v>25845</v>
      </c>
      <c r="D55" s="41">
        <f t="shared" si="6"/>
        <v>15</v>
      </c>
      <c r="E55" s="42" t="str">
        <f t="shared" si="2"/>
        <v>BILBAO</v>
      </c>
      <c r="F55" s="42">
        <f t="shared" ref="F55:F65" si="9">LOOKUP(E55,$A$38:$A$65,$B$38:$B$65)</f>
        <v>20513</v>
      </c>
      <c r="G55" s="42">
        <f t="shared" si="8"/>
        <v>589332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PASAIA</v>
      </c>
      <c r="F56" s="42">
        <f t="shared" si="9"/>
        <v>11449</v>
      </c>
      <c r="G56" s="42">
        <f t="shared" si="8"/>
        <v>15246</v>
      </c>
    </row>
    <row r="57" spans="1:7" x14ac:dyDescent="0.25">
      <c r="A57" s="42" t="str">
        <f t="shared" si="3"/>
        <v>MOTRIL</v>
      </c>
      <c r="B57" s="41">
        <f t="shared" si="4"/>
        <v>10104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9"/>
        <v>10104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11449</v>
      </c>
      <c r="C58" s="41">
        <f t="shared" si="5"/>
        <v>15246</v>
      </c>
      <c r="D58" s="41">
        <f t="shared" si="6"/>
        <v>19</v>
      </c>
      <c r="E58" s="42" t="str">
        <f t="shared" si="2"/>
        <v>CEUTA</v>
      </c>
      <c r="F58" s="42">
        <f t="shared" si="9"/>
        <v>5609</v>
      </c>
      <c r="G58" s="42">
        <f t="shared" si="8"/>
        <v>13799</v>
      </c>
    </row>
    <row r="59" spans="1:7" x14ac:dyDescent="0.25">
      <c r="A59" s="42" t="str">
        <f t="shared" si="3"/>
        <v>SANTA CRUZ DE TENERIFE</v>
      </c>
      <c r="B59" s="41">
        <f t="shared" si="4"/>
        <v>57341</v>
      </c>
      <c r="C59" s="41">
        <f t="shared" si="5"/>
        <v>119496</v>
      </c>
      <c r="D59" s="41">
        <f t="shared" si="6"/>
        <v>13</v>
      </c>
      <c r="E59" s="42" t="str">
        <f t="shared" si="2"/>
        <v>AVILES</v>
      </c>
      <c r="F59" s="42">
        <f t="shared" si="9"/>
        <v>2352</v>
      </c>
      <c r="G59" s="42">
        <f t="shared" si="8"/>
        <v>422</v>
      </c>
    </row>
    <row r="60" spans="1:7" x14ac:dyDescent="0.25">
      <c r="A60" s="42" t="str">
        <f t="shared" si="3"/>
        <v>SANTANDER</v>
      </c>
      <c r="B60" s="41">
        <f t="shared" si="4"/>
        <v>472</v>
      </c>
      <c r="C60" s="41">
        <f t="shared" si="5"/>
        <v>433</v>
      </c>
      <c r="D60" s="41">
        <f t="shared" si="6"/>
        <v>23</v>
      </c>
      <c r="E60" s="42" t="str">
        <f t="shared" si="2"/>
        <v>SANTANDER</v>
      </c>
      <c r="F60" s="42">
        <f t="shared" si="9"/>
        <v>472</v>
      </c>
      <c r="G60" s="42">
        <f t="shared" si="8"/>
        <v>433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3097725</v>
      </c>
      <c r="C62" s="41">
        <f t="shared" si="5"/>
        <v>5480219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31391974</v>
      </c>
      <c r="C63" s="41">
        <f t="shared" si="5"/>
        <v>33497569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291427</v>
      </c>
      <c r="C64" s="41">
        <f t="shared" si="5"/>
        <v>335557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58343</v>
      </c>
      <c r="C65" s="41">
        <f t="shared" si="5"/>
        <v>39590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2005</v>
      </c>
      <c r="C8" s="30">
        <v>458</v>
      </c>
      <c r="D8" s="30">
        <v>48147</v>
      </c>
      <c r="E8" s="30">
        <v>21519</v>
      </c>
      <c r="F8" s="13">
        <f t="shared" ref="F8:F35" si="0">((E8*100)/D8)-100</f>
        <v>-55.305626518786219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3976623</v>
      </c>
      <c r="C11" s="29">
        <v>4172245</v>
      </c>
      <c r="D11" s="29">
        <v>49475051</v>
      </c>
      <c r="E11" s="29">
        <v>49594641</v>
      </c>
      <c r="F11" s="10">
        <f t="shared" si="0"/>
        <v>0.24171779024543127</v>
      </c>
      <c r="G11" s="1"/>
      <c r="H11" s="1"/>
      <c r="I11" s="1"/>
    </row>
    <row r="12" spans="1:12" x14ac:dyDescent="0.25">
      <c r="A12" s="11" t="s">
        <v>49</v>
      </c>
      <c r="B12" s="30">
        <v>21</v>
      </c>
      <c r="C12" s="30">
        <v>0</v>
      </c>
      <c r="D12" s="30">
        <v>11794</v>
      </c>
      <c r="E12" s="30">
        <v>38</v>
      </c>
      <c r="F12" s="13">
        <f t="shared" si="0"/>
        <v>-99.677802272341864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266</v>
      </c>
      <c r="E13" s="29">
        <v>78</v>
      </c>
      <c r="F13" s="10">
        <f t="shared" si="0"/>
        <v>-70.676691729323309</v>
      </c>
      <c r="G13" s="1"/>
      <c r="H13" s="1"/>
      <c r="I13" s="1"/>
    </row>
    <row r="14" spans="1:12" x14ac:dyDescent="0.25">
      <c r="A14" s="11" t="s">
        <v>51</v>
      </c>
      <c r="B14" s="30">
        <v>386164</v>
      </c>
      <c r="C14" s="30">
        <v>303952</v>
      </c>
      <c r="D14" s="30">
        <v>4186427</v>
      </c>
      <c r="E14" s="30">
        <v>3268394</v>
      </c>
      <c r="F14" s="13">
        <f t="shared" si="0"/>
        <v>-21.928795127682861</v>
      </c>
      <c r="G14" s="1"/>
      <c r="H14" s="1"/>
      <c r="I14" s="1"/>
    </row>
    <row r="15" spans="1:12" x14ac:dyDescent="0.25">
      <c r="A15" s="8" t="s">
        <v>52</v>
      </c>
      <c r="B15" s="29">
        <v>500</v>
      </c>
      <c r="C15" s="29">
        <v>852</v>
      </c>
      <c r="D15" s="29">
        <v>13247</v>
      </c>
      <c r="E15" s="29">
        <v>15120</v>
      </c>
      <c r="F15" s="10">
        <f t="shared" si="0"/>
        <v>14.139050351022874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346</v>
      </c>
      <c r="E16" s="30">
        <v>2169</v>
      </c>
      <c r="F16" s="13">
        <f t="shared" si="0"/>
        <v>526.87861271676297</v>
      </c>
      <c r="G16" s="1"/>
      <c r="H16" s="1"/>
      <c r="I16" s="1"/>
    </row>
    <row r="17" spans="1:9" x14ac:dyDescent="0.25">
      <c r="A17" s="8" t="s">
        <v>54</v>
      </c>
      <c r="B17" s="29">
        <v>268</v>
      </c>
      <c r="C17" s="29">
        <v>5577</v>
      </c>
      <c r="D17" s="29">
        <v>8563</v>
      </c>
      <c r="E17" s="29">
        <v>30939</v>
      </c>
      <c r="F17" s="10">
        <f t="shared" si="0"/>
        <v>261.31028845030949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4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214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878098</v>
      </c>
      <c r="C22" s="30">
        <v>571661</v>
      </c>
      <c r="D22" s="30">
        <v>10936749</v>
      </c>
      <c r="E22" s="30">
        <v>8052557</v>
      </c>
      <c r="F22" s="13">
        <f t="shared" si="0"/>
        <v>-26.371566175652376</v>
      </c>
      <c r="G22" s="1"/>
      <c r="H22" s="1"/>
      <c r="I22" s="1"/>
    </row>
    <row r="23" spans="1:9" x14ac:dyDescent="0.25">
      <c r="A23" s="8" t="s">
        <v>60</v>
      </c>
      <c r="B23" s="29">
        <v>6569</v>
      </c>
      <c r="C23" s="29">
        <v>122180</v>
      </c>
      <c r="D23" s="29">
        <v>3408455</v>
      </c>
      <c r="E23" s="29">
        <v>1046287</v>
      </c>
      <c r="F23" s="10">
        <f t="shared" si="0"/>
        <v>-69.303188688129964</v>
      </c>
      <c r="G23" s="1"/>
      <c r="H23" s="1"/>
      <c r="I23" s="1"/>
    </row>
    <row r="24" spans="1:9" x14ac:dyDescent="0.25">
      <c r="A24" s="11" t="s">
        <v>61</v>
      </c>
      <c r="B24" s="30">
        <v>2256</v>
      </c>
      <c r="C24" s="30">
        <v>1484</v>
      </c>
      <c r="D24" s="30">
        <v>25845</v>
      </c>
      <c r="E24" s="30">
        <v>26847</v>
      </c>
      <c r="F24" s="13">
        <f t="shared" si="0"/>
        <v>3.8769587928032507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6512</v>
      </c>
      <c r="C28" s="30">
        <v>2466</v>
      </c>
      <c r="D28" s="30">
        <v>64799</v>
      </c>
      <c r="E28" s="30">
        <v>36749</v>
      </c>
      <c r="F28" s="13">
        <f t="shared" si="0"/>
        <v>-43.287705057176808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49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72169</v>
      </c>
      <c r="C31" s="29">
        <v>68136</v>
      </c>
      <c r="D31" s="29">
        <v>1287242</v>
      </c>
      <c r="E31" s="29">
        <v>892692</v>
      </c>
      <c r="F31" s="10">
        <f t="shared" si="0"/>
        <v>-30.650802257850501</v>
      </c>
      <c r="G31" s="1"/>
      <c r="H31" s="1"/>
      <c r="I31" s="1"/>
    </row>
    <row r="32" spans="1:9" x14ac:dyDescent="0.25">
      <c r="A32" s="11" t="s">
        <v>69</v>
      </c>
      <c r="B32" s="30">
        <v>2719533</v>
      </c>
      <c r="C32" s="30">
        <v>2603038</v>
      </c>
      <c r="D32" s="30">
        <v>33288817</v>
      </c>
      <c r="E32" s="30">
        <v>31191202</v>
      </c>
      <c r="F32" s="13">
        <f t="shared" si="0"/>
        <v>-6.3012602700780889</v>
      </c>
      <c r="G32" s="1"/>
      <c r="H32" s="1"/>
      <c r="I32" s="1"/>
    </row>
    <row r="33" spans="1:9" x14ac:dyDescent="0.25">
      <c r="A33" s="8" t="s">
        <v>70</v>
      </c>
      <c r="B33" s="29">
        <v>6320</v>
      </c>
      <c r="C33" s="29">
        <v>8070</v>
      </c>
      <c r="D33" s="29">
        <v>142156</v>
      </c>
      <c r="E33" s="29">
        <v>117813</v>
      </c>
      <c r="F33" s="10">
        <f t="shared" si="0"/>
        <v>-17.124145305157711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78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8057038</v>
      </c>
      <c r="C35" s="15">
        <f t="shared" ref="C35:E35" si="1">SUM(C7:C34)</f>
        <v>7860119</v>
      </c>
      <c r="D35" s="15">
        <f t="shared" si="1"/>
        <v>102898035</v>
      </c>
      <c r="E35" s="15">
        <f t="shared" si="1"/>
        <v>94297259</v>
      </c>
      <c r="F35" s="16">
        <f t="shared" si="0"/>
        <v>-8.3585425124979338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49594641</v>
      </c>
      <c r="G38" s="42">
        <f>LOOKUP(E38,$A$38:$A$65,$C$38:$C$65)</f>
        <v>49475051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21519</v>
      </c>
      <c r="C39" s="41">
        <f t="shared" ref="C39:C65" si="5">D8</f>
        <v>48147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31191202</v>
      </c>
      <c r="G39" s="42">
        <f t="shared" ref="G39:G65" si="8">LOOKUP(E39,$A$38:$A$65,$C$38:$C$65)</f>
        <v>33288817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8052557</v>
      </c>
      <c r="G40" s="42">
        <f t="shared" si="8"/>
        <v>10936749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3268394</v>
      </c>
      <c r="G41" s="42">
        <f t="shared" si="8"/>
        <v>4186427</v>
      </c>
    </row>
    <row r="42" spans="1:9" x14ac:dyDescent="0.25">
      <c r="A42" s="42" t="str">
        <f t="shared" si="3"/>
        <v>BAHIA DE ALGECIRAS</v>
      </c>
      <c r="B42" s="41">
        <f t="shared" si="4"/>
        <v>49594641</v>
      </c>
      <c r="C42" s="41">
        <f t="shared" si="5"/>
        <v>49475051</v>
      </c>
      <c r="D42" s="41">
        <f t="shared" si="6"/>
        <v>1</v>
      </c>
      <c r="E42" s="42" t="str">
        <f t="shared" si="2"/>
        <v>MALAGA</v>
      </c>
      <c r="F42" s="42">
        <f t="shared" si="7"/>
        <v>1046287</v>
      </c>
      <c r="G42" s="42">
        <f t="shared" si="8"/>
        <v>3408455</v>
      </c>
    </row>
    <row r="43" spans="1:9" x14ac:dyDescent="0.25">
      <c r="A43" s="42" t="str">
        <f t="shared" si="3"/>
        <v>BAHIA DE CADIZ</v>
      </c>
      <c r="B43" s="41">
        <f t="shared" si="4"/>
        <v>38</v>
      </c>
      <c r="C43" s="41">
        <f t="shared" si="5"/>
        <v>11794</v>
      </c>
      <c r="D43" s="41">
        <f t="shared" si="6"/>
        <v>16</v>
      </c>
      <c r="E43" s="42" t="str">
        <f t="shared" si="2"/>
        <v>TARRAGONA</v>
      </c>
      <c r="F43" s="42">
        <f t="shared" si="7"/>
        <v>892692</v>
      </c>
      <c r="G43" s="42">
        <f t="shared" si="8"/>
        <v>1287242</v>
      </c>
    </row>
    <row r="44" spans="1:9" x14ac:dyDescent="0.25">
      <c r="A44" s="42" t="str">
        <f t="shared" si="3"/>
        <v>BALEARES</v>
      </c>
      <c r="B44" s="41">
        <f t="shared" si="4"/>
        <v>78</v>
      </c>
      <c r="C44" s="41">
        <f t="shared" si="5"/>
        <v>266</v>
      </c>
      <c r="D44" s="41">
        <f t="shared" si="6"/>
        <v>15</v>
      </c>
      <c r="E44" s="42" t="str">
        <f t="shared" si="2"/>
        <v>VIGO</v>
      </c>
      <c r="F44" s="42">
        <f t="shared" si="7"/>
        <v>117813</v>
      </c>
      <c r="G44" s="42">
        <f t="shared" si="8"/>
        <v>142156</v>
      </c>
    </row>
    <row r="45" spans="1:9" x14ac:dyDescent="0.25">
      <c r="A45" s="42" t="str">
        <f t="shared" si="3"/>
        <v>BARCELONA</v>
      </c>
      <c r="B45" s="41">
        <f t="shared" si="4"/>
        <v>3268394</v>
      </c>
      <c r="C45" s="41">
        <f t="shared" si="5"/>
        <v>4186427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36749</v>
      </c>
      <c r="G45" s="42">
        <f t="shared" si="8"/>
        <v>64799</v>
      </c>
    </row>
    <row r="46" spans="1:9" x14ac:dyDescent="0.25">
      <c r="A46" s="42" t="str">
        <f t="shared" si="3"/>
        <v>BILBAO</v>
      </c>
      <c r="B46" s="41">
        <f t="shared" si="4"/>
        <v>15120</v>
      </c>
      <c r="C46" s="41">
        <f t="shared" si="5"/>
        <v>13247</v>
      </c>
      <c r="D46" s="41">
        <f t="shared" si="6"/>
        <v>12</v>
      </c>
      <c r="E46" s="42" t="str">
        <f t="shared" si="2"/>
        <v>CASTELLON</v>
      </c>
      <c r="F46" s="42">
        <f t="shared" si="7"/>
        <v>30939</v>
      </c>
      <c r="G46" s="42">
        <f t="shared" si="8"/>
        <v>8563</v>
      </c>
    </row>
    <row r="47" spans="1:9" x14ac:dyDescent="0.25">
      <c r="A47" s="42" t="str">
        <f t="shared" si="3"/>
        <v>CARTAGENA</v>
      </c>
      <c r="B47" s="41">
        <f t="shared" si="4"/>
        <v>2169</v>
      </c>
      <c r="C47" s="41">
        <f t="shared" si="5"/>
        <v>346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26847</v>
      </c>
      <c r="G47" s="42">
        <f t="shared" si="8"/>
        <v>25845</v>
      </c>
    </row>
    <row r="48" spans="1:9" x14ac:dyDescent="0.25">
      <c r="A48" s="42" t="str">
        <f t="shared" si="3"/>
        <v>CASTELLON</v>
      </c>
      <c r="B48" s="41">
        <f t="shared" si="4"/>
        <v>30939</v>
      </c>
      <c r="C48" s="41">
        <f t="shared" si="5"/>
        <v>8563</v>
      </c>
      <c r="D48" s="41">
        <f t="shared" si="6"/>
        <v>9</v>
      </c>
      <c r="E48" s="42" t="str">
        <f t="shared" si="2"/>
        <v>ALICANTE</v>
      </c>
      <c r="F48" s="42">
        <f t="shared" si="7"/>
        <v>21519</v>
      </c>
      <c r="G48" s="42">
        <f t="shared" si="8"/>
        <v>48147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4</v>
      </c>
      <c r="D49" s="41">
        <f t="shared" si="6"/>
        <v>28</v>
      </c>
      <c r="E49" s="42" t="str">
        <f t="shared" si="2"/>
        <v>BILBAO</v>
      </c>
      <c r="F49" s="42">
        <f t="shared" si="7"/>
        <v>15120</v>
      </c>
      <c r="G49" s="42">
        <f t="shared" si="8"/>
        <v>13247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2169</v>
      </c>
      <c r="G50" s="42">
        <f t="shared" si="8"/>
        <v>346</v>
      </c>
    </row>
    <row r="51" spans="1:7" x14ac:dyDescent="0.25">
      <c r="A51" s="42" t="str">
        <f t="shared" si="3"/>
        <v>GIJON</v>
      </c>
      <c r="B51" s="41">
        <f t="shared" si="4"/>
        <v>214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214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78</v>
      </c>
      <c r="G52" s="42">
        <f t="shared" si="8"/>
        <v>266</v>
      </c>
    </row>
    <row r="53" spans="1:7" x14ac:dyDescent="0.25">
      <c r="A53" s="42" t="str">
        <f t="shared" si="3"/>
        <v>LAS PALMAS</v>
      </c>
      <c r="B53" s="41">
        <f t="shared" si="4"/>
        <v>8052557</v>
      </c>
      <c r="C53" s="41">
        <f t="shared" si="5"/>
        <v>10936749</v>
      </c>
      <c r="D53" s="41">
        <f t="shared" si="6"/>
        <v>3</v>
      </c>
      <c r="E53" s="42" t="str">
        <f t="shared" si="2"/>
        <v>BAHIA DE CADIZ</v>
      </c>
      <c r="F53" s="42">
        <f t="shared" si="7"/>
        <v>38</v>
      </c>
      <c r="G53" s="42">
        <f t="shared" si="8"/>
        <v>11794</v>
      </c>
    </row>
    <row r="54" spans="1:7" x14ac:dyDescent="0.25">
      <c r="A54" s="42" t="str">
        <f t="shared" si="3"/>
        <v>MALAGA</v>
      </c>
      <c r="B54" s="41">
        <f t="shared" si="4"/>
        <v>1046287</v>
      </c>
      <c r="C54" s="41">
        <f t="shared" si="5"/>
        <v>3408455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26847</v>
      </c>
      <c r="C55" s="41">
        <f t="shared" si="5"/>
        <v>25845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36749</v>
      </c>
      <c r="C59" s="41">
        <f t="shared" si="5"/>
        <v>64799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49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892692</v>
      </c>
      <c r="C62" s="41">
        <f t="shared" si="5"/>
        <v>1287242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31191202</v>
      </c>
      <c r="C63" s="41">
        <f t="shared" si="5"/>
        <v>33288817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117813</v>
      </c>
      <c r="C64" s="41">
        <f t="shared" si="5"/>
        <v>142156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3376</v>
      </c>
      <c r="C7" s="31">
        <v>2406</v>
      </c>
      <c r="D7" s="31">
        <v>53191</v>
      </c>
      <c r="E7" s="31">
        <v>51310</v>
      </c>
      <c r="F7" s="10">
        <f>((E7*100)/D7)-100</f>
        <v>-3.5363125340753072</v>
      </c>
      <c r="G7" s="1"/>
      <c r="H7" s="1"/>
      <c r="I7" s="1"/>
    </row>
    <row r="8" spans="1:12" x14ac:dyDescent="0.25">
      <c r="A8" s="11" t="s">
        <v>45</v>
      </c>
      <c r="B8" s="32">
        <v>95850</v>
      </c>
      <c r="C8" s="32">
        <v>89477</v>
      </c>
      <c r="D8" s="32">
        <v>1302063</v>
      </c>
      <c r="E8" s="32">
        <v>1161556</v>
      </c>
      <c r="F8" s="13">
        <f t="shared" ref="F8:F35" si="0">((E8*100)/D8)-100</f>
        <v>-10.791106113913074</v>
      </c>
      <c r="G8" s="1"/>
      <c r="H8" s="1"/>
      <c r="I8" s="1"/>
    </row>
    <row r="9" spans="1:12" x14ac:dyDescent="0.25">
      <c r="A9" s="8" t="s">
        <v>46</v>
      </c>
      <c r="B9" s="31">
        <v>3881</v>
      </c>
      <c r="C9" s="31">
        <v>7054</v>
      </c>
      <c r="D9" s="31">
        <v>65579</v>
      </c>
      <c r="E9" s="31">
        <v>83636</v>
      </c>
      <c r="F9" s="10">
        <f t="shared" si="0"/>
        <v>27.534729105353847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333</v>
      </c>
      <c r="E10" s="32">
        <v>12</v>
      </c>
      <c r="F10" s="17">
        <f t="shared" si="0"/>
        <v>-96.396396396396398</v>
      </c>
      <c r="G10" s="1"/>
      <c r="H10" s="1"/>
      <c r="I10" s="1"/>
    </row>
    <row r="11" spans="1:12" x14ac:dyDescent="0.25">
      <c r="A11" s="8" t="s">
        <v>48</v>
      </c>
      <c r="B11" s="31">
        <v>4243823</v>
      </c>
      <c r="C11" s="31">
        <v>4424512</v>
      </c>
      <c r="D11" s="31">
        <v>53179759</v>
      </c>
      <c r="E11" s="31">
        <v>53177014</v>
      </c>
      <c r="F11" s="10">
        <f t="shared" si="0"/>
        <v>-5.161738322286169E-3</v>
      </c>
      <c r="G11" s="1"/>
      <c r="H11" s="1"/>
      <c r="I11" s="1"/>
    </row>
    <row r="12" spans="1:12" x14ac:dyDescent="0.25">
      <c r="A12" s="11" t="s">
        <v>49</v>
      </c>
      <c r="B12" s="32">
        <v>73118</v>
      </c>
      <c r="C12" s="32">
        <v>62997</v>
      </c>
      <c r="D12" s="32">
        <v>927776</v>
      </c>
      <c r="E12" s="32">
        <v>864234</v>
      </c>
      <c r="F12" s="13">
        <f t="shared" si="0"/>
        <v>-6.84885144690098</v>
      </c>
      <c r="G12" s="1"/>
      <c r="H12" s="1"/>
      <c r="I12" s="1"/>
    </row>
    <row r="13" spans="1:12" x14ac:dyDescent="0.25">
      <c r="A13" s="8" t="s">
        <v>50</v>
      </c>
      <c r="B13" s="31">
        <v>16943</v>
      </c>
      <c r="C13" s="31">
        <v>14825</v>
      </c>
      <c r="D13" s="31">
        <v>268296</v>
      </c>
      <c r="E13" s="31">
        <v>239811</v>
      </c>
      <c r="F13" s="10">
        <f t="shared" si="0"/>
        <v>-10.61700509884605</v>
      </c>
      <c r="G13" s="1"/>
      <c r="H13" s="1"/>
      <c r="I13" s="1"/>
    </row>
    <row r="14" spans="1:12" x14ac:dyDescent="0.25">
      <c r="A14" s="11" t="s">
        <v>51</v>
      </c>
      <c r="B14" s="32">
        <v>1437077</v>
      </c>
      <c r="C14" s="32">
        <v>1370126</v>
      </c>
      <c r="D14" s="32">
        <v>17401082</v>
      </c>
      <c r="E14" s="32">
        <v>16967733</v>
      </c>
      <c r="F14" s="13">
        <f t="shared" si="0"/>
        <v>-2.4903566341449306</v>
      </c>
      <c r="G14" s="1"/>
      <c r="H14" s="1"/>
      <c r="I14" s="1"/>
    </row>
    <row r="15" spans="1:12" x14ac:dyDescent="0.25">
      <c r="A15" s="8" t="s">
        <v>52</v>
      </c>
      <c r="B15" s="31">
        <v>646596</v>
      </c>
      <c r="C15" s="31">
        <v>577009</v>
      </c>
      <c r="D15" s="31">
        <v>6392125</v>
      </c>
      <c r="E15" s="31">
        <v>6334653</v>
      </c>
      <c r="F15" s="10">
        <f t="shared" si="0"/>
        <v>-0.89910632223244136</v>
      </c>
      <c r="G15" s="1"/>
      <c r="H15" s="1"/>
      <c r="I15" s="1"/>
    </row>
    <row r="16" spans="1:12" x14ac:dyDescent="0.25">
      <c r="A16" s="11" t="s">
        <v>53</v>
      </c>
      <c r="B16" s="32">
        <v>55537</v>
      </c>
      <c r="C16" s="32">
        <v>85907</v>
      </c>
      <c r="D16" s="32">
        <v>821916</v>
      </c>
      <c r="E16" s="32">
        <v>964251</v>
      </c>
      <c r="F16" s="13">
        <f t="shared" si="0"/>
        <v>17.317463098418813</v>
      </c>
      <c r="G16" s="1"/>
      <c r="H16" s="1"/>
      <c r="I16" s="1"/>
    </row>
    <row r="17" spans="1:9" x14ac:dyDescent="0.25">
      <c r="A17" s="8" t="s">
        <v>54</v>
      </c>
      <c r="B17" s="31">
        <v>192761</v>
      </c>
      <c r="C17" s="31">
        <v>217029</v>
      </c>
      <c r="D17" s="31">
        <v>2116861</v>
      </c>
      <c r="E17" s="31">
        <v>2583571</v>
      </c>
      <c r="F17" s="10">
        <f t="shared" si="0"/>
        <v>22.047267156416979</v>
      </c>
      <c r="G17" s="1"/>
      <c r="H17" s="1"/>
      <c r="I17" s="1"/>
    </row>
    <row r="18" spans="1:9" x14ac:dyDescent="0.25">
      <c r="A18" s="11" t="s">
        <v>55</v>
      </c>
      <c r="B18" s="32">
        <v>6570</v>
      </c>
      <c r="C18" s="32">
        <v>8407</v>
      </c>
      <c r="D18" s="32">
        <v>71458</v>
      </c>
      <c r="E18" s="32">
        <v>96869</v>
      </c>
      <c r="F18" s="13">
        <f t="shared" si="0"/>
        <v>35.560748971423777</v>
      </c>
      <c r="G18" s="1"/>
      <c r="H18" s="1"/>
      <c r="I18" s="1"/>
    </row>
    <row r="19" spans="1:9" x14ac:dyDescent="0.25">
      <c r="A19" s="8" t="s">
        <v>56</v>
      </c>
      <c r="B19" s="31">
        <v>508</v>
      </c>
      <c r="C19" s="31">
        <v>548</v>
      </c>
      <c r="D19" s="31">
        <v>7996</v>
      </c>
      <c r="E19" s="31">
        <v>7230</v>
      </c>
      <c r="F19" s="10">
        <f t="shared" si="0"/>
        <v>-9.5797898949474671</v>
      </c>
      <c r="G19" s="1"/>
      <c r="H19" s="1"/>
      <c r="I19" s="1"/>
    </row>
    <row r="20" spans="1:9" x14ac:dyDescent="0.25">
      <c r="A20" s="11" t="s">
        <v>57</v>
      </c>
      <c r="B20" s="32">
        <v>51521</v>
      </c>
      <c r="C20" s="32">
        <v>63982</v>
      </c>
      <c r="D20" s="32">
        <v>590895</v>
      </c>
      <c r="E20" s="32">
        <v>769504</v>
      </c>
      <c r="F20" s="13">
        <f t="shared" si="0"/>
        <v>30.226859255874558</v>
      </c>
      <c r="G20" s="1"/>
      <c r="H20" s="1"/>
      <c r="I20" s="1"/>
    </row>
    <row r="21" spans="1:9" x14ac:dyDescent="0.25">
      <c r="A21" s="8" t="s">
        <v>58</v>
      </c>
      <c r="B21" s="31">
        <v>722</v>
      </c>
      <c r="C21" s="31">
        <v>15031</v>
      </c>
      <c r="D21" s="31">
        <v>3570</v>
      </c>
      <c r="E21" s="31">
        <v>30978</v>
      </c>
      <c r="F21" s="10">
        <f t="shared" si="0"/>
        <v>767.73109243697479</v>
      </c>
      <c r="G21" s="1"/>
      <c r="H21" s="1"/>
      <c r="I21" s="1"/>
    </row>
    <row r="22" spans="1:9" x14ac:dyDescent="0.25">
      <c r="A22" s="11" t="s">
        <v>59</v>
      </c>
      <c r="B22" s="32">
        <v>1134114</v>
      </c>
      <c r="C22" s="32">
        <v>826206</v>
      </c>
      <c r="D22" s="32">
        <v>14228522</v>
      </c>
      <c r="E22" s="32">
        <v>11136044</v>
      </c>
      <c r="F22" s="13">
        <f t="shared" si="0"/>
        <v>-21.734358635422566</v>
      </c>
      <c r="G22" s="1"/>
      <c r="H22" s="1"/>
      <c r="I22" s="1"/>
    </row>
    <row r="23" spans="1:9" x14ac:dyDescent="0.25">
      <c r="A23" s="8" t="s">
        <v>60</v>
      </c>
      <c r="B23" s="31">
        <v>25396</v>
      </c>
      <c r="C23" s="31">
        <v>147709</v>
      </c>
      <c r="D23" s="31">
        <v>3756176</v>
      </c>
      <c r="E23" s="31">
        <v>1347998</v>
      </c>
      <c r="F23" s="10">
        <f t="shared" si="0"/>
        <v>-64.112491001486617</v>
      </c>
      <c r="G23" s="1"/>
      <c r="H23" s="1"/>
      <c r="I23" s="1"/>
    </row>
    <row r="24" spans="1:9" x14ac:dyDescent="0.25">
      <c r="A24" s="11" t="s">
        <v>61</v>
      </c>
      <c r="B24" s="32">
        <v>29622</v>
      </c>
      <c r="C24" s="32">
        <v>22311</v>
      </c>
      <c r="D24" s="32">
        <v>357238</v>
      </c>
      <c r="E24" s="32">
        <v>268687</v>
      </c>
      <c r="F24" s="13">
        <f t="shared" si="0"/>
        <v>-24.787676562963625</v>
      </c>
      <c r="G24" s="1"/>
      <c r="H24" s="1"/>
      <c r="I24" s="1"/>
    </row>
    <row r="25" spans="1:9" x14ac:dyDescent="0.25">
      <c r="A25" s="8" t="s">
        <v>62</v>
      </c>
      <c r="B25" s="31">
        <v>25182</v>
      </c>
      <c r="C25" s="31">
        <v>23026</v>
      </c>
      <c r="D25" s="31">
        <v>253044</v>
      </c>
      <c r="E25" s="31">
        <v>264112</v>
      </c>
      <c r="F25" s="10">
        <f t="shared" si="0"/>
        <v>4.3739428715954602</v>
      </c>
      <c r="G25" s="1"/>
      <c r="H25" s="1"/>
      <c r="I25" s="1"/>
    </row>
    <row r="26" spans="1:9" x14ac:dyDescent="0.25">
      <c r="A26" s="11" t="s">
        <v>63</v>
      </c>
      <c r="B26" s="32">
        <v>5140</v>
      </c>
      <c r="C26" s="32">
        <v>3501</v>
      </c>
      <c r="D26" s="32">
        <v>55636</v>
      </c>
      <c r="E26" s="32">
        <v>53222</v>
      </c>
      <c r="F26" s="13">
        <f t="shared" si="0"/>
        <v>-4.338917247825151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210642</v>
      </c>
      <c r="C28" s="32">
        <v>204379</v>
      </c>
      <c r="D28" s="32">
        <v>2515222</v>
      </c>
      <c r="E28" s="32">
        <v>2417051</v>
      </c>
      <c r="F28" s="13">
        <f t="shared" si="0"/>
        <v>-3.9030749572006016</v>
      </c>
      <c r="G28" s="1"/>
      <c r="H28" s="1"/>
      <c r="I28" s="1"/>
    </row>
    <row r="29" spans="1:9" x14ac:dyDescent="0.25">
      <c r="A29" s="8" t="s">
        <v>66</v>
      </c>
      <c r="B29" s="31">
        <v>279</v>
      </c>
      <c r="C29" s="31">
        <v>1956</v>
      </c>
      <c r="D29" s="31">
        <v>14089</v>
      </c>
      <c r="E29" s="31">
        <v>15019</v>
      </c>
      <c r="F29" s="10">
        <f t="shared" si="0"/>
        <v>6.6008943147135994</v>
      </c>
      <c r="G29" s="1"/>
      <c r="H29" s="1"/>
      <c r="I29" s="1"/>
    </row>
    <row r="30" spans="1:9" x14ac:dyDescent="0.25">
      <c r="A30" s="11" t="s">
        <v>67</v>
      </c>
      <c r="B30" s="32">
        <v>97946</v>
      </c>
      <c r="C30" s="32">
        <v>89357</v>
      </c>
      <c r="D30" s="32">
        <v>1230719</v>
      </c>
      <c r="E30" s="32">
        <v>1070333</v>
      </c>
      <c r="F30" s="13">
        <f t="shared" si="0"/>
        <v>-13.031894364188744</v>
      </c>
      <c r="G30" s="1"/>
      <c r="H30" s="1"/>
      <c r="I30" s="1"/>
    </row>
    <row r="31" spans="1:9" x14ac:dyDescent="0.25">
      <c r="A31" s="8" t="s">
        <v>68</v>
      </c>
      <c r="B31" s="31">
        <v>127329</v>
      </c>
      <c r="C31" s="31">
        <v>121626</v>
      </c>
      <c r="D31" s="31">
        <v>2026779</v>
      </c>
      <c r="E31" s="31">
        <v>1570809</v>
      </c>
      <c r="F31" s="10">
        <f t="shared" si="0"/>
        <v>-22.49727276629568</v>
      </c>
      <c r="G31" s="1"/>
      <c r="H31" s="1"/>
      <c r="I31" s="1"/>
    </row>
    <row r="32" spans="1:9" x14ac:dyDescent="0.25">
      <c r="A32" s="11" t="s">
        <v>69</v>
      </c>
      <c r="B32" s="32">
        <v>4210538</v>
      </c>
      <c r="C32" s="32">
        <v>4145379</v>
      </c>
      <c r="D32" s="32">
        <v>52038492</v>
      </c>
      <c r="E32" s="32">
        <v>49789399</v>
      </c>
      <c r="F32" s="13">
        <f t="shared" si="0"/>
        <v>-4.3219795838818698</v>
      </c>
      <c r="G32" s="1"/>
      <c r="H32" s="1"/>
      <c r="I32" s="1"/>
    </row>
    <row r="33" spans="1:9" x14ac:dyDescent="0.25">
      <c r="A33" s="8" t="s">
        <v>70</v>
      </c>
      <c r="B33" s="31">
        <v>164981</v>
      </c>
      <c r="C33" s="31">
        <v>187793</v>
      </c>
      <c r="D33" s="31">
        <v>2228406</v>
      </c>
      <c r="E33" s="31">
        <v>2396810</v>
      </c>
      <c r="F33" s="10">
        <f t="shared" si="0"/>
        <v>7.5571507167006331</v>
      </c>
      <c r="G33" s="1"/>
      <c r="H33" s="1"/>
      <c r="I33" s="1"/>
    </row>
    <row r="34" spans="1:9" x14ac:dyDescent="0.25">
      <c r="A34" s="11" t="s">
        <v>71</v>
      </c>
      <c r="B34" s="32">
        <v>24817</v>
      </c>
      <c r="C34" s="32">
        <v>27257</v>
      </c>
      <c r="D34" s="32">
        <v>232156</v>
      </c>
      <c r="E34" s="32">
        <v>274113</v>
      </c>
      <c r="F34" s="13">
        <f t="shared" si="0"/>
        <v>18.072761419045818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12884269</v>
      </c>
      <c r="C35" s="15">
        <f t="shared" ref="C35:E35" si="1">SUM(C7:C34)</f>
        <v>12739810</v>
      </c>
      <c r="D35" s="15">
        <f t="shared" si="1"/>
        <v>162139379</v>
      </c>
      <c r="E35" s="15">
        <f t="shared" si="1"/>
        <v>153935959</v>
      </c>
      <c r="F35" s="16">
        <f t="shared" si="0"/>
        <v>-5.0594865051259319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51310</v>
      </c>
      <c r="C38" s="41">
        <f>D7</f>
        <v>53191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53177014</v>
      </c>
      <c r="G38" s="42">
        <f>LOOKUP(E38,$A$38:$A$65,$C$38:$C$65)</f>
        <v>53179759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1161556</v>
      </c>
      <c r="C39" s="41">
        <f t="shared" ref="C39:C65" si="5">D8</f>
        <v>1302063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49789399</v>
      </c>
      <c r="G39" s="42">
        <f t="shared" ref="G39:G65" si="8">LOOKUP(E39,$A$38:$A$65,$C$38:$C$65)</f>
        <v>52038492</v>
      </c>
    </row>
    <row r="40" spans="1:9" x14ac:dyDescent="0.25">
      <c r="A40" s="42" t="str">
        <f t="shared" si="3"/>
        <v>ALMERIA</v>
      </c>
      <c r="B40" s="41">
        <f t="shared" si="4"/>
        <v>83636</v>
      </c>
      <c r="C40" s="41">
        <f t="shared" si="5"/>
        <v>65579</v>
      </c>
      <c r="D40" s="41">
        <f t="shared" si="6"/>
        <v>21</v>
      </c>
      <c r="E40" s="42" t="str">
        <f t="shared" si="2"/>
        <v>BARCELONA</v>
      </c>
      <c r="F40" s="42">
        <f t="shared" si="7"/>
        <v>16967733</v>
      </c>
      <c r="G40" s="42">
        <f t="shared" si="8"/>
        <v>17401082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333</v>
      </c>
      <c r="D41" s="41">
        <f t="shared" si="6"/>
        <v>27</v>
      </c>
      <c r="E41" s="42" t="str">
        <f t="shared" si="2"/>
        <v>LAS PALMAS</v>
      </c>
      <c r="F41" s="42">
        <f t="shared" si="7"/>
        <v>11136044</v>
      </c>
      <c r="G41" s="42">
        <f t="shared" si="8"/>
        <v>14228522</v>
      </c>
    </row>
    <row r="42" spans="1:9" x14ac:dyDescent="0.25">
      <c r="A42" s="42" t="str">
        <f t="shared" si="3"/>
        <v>BAHIA DE ALGECIRAS</v>
      </c>
      <c r="B42" s="41">
        <f t="shared" si="4"/>
        <v>53177014</v>
      </c>
      <c r="C42" s="41">
        <f t="shared" si="5"/>
        <v>53179759</v>
      </c>
      <c r="D42" s="41">
        <f t="shared" si="6"/>
        <v>1</v>
      </c>
      <c r="E42" s="42" t="str">
        <f t="shared" si="2"/>
        <v>BILBAO</v>
      </c>
      <c r="F42" s="42">
        <f t="shared" si="7"/>
        <v>6334653</v>
      </c>
      <c r="G42" s="42">
        <f t="shared" si="8"/>
        <v>6392125</v>
      </c>
    </row>
    <row r="43" spans="1:9" x14ac:dyDescent="0.25">
      <c r="A43" s="42" t="str">
        <f t="shared" si="3"/>
        <v>BAHIA DE CADIZ</v>
      </c>
      <c r="B43" s="41">
        <f t="shared" si="4"/>
        <v>864234</v>
      </c>
      <c r="C43" s="41">
        <f t="shared" si="5"/>
        <v>927776</v>
      </c>
      <c r="D43" s="41">
        <f t="shared" si="6"/>
        <v>14</v>
      </c>
      <c r="E43" s="42" t="str">
        <f t="shared" si="2"/>
        <v>CASTELLON</v>
      </c>
      <c r="F43" s="42">
        <f t="shared" si="7"/>
        <v>2583571</v>
      </c>
      <c r="G43" s="42">
        <f t="shared" si="8"/>
        <v>2116861</v>
      </c>
    </row>
    <row r="44" spans="1:9" x14ac:dyDescent="0.25">
      <c r="A44" s="42" t="str">
        <f t="shared" si="3"/>
        <v>BALEARES</v>
      </c>
      <c r="B44" s="41">
        <f t="shared" si="4"/>
        <v>239811</v>
      </c>
      <c r="C44" s="41">
        <f t="shared" si="5"/>
        <v>268296</v>
      </c>
      <c r="D44" s="41">
        <f t="shared" si="6"/>
        <v>19</v>
      </c>
      <c r="E44" s="42" t="str">
        <f t="shared" si="2"/>
        <v>SANTA CRUZ DE TENERIFE</v>
      </c>
      <c r="F44" s="42">
        <f t="shared" si="7"/>
        <v>2417051</v>
      </c>
      <c r="G44" s="42">
        <f t="shared" si="8"/>
        <v>2515222</v>
      </c>
    </row>
    <row r="45" spans="1:9" x14ac:dyDescent="0.25">
      <c r="A45" s="42" t="str">
        <f t="shared" si="3"/>
        <v>BARCELONA</v>
      </c>
      <c r="B45" s="41">
        <f t="shared" si="4"/>
        <v>16967733</v>
      </c>
      <c r="C45" s="41">
        <f t="shared" si="5"/>
        <v>17401082</v>
      </c>
      <c r="D45" s="41">
        <f t="shared" si="6"/>
        <v>3</v>
      </c>
      <c r="E45" s="42" t="str">
        <f t="shared" si="2"/>
        <v>VIGO</v>
      </c>
      <c r="F45" s="42">
        <f t="shared" si="7"/>
        <v>2396810</v>
      </c>
      <c r="G45" s="42">
        <f t="shared" si="8"/>
        <v>2228406</v>
      </c>
    </row>
    <row r="46" spans="1:9" x14ac:dyDescent="0.25">
      <c r="A46" s="42" t="str">
        <f t="shared" si="3"/>
        <v>BILBAO</v>
      </c>
      <c r="B46" s="41">
        <f t="shared" si="4"/>
        <v>6334653</v>
      </c>
      <c r="C46" s="41">
        <f t="shared" si="5"/>
        <v>6392125</v>
      </c>
      <c r="D46" s="41">
        <f t="shared" si="6"/>
        <v>5</v>
      </c>
      <c r="E46" s="42" t="str">
        <f t="shared" si="2"/>
        <v>TARRAGONA</v>
      </c>
      <c r="F46" s="42">
        <f t="shared" si="7"/>
        <v>1570809</v>
      </c>
      <c r="G46" s="42">
        <f t="shared" si="8"/>
        <v>2026779</v>
      </c>
    </row>
    <row r="47" spans="1:9" x14ac:dyDescent="0.25">
      <c r="A47" s="42" t="str">
        <f t="shared" si="3"/>
        <v>CARTAGENA</v>
      </c>
      <c r="B47" s="41">
        <f t="shared" si="4"/>
        <v>964251</v>
      </c>
      <c r="C47" s="41">
        <f t="shared" si="5"/>
        <v>821916</v>
      </c>
      <c r="D47" s="41">
        <f t="shared" si="6"/>
        <v>13</v>
      </c>
      <c r="E47" s="42" t="str">
        <f t="shared" si="2"/>
        <v>MALAGA</v>
      </c>
      <c r="F47" s="42">
        <f t="shared" si="7"/>
        <v>1347998</v>
      </c>
      <c r="G47" s="42">
        <f t="shared" si="8"/>
        <v>3756176</v>
      </c>
    </row>
    <row r="48" spans="1:9" x14ac:dyDescent="0.25">
      <c r="A48" s="42" t="str">
        <f t="shared" si="3"/>
        <v>CASTELLON</v>
      </c>
      <c r="B48" s="41">
        <f t="shared" si="4"/>
        <v>2583571</v>
      </c>
      <c r="C48" s="41">
        <f t="shared" si="5"/>
        <v>2116861</v>
      </c>
      <c r="D48" s="41">
        <f t="shared" si="6"/>
        <v>6</v>
      </c>
      <c r="E48" s="42" t="str">
        <f t="shared" si="2"/>
        <v>ALICANTE</v>
      </c>
      <c r="F48" s="42">
        <f t="shared" si="7"/>
        <v>1161556</v>
      </c>
      <c r="G48" s="42">
        <f t="shared" si="8"/>
        <v>1302063</v>
      </c>
    </row>
    <row r="49" spans="1:7" x14ac:dyDescent="0.25">
      <c r="A49" s="42" t="str">
        <f t="shared" si="3"/>
        <v>CEUTA</v>
      </c>
      <c r="B49" s="41">
        <f t="shared" si="4"/>
        <v>96869</v>
      </c>
      <c r="C49" s="41">
        <f t="shared" si="5"/>
        <v>71458</v>
      </c>
      <c r="D49" s="41">
        <f t="shared" si="6"/>
        <v>20</v>
      </c>
      <c r="E49" s="42" t="str">
        <f t="shared" si="2"/>
        <v>SEVILLA</v>
      </c>
      <c r="F49" s="42">
        <f t="shared" si="7"/>
        <v>1070333</v>
      </c>
      <c r="G49" s="42">
        <f t="shared" si="8"/>
        <v>1230719</v>
      </c>
    </row>
    <row r="50" spans="1:7" x14ac:dyDescent="0.25">
      <c r="A50" s="42" t="str">
        <f t="shared" si="3"/>
        <v>FERROL-SAN CIBRAO</v>
      </c>
      <c r="B50" s="41">
        <f t="shared" si="4"/>
        <v>7230</v>
      </c>
      <c r="C50" s="41">
        <f t="shared" si="5"/>
        <v>7996</v>
      </c>
      <c r="D50" s="41">
        <f t="shared" si="6"/>
        <v>26</v>
      </c>
      <c r="E50" s="42" t="str">
        <f t="shared" si="2"/>
        <v>CARTAGENA</v>
      </c>
      <c r="F50" s="42">
        <f t="shared" si="7"/>
        <v>964251</v>
      </c>
      <c r="G50" s="42">
        <f t="shared" si="8"/>
        <v>821916</v>
      </c>
    </row>
    <row r="51" spans="1:7" x14ac:dyDescent="0.25">
      <c r="A51" s="42" t="str">
        <f t="shared" si="3"/>
        <v>GIJON</v>
      </c>
      <c r="B51" s="41">
        <f t="shared" si="4"/>
        <v>769504</v>
      </c>
      <c r="C51" s="41">
        <f t="shared" si="5"/>
        <v>590895</v>
      </c>
      <c r="D51" s="41">
        <f t="shared" si="6"/>
        <v>15</v>
      </c>
      <c r="E51" s="42" t="str">
        <f t="shared" si="2"/>
        <v>BAHIA DE CADIZ</v>
      </c>
      <c r="F51" s="42">
        <f t="shared" si="7"/>
        <v>864234</v>
      </c>
      <c r="G51" s="42">
        <f t="shared" si="8"/>
        <v>927776</v>
      </c>
    </row>
    <row r="52" spans="1:7" x14ac:dyDescent="0.25">
      <c r="A52" s="42" t="str">
        <f t="shared" si="3"/>
        <v>HUELVA</v>
      </c>
      <c r="B52" s="41">
        <f t="shared" si="4"/>
        <v>30978</v>
      </c>
      <c r="C52" s="41">
        <f t="shared" si="5"/>
        <v>3570</v>
      </c>
      <c r="D52" s="41">
        <f t="shared" si="6"/>
        <v>24</v>
      </c>
      <c r="E52" s="42" t="str">
        <f t="shared" si="2"/>
        <v>GIJON</v>
      </c>
      <c r="F52" s="42">
        <f t="shared" si="7"/>
        <v>769504</v>
      </c>
      <c r="G52" s="42">
        <f t="shared" si="8"/>
        <v>590895</v>
      </c>
    </row>
    <row r="53" spans="1:7" x14ac:dyDescent="0.25">
      <c r="A53" s="42" t="str">
        <f t="shared" si="3"/>
        <v>LAS PALMAS</v>
      </c>
      <c r="B53" s="41">
        <f t="shared" si="4"/>
        <v>11136044</v>
      </c>
      <c r="C53" s="41">
        <f t="shared" si="5"/>
        <v>14228522</v>
      </c>
      <c r="D53" s="41">
        <f t="shared" si="6"/>
        <v>4</v>
      </c>
      <c r="E53" s="42" t="str">
        <f t="shared" si="2"/>
        <v>VILAGARCIA</v>
      </c>
      <c r="F53" s="42">
        <f t="shared" si="7"/>
        <v>274113</v>
      </c>
      <c r="G53" s="42">
        <f t="shared" si="8"/>
        <v>232156</v>
      </c>
    </row>
    <row r="54" spans="1:7" x14ac:dyDescent="0.25">
      <c r="A54" s="42" t="str">
        <f t="shared" si="3"/>
        <v>MALAGA</v>
      </c>
      <c r="B54" s="41">
        <f t="shared" si="4"/>
        <v>1347998</v>
      </c>
      <c r="C54" s="41">
        <f t="shared" si="5"/>
        <v>3756176</v>
      </c>
      <c r="D54" s="41">
        <f t="shared" si="6"/>
        <v>10</v>
      </c>
      <c r="E54" s="42" t="str">
        <f t="shared" si="2"/>
        <v>MARIN Y RIA DE PONTEVEDRA</v>
      </c>
      <c r="F54" s="42">
        <f t="shared" si="7"/>
        <v>268687</v>
      </c>
      <c r="G54" s="42">
        <f t="shared" si="8"/>
        <v>357238</v>
      </c>
    </row>
    <row r="55" spans="1:7" x14ac:dyDescent="0.25">
      <c r="A55" s="42" t="str">
        <f t="shared" si="3"/>
        <v>MARIN Y RIA DE PONTEVEDRA</v>
      </c>
      <c r="B55" s="41">
        <f t="shared" si="4"/>
        <v>268687</v>
      </c>
      <c r="C55" s="41">
        <f t="shared" si="5"/>
        <v>357238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264112</v>
      </c>
      <c r="G55" s="42">
        <f t="shared" si="8"/>
        <v>253044</v>
      </c>
    </row>
    <row r="56" spans="1:7" x14ac:dyDescent="0.25">
      <c r="A56" s="42" t="str">
        <f t="shared" si="3"/>
        <v>MELILLA</v>
      </c>
      <c r="B56" s="41">
        <f t="shared" si="4"/>
        <v>264112</v>
      </c>
      <c r="C56" s="41">
        <f t="shared" si="5"/>
        <v>253044</v>
      </c>
      <c r="D56" s="41">
        <f t="shared" si="6"/>
        <v>18</v>
      </c>
      <c r="E56" s="42" t="str">
        <f t="shared" si="2"/>
        <v>BALEARES</v>
      </c>
      <c r="F56" s="42">
        <f t="shared" si="9"/>
        <v>239811</v>
      </c>
      <c r="G56" s="42">
        <f t="shared" si="8"/>
        <v>268296</v>
      </c>
    </row>
    <row r="57" spans="1:7" x14ac:dyDescent="0.25">
      <c r="A57" s="42" t="str">
        <f t="shared" si="3"/>
        <v>MOTRIL</v>
      </c>
      <c r="B57" s="41">
        <f t="shared" si="4"/>
        <v>53222</v>
      </c>
      <c r="C57" s="41">
        <f t="shared" si="5"/>
        <v>55636</v>
      </c>
      <c r="D57" s="41">
        <f t="shared" si="6"/>
        <v>22</v>
      </c>
      <c r="E57" s="42" t="str">
        <f t="shared" si="2"/>
        <v>CEUTA</v>
      </c>
      <c r="F57" s="42">
        <f t="shared" si="9"/>
        <v>96869</v>
      </c>
      <c r="G57" s="42">
        <f t="shared" si="8"/>
        <v>71458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83636</v>
      </c>
      <c r="G58" s="42">
        <f t="shared" si="8"/>
        <v>65579</v>
      </c>
    </row>
    <row r="59" spans="1:7" x14ac:dyDescent="0.25">
      <c r="A59" s="42" t="str">
        <f t="shared" si="3"/>
        <v>SANTA CRUZ DE TENERIFE</v>
      </c>
      <c r="B59" s="41">
        <f t="shared" si="4"/>
        <v>2417051</v>
      </c>
      <c r="C59" s="41">
        <f t="shared" si="5"/>
        <v>2515222</v>
      </c>
      <c r="D59" s="41">
        <f t="shared" si="6"/>
        <v>7</v>
      </c>
      <c r="E59" s="42" t="str">
        <f t="shared" si="2"/>
        <v>MOTRIL</v>
      </c>
      <c r="F59" s="42">
        <f t="shared" si="9"/>
        <v>53222</v>
      </c>
      <c r="G59" s="42">
        <f t="shared" si="8"/>
        <v>55636</v>
      </c>
    </row>
    <row r="60" spans="1:7" x14ac:dyDescent="0.25">
      <c r="A60" s="42" t="str">
        <f t="shared" si="3"/>
        <v>SANTANDER</v>
      </c>
      <c r="B60" s="41">
        <f t="shared" si="4"/>
        <v>15019</v>
      </c>
      <c r="C60" s="41">
        <f t="shared" si="5"/>
        <v>14089</v>
      </c>
      <c r="D60" s="41">
        <f t="shared" si="6"/>
        <v>25</v>
      </c>
      <c r="E60" s="42" t="str">
        <f t="shared" si="2"/>
        <v>A CORUÑA</v>
      </c>
      <c r="F60" s="42">
        <f t="shared" si="9"/>
        <v>51310</v>
      </c>
      <c r="G60" s="42">
        <f t="shared" si="8"/>
        <v>53191</v>
      </c>
    </row>
    <row r="61" spans="1:7" x14ac:dyDescent="0.25">
      <c r="A61" s="42" t="str">
        <f t="shared" si="3"/>
        <v>SEVILLA</v>
      </c>
      <c r="B61" s="41">
        <f t="shared" si="4"/>
        <v>1070333</v>
      </c>
      <c r="C61" s="41">
        <f t="shared" si="5"/>
        <v>1230719</v>
      </c>
      <c r="D61" s="41">
        <f t="shared" si="6"/>
        <v>12</v>
      </c>
      <c r="E61" s="42" t="str">
        <f t="shared" si="2"/>
        <v>HUELVA</v>
      </c>
      <c r="F61" s="42">
        <f t="shared" si="9"/>
        <v>30978</v>
      </c>
      <c r="G61" s="42">
        <f t="shared" si="8"/>
        <v>3570</v>
      </c>
    </row>
    <row r="62" spans="1:7" x14ac:dyDescent="0.25">
      <c r="A62" s="42" t="str">
        <f t="shared" si="3"/>
        <v>TARRAGONA</v>
      </c>
      <c r="B62" s="41">
        <f t="shared" si="4"/>
        <v>1570809</v>
      </c>
      <c r="C62" s="41">
        <f t="shared" si="5"/>
        <v>2026779</v>
      </c>
      <c r="D62" s="41">
        <f t="shared" si="6"/>
        <v>9</v>
      </c>
      <c r="E62" s="42" t="str">
        <f t="shared" si="2"/>
        <v>SANTANDER</v>
      </c>
      <c r="F62" s="42">
        <f t="shared" si="9"/>
        <v>15019</v>
      </c>
      <c r="G62" s="42">
        <f t="shared" si="8"/>
        <v>14089</v>
      </c>
    </row>
    <row r="63" spans="1:7" x14ac:dyDescent="0.25">
      <c r="A63" s="42" t="str">
        <f t="shared" si="3"/>
        <v>VALENCIA</v>
      </c>
      <c r="B63" s="41">
        <f t="shared" si="4"/>
        <v>49789399</v>
      </c>
      <c r="C63" s="41">
        <f t="shared" si="5"/>
        <v>52038492</v>
      </c>
      <c r="D63" s="41">
        <f t="shared" si="6"/>
        <v>2</v>
      </c>
      <c r="E63" s="42" t="str">
        <f t="shared" si="2"/>
        <v>FERROL-SAN CIBRAO</v>
      </c>
      <c r="F63" s="42">
        <f t="shared" si="9"/>
        <v>7230</v>
      </c>
      <c r="G63" s="42">
        <f t="shared" si="8"/>
        <v>7996</v>
      </c>
    </row>
    <row r="64" spans="1:7" x14ac:dyDescent="0.25">
      <c r="A64" s="42" t="str">
        <f t="shared" si="3"/>
        <v>VIGO</v>
      </c>
      <c r="B64" s="41">
        <f t="shared" si="4"/>
        <v>2396810</v>
      </c>
      <c r="C64" s="41">
        <f t="shared" si="5"/>
        <v>2228406</v>
      </c>
      <c r="D64" s="41">
        <f t="shared" si="6"/>
        <v>8</v>
      </c>
      <c r="E64" s="42" t="str">
        <f t="shared" si="2"/>
        <v>AVILES</v>
      </c>
      <c r="F64" s="42">
        <f t="shared" si="9"/>
        <v>12</v>
      </c>
      <c r="G64" s="42">
        <f t="shared" si="8"/>
        <v>333</v>
      </c>
    </row>
    <row r="65" spans="1:7" x14ac:dyDescent="0.25">
      <c r="A65" s="42" t="str">
        <f t="shared" si="3"/>
        <v>VILAGARCIA</v>
      </c>
      <c r="B65" s="41">
        <f t="shared" si="4"/>
        <v>274113</v>
      </c>
      <c r="C65" s="41">
        <f t="shared" si="5"/>
        <v>232156</v>
      </c>
      <c r="D65" s="41">
        <f t="shared" si="6"/>
        <v>16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7047</v>
      </c>
      <c r="C8" s="34">
        <v>9875</v>
      </c>
      <c r="D8" s="34">
        <v>40203</v>
      </c>
      <c r="E8" s="34">
        <v>100412</v>
      </c>
      <c r="F8" s="13">
        <f t="shared" ref="F8:F35" si="0">((E8*100)/D8)-100</f>
        <v>149.76245553814391</v>
      </c>
      <c r="G8" s="1"/>
      <c r="H8" s="1"/>
      <c r="I8" s="1"/>
    </row>
    <row r="9" spans="1:12" x14ac:dyDescent="0.25">
      <c r="A9" s="8" t="s">
        <v>46</v>
      </c>
      <c r="B9" s="33">
        <v>36820</v>
      </c>
      <c r="C9" s="33">
        <v>33955</v>
      </c>
      <c r="D9" s="33">
        <v>441791</v>
      </c>
      <c r="E9" s="33">
        <v>365973</v>
      </c>
      <c r="F9" s="10">
        <f t="shared" si="0"/>
        <v>-17.161508496098833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543793</v>
      </c>
      <c r="C11" s="33">
        <v>628877</v>
      </c>
      <c r="D11" s="33">
        <v>5174373</v>
      </c>
      <c r="E11" s="33">
        <v>5747702</v>
      </c>
      <c r="F11" s="10">
        <f t="shared" si="0"/>
        <v>11.080163722251953</v>
      </c>
      <c r="G11" s="1"/>
      <c r="H11" s="1"/>
      <c r="I11" s="1"/>
    </row>
    <row r="12" spans="1:12" x14ac:dyDescent="0.25">
      <c r="A12" s="11" t="s">
        <v>49</v>
      </c>
      <c r="B12" s="34">
        <v>79673</v>
      </c>
      <c r="C12" s="34">
        <v>56354</v>
      </c>
      <c r="D12" s="34">
        <v>923284</v>
      </c>
      <c r="E12" s="34">
        <v>724775</v>
      </c>
      <c r="F12" s="13">
        <f t="shared" si="0"/>
        <v>-21.500318428565862</v>
      </c>
      <c r="G12" s="1"/>
      <c r="H12" s="1"/>
      <c r="I12" s="1"/>
    </row>
    <row r="13" spans="1:12" x14ac:dyDescent="0.25">
      <c r="A13" s="8" t="s">
        <v>50</v>
      </c>
      <c r="B13" s="33">
        <v>506279</v>
      </c>
      <c r="C13" s="33">
        <v>578622</v>
      </c>
      <c r="D13" s="33">
        <v>8273680</v>
      </c>
      <c r="E13" s="33">
        <v>8562039</v>
      </c>
      <c r="F13" s="10">
        <f t="shared" si="0"/>
        <v>3.485256862726132</v>
      </c>
      <c r="G13" s="1"/>
      <c r="H13" s="1"/>
      <c r="I13" s="1"/>
    </row>
    <row r="14" spans="1:12" x14ac:dyDescent="0.25">
      <c r="A14" s="11" t="s">
        <v>51</v>
      </c>
      <c r="B14" s="34">
        <v>562050</v>
      </c>
      <c r="C14" s="34">
        <v>620780</v>
      </c>
      <c r="D14" s="34">
        <v>8833011</v>
      </c>
      <c r="E14" s="34">
        <v>9176374</v>
      </c>
      <c r="F14" s="13">
        <f t="shared" si="0"/>
        <v>3.8872701505749347</v>
      </c>
      <c r="G14" s="1"/>
      <c r="H14" s="1"/>
      <c r="I14" s="1"/>
    </row>
    <row r="15" spans="1:12" x14ac:dyDescent="0.25">
      <c r="A15" s="8" t="s">
        <v>52</v>
      </c>
      <c r="B15" s="33">
        <v>81909</v>
      </c>
      <c r="C15" s="33">
        <v>62396</v>
      </c>
      <c r="D15" s="33">
        <v>941071</v>
      </c>
      <c r="E15" s="33">
        <v>888265</v>
      </c>
      <c r="F15" s="10">
        <f t="shared" si="0"/>
        <v>-5.6112663125311428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24112</v>
      </c>
      <c r="C17" s="33">
        <v>41062</v>
      </c>
      <c r="D17" s="33">
        <v>346105</v>
      </c>
      <c r="E17" s="33">
        <v>471239</v>
      </c>
      <c r="F17" s="10">
        <f t="shared" si="0"/>
        <v>36.154924083731828</v>
      </c>
      <c r="G17" s="1"/>
      <c r="H17" s="1"/>
      <c r="I17" s="1"/>
    </row>
    <row r="18" spans="1:9" x14ac:dyDescent="0.25">
      <c r="A18" s="11" t="s">
        <v>55</v>
      </c>
      <c r="B18" s="34">
        <v>76150</v>
      </c>
      <c r="C18" s="34">
        <v>76862</v>
      </c>
      <c r="D18" s="34">
        <v>920894</v>
      </c>
      <c r="E18" s="34">
        <v>954384</v>
      </c>
      <c r="F18" s="13">
        <f t="shared" si="0"/>
        <v>3.636683483658274</v>
      </c>
      <c r="G18" s="1"/>
      <c r="H18" s="1"/>
      <c r="I18" s="1"/>
    </row>
    <row r="19" spans="1:9" x14ac:dyDescent="0.25">
      <c r="A19" s="8" t="s">
        <v>56</v>
      </c>
      <c r="B19" s="33">
        <v>6100</v>
      </c>
      <c r="C19" s="33">
        <v>4138</v>
      </c>
      <c r="D19" s="33">
        <v>68697</v>
      </c>
      <c r="E19" s="33">
        <v>49694</v>
      </c>
      <c r="F19" s="10">
        <f t="shared" si="0"/>
        <v>-27.662052200241646</v>
      </c>
      <c r="G19" s="1"/>
      <c r="H19" s="1"/>
      <c r="I19" s="1"/>
    </row>
    <row r="20" spans="1:9" x14ac:dyDescent="0.25">
      <c r="A20" s="11" t="s">
        <v>57</v>
      </c>
      <c r="B20" s="34">
        <v>42763</v>
      </c>
      <c r="C20" s="34">
        <v>47100</v>
      </c>
      <c r="D20" s="34">
        <v>602901</v>
      </c>
      <c r="E20" s="34">
        <v>661384</v>
      </c>
      <c r="F20" s="13">
        <f t="shared" si="0"/>
        <v>9.7002658811314006</v>
      </c>
      <c r="G20" s="1"/>
      <c r="H20" s="1"/>
      <c r="I20" s="1"/>
    </row>
    <row r="21" spans="1:9" x14ac:dyDescent="0.25">
      <c r="A21" s="8" t="s">
        <v>58</v>
      </c>
      <c r="B21" s="33">
        <v>29079</v>
      </c>
      <c r="C21" s="33">
        <v>23351</v>
      </c>
      <c r="D21" s="33">
        <v>159505</v>
      </c>
      <c r="E21" s="33">
        <v>165879</v>
      </c>
      <c r="F21" s="10">
        <f t="shared" si="0"/>
        <v>3.9961129745149009</v>
      </c>
      <c r="G21" s="1"/>
      <c r="H21" s="1"/>
      <c r="I21" s="1"/>
    </row>
    <row r="22" spans="1:9" x14ac:dyDescent="0.25">
      <c r="A22" s="11" t="s">
        <v>59</v>
      </c>
      <c r="B22" s="34">
        <v>209159</v>
      </c>
      <c r="C22" s="34">
        <v>244752</v>
      </c>
      <c r="D22" s="34">
        <v>1865744</v>
      </c>
      <c r="E22" s="34">
        <v>2723226</v>
      </c>
      <c r="F22" s="13">
        <f t="shared" si="0"/>
        <v>45.959252716342661</v>
      </c>
      <c r="G22" s="1"/>
      <c r="H22" s="1"/>
      <c r="I22" s="1"/>
    </row>
    <row r="23" spans="1:9" x14ac:dyDescent="0.25">
      <c r="A23" s="8" t="s">
        <v>60</v>
      </c>
      <c r="B23" s="33">
        <v>35165</v>
      </c>
      <c r="C23" s="33">
        <v>37172</v>
      </c>
      <c r="D23" s="33">
        <v>462610</v>
      </c>
      <c r="E23" s="33">
        <v>490649</v>
      </c>
      <c r="F23" s="10">
        <f t="shared" si="0"/>
        <v>6.061044940662768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49418</v>
      </c>
      <c r="C25" s="33">
        <v>52074</v>
      </c>
      <c r="D25" s="33">
        <v>665900</v>
      </c>
      <c r="E25" s="33">
        <v>688869</v>
      </c>
      <c r="F25" s="10">
        <f t="shared" si="0"/>
        <v>3.4493167142213537</v>
      </c>
      <c r="G25" s="1"/>
      <c r="H25" s="1"/>
      <c r="I25" s="1"/>
    </row>
    <row r="26" spans="1:9" x14ac:dyDescent="0.25">
      <c r="A26" s="11" t="s">
        <v>63</v>
      </c>
      <c r="B26" s="34">
        <v>8095</v>
      </c>
      <c r="C26" s="34">
        <v>14017</v>
      </c>
      <c r="D26" s="34">
        <v>90377</v>
      </c>
      <c r="E26" s="34">
        <v>162453</v>
      </c>
      <c r="F26" s="13">
        <f t="shared" si="0"/>
        <v>79.750378968100279</v>
      </c>
      <c r="G26" s="1"/>
      <c r="H26" s="1"/>
      <c r="I26" s="1"/>
    </row>
    <row r="27" spans="1:9" x14ac:dyDescent="0.25">
      <c r="A27" s="8" t="s">
        <v>64</v>
      </c>
      <c r="B27" s="33">
        <v>34876</v>
      </c>
      <c r="C27" s="33">
        <v>32824</v>
      </c>
      <c r="D27" s="33">
        <v>493190</v>
      </c>
      <c r="E27" s="33">
        <v>468900</v>
      </c>
      <c r="F27" s="10">
        <f t="shared" si="0"/>
        <v>-4.9250795839331687</v>
      </c>
      <c r="G27" s="1"/>
      <c r="H27" s="1"/>
      <c r="I27" s="1"/>
    </row>
    <row r="28" spans="1:9" x14ac:dyDescent="0.25">
      <c r="A28" s="11" t="s">
        <v>65</v>
      </c>
      <c r="B28" s="34">
        <v>239983</v>
      </c>
      <c r="C28" s="34">
        <v>266501</v>
      </c>
      <c r="D28" s="34">
        <v>3321886</v>
      </c>
      <c r="E28" s="34">
        <v>3068982</v>
      </c>
      <c r="F28" s="13">
        <f t="shared" si="0"/>
        <v>-7.6132654762987073</v>
      </c>
      <c r="G28" s="1"/>
      <c r="H28" s="1"/>
      <c r="I28" s="1"/>
    </row>
    <row r="29" spans="1:9" x14ac:dyDescent="0.25">
      <c r="A29" s="8" t="s">
        <v>66</v>
      </c>
      <c r="B29" s="33">
        <v>83216</v>
      </c>
      <c r="C29" s="33">
        <v>99252</v>
      </c>
      <c r="D29" s="33">
        <v>1177284</v>
      </c>
      <c r="E29" s="33">
        <v>1198032</v>
      </c>
      <c r="F29" s="10">
        <f t="shared" si="0"/>
        <v>1.762361503256642</v>
      </c>
      <c r="G29" s="1"/>
      <c r="H29" s="1"/>
      <c r="I29" s="1"/>
    </row>
    <row r="30" spans="1:9" x14ac:dyDescent="0.25">
      <c r="A30" s="11" t="s">
        <v>67</v>
      </c>
      <c r="B30" s="34">
        <v>18442</v>
      </c>
      <c r="C30" s="34">
        <v>26602</v>
      </c>
      <c r="D30" s="34">
        <v>207538</v>
      </c>
      <c r="E30" s="34">
        <v>249350</v>
      </c>
      <c r="F30" s="13">
        <f t="shared" si="0"/>
        <v>20.146671934778212</v>
      </c>
      <c r="G30" s="1"/>
      <c r="H30" s="1"/>
      <c r="I30" s="1"/>
    </row>
    <row r="31" spans="1:9" x14ac:dyDescent="0.25">
      <c r="A31" s="8" t="s">
        <v>68</v>
      </c>
      <c r="B31" s="33">
        <v>24128</v>
      </c>
      <c r="C31" s="33">
        <v>11722</v>
      </c>
      <c r="D31" s="33">
        <v>0</v>
      </c>
      <c r="E31" s="33">
        <v>138555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34">
        <v>386471</v>
      </c>
      <c r="C32" s="34">
        <v>492187</v>
      </c>
      <c r="D32" s="34">
        <v>5797037</v>
      </c>
      <c r="E32" s="34">
        <v>6364475</v>
      </c>
      <c r="F32" s="13">
        <f t="shared" si="0"/>
        <v>9.7884143226962266</v>
      </c>
      <c r="G32" s="1"/>
      <c r="H32" s="1"/>
      <c r="I32" s="1"/>
    </row>
    <row r="33" spans="1:9" x14ac:dyDescent="0.25">
      <c r="A33" s="8" t="s">
        <v>70</v>
      </c>
      <c r="B33" s="33">
        <v>70804</v>
      </c>
      <c r="C33" s="33">
        <v>69587</v>
      </c>
      <c r="D33" s="33">
        <v>875416</v>
      </c>
      <c r="E33" s="33">
        <v>943974</v>
      </c>
      <c r="F33" s="10">
        <f t="shared" si="0"/>
        <v>7.8314766922240437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3155532</v>
      </c>
      <c r="C35" s="15">
        <f t="shared" ref="C35:E35" si="1">SUM(C7:C34)</f>
        <v>3530062</v>
      </c>
      <c r="D35" s="15">
        <f t="shared" si="1"/>
        <v>41683514</v>
      </c>
      <c r="E35" s="15">
        <f t="shared" si="1"/>
        <v>44369951</v>
      </c>
      <c r="F35" s="16">
        <f t="shared" si="0"/>
        <v>6.4448429179939097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9176374</v>
      </c>
      <c r="G38" s="42">
        <f>LOOKUP(E38,$A$38:$A$65,$C$38:$C$65)</f>
        <v>8833011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100412</v>
      </c>
      <c r="C39" s="41">
        <f t="shared" ref="C39:C65" si="5">D8</f>
        <v>40203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8562039</v>
      </c>
      <c r="G39" s="42">
        <f t="shared" ref="G39:G65" si="8">LOOKUP(E39,$A$38:$A$65,$C$38:$C$65)</f>
        <v>8273680</v>
      </c>
    </row>
    <row r="40" spans="1:9" x14ac:dyDescent="0.25">
      <c r="A40" s="42" t="str">
        <f t="shared" si="3"/>
        <v>ALMERIA</v>
      </c>
      <c r="B40" s="41">
        <f t="shared" si="4"/>
        <v>365973</v>
      </c>
      <c r="C40" s="41">
        <f t="shared" si="5"/>
        <v>441791</v>
      </c>
      <c r="D40" s="41">
        <f t="shared" si="6"/>
        <v>17</v>
      </c>
      <c r="E40" s="42" t="str">
        <f t="shared" si="2"/>
        <v>VALENCIA</v>
      </c>
      <c r="F40" s="42">
        <f t="shared" si="7"/>
        <v>6364475</v>
      </c>
      <c r="G40" s="42">
        <f t="shared" si="8"/>
        <v>5797037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5747702</v>
      </c>
      <c r="G41" s="42">
        <f t="shared" si="8"/>
        <v>5174373</v>
      </c>
    </row>
    <row r="42" spans="1:9" x14ac:dyDescent="0.25">
      <c r="A42" s="42" t="str">
        <f t="shared" si="3"/>
        <v>BAHIA DE ALGECIRAS</v>
      </c>
      <c r="B42" s="41">
        <f t="shared" si="4"/>
        <v>5747702</v>
      </c>
      <c r="C42" s="41">
        <f t="shared" si="5"/>
        <v>5174373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3068982</v>
      </c>
      <c r="G42" s="42">
        <f t="shared" si="8"/>
        <v>3321886</v>
      </c>
    </row>
    <row r="43" spans="1:9" x14ac:dyDescent="0.25">
      <c r="A43" s="42" t="str">
        <f t="shared" si="3"/>
        <v>BAHIA DE CADIZ</v>
      </c>
      <c r="B43" s="41">
        <f t="shared" si="4"/>
        <v>724775</v>
      </c>
      <c r="C43" s="41">
        <f t="shared" si="5"/>
        <v>923284</v>
      </c>
      <c r="D43" s="41">
        <f t="shared" si="6"/>
        <v>11</v>
      </c>
      <c r="E43" s="42" t="str">
        <f t="shared" si="2"/>
        <v>LAS PALMAS</v>
      </c>
      <c r="F43" s="42">
        <f t="shared" si="7"/>
        <v>2723226</v>
      </c>
      <c r="G43" s="42">
        <f t="shared" si="8"/>
        <v>1865744</v>
      </c>
    </row>
    <row r="44" spans="1:9" x14ac:dyDescent="0.25">
      <c r="A44" s="42" t="str">
        <f t="shared" si="3"/>
        <v>BALEARES</v>
      </c>
      <c r="B44" s="41">
        <f t="shared" si="4"/>
        <v>8562039</v>
      </c>
      <c r="C44" s="41">
        <f t="shared" si="5"/>
        <v>8273680</v>
      </c>
      <c r="D44" s="41">
        <f t="shared" si="6"/>
        <v>2</v>
      </c>
      <c r="E44" s="42" t="str">
        <f t="shared" si="2"/>
        <v>SANTANDER</v>
      </c>
      <c r="F44" s="42">
        <f t="shared" si="7"/>
        <v>1198032</v>
      </c>
      <c r="G44" s="42">
        <f t="shared" si="8"/>
        <v>1177284</v>
      </c>
    </row>
    <row r="45" spans="1:9" x14ac:dyDescent="0.25">
      <c r="A45" s="42" t="str">
        <f t="shared" si="3"/>
        <v>BARCELONA</v>
      </c>
      <c r="B45" s="41">
        <f t="shared" si="4"/>
        <v>9176374</v>
      </c>
      <c r="C45" s="41">
        <f t="shared" si="5"/>
        <v>8833011</v>
      </c>
      <c r="D45" s="41">
        <f t="shared" si="6"/>
        <v>1</v>
      </c>
      <c r="E45" s="42" t="str">
        <f t="shared" si="2"/>
        <v>CEUTA</v>
      </c>
      <c r="F45" s="42">
        <f t="shared" si="7"/>
        <v>954384</v>
      </c>
      <c r="G45" s="42">
        <f t="shared" si="8"/>
        <v>920894</v>
      </c>
    </row>
    <row r="46" spans="1:9" x14ac:dyDescent="0.25">
      <c r="A46" s="42" t="str">
        <f t="shared" si="3"/>
        <v>BILBAO</v>
      </c>
      <c r="B46" s="41">
        <f t="shared" si="4"/>
        <v>888265</v>
      </c>
      <c r="C46" s="41">
        <f t="shared" si="5"/>
        <v>941071</v>
      </c>
      <c r="D46" s="41">
        <f t="shared" si="6"/>
        <v>10</v>
      </c>
      <c r="E46" s="42" t="str">
        <f t="shared" si="2"/>
        <v>VIGO</v>
      </c>
      <c r="F46" s="42">
        <f t="shared" si="7"/>
        <v>943974</v>
      </c>
      <c r="G46" s="42">
        <f t="shared" si="8"/>
        <v>875416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888265</v>
      </c>
      <c r="G47" s="42">
        <f t="shared" si="8"/>
        <v>941071</v>
      </c>
    </row>
    <row r="48" spans="1:9" x14ac:dyDescent="0.25">
      <c r="A48" s="42" t="str">
        <f t="shared" si="3"/>
        <v>CASTELLON</v>
      </c>
      <c r="B48" s="41">
        <f t="shared" si="4"/>
        <v>471239</v>
      </c>
      <c r="C48" s="41">
        <f t="shared" si="5"/>
        <v>346105</v>
      </c>
      <c r="D48" s="41">
        <f t="shared" si="6"/>
        <v>15</v>
      </c>
      <c r="E48" s="42" t="str">
        <f t="shared" si="2"/>
        <v>BAHIA DE CADIZ</v>
      </c>
      <c r="F48" s="42">
        <f t="shared" si="7"/>
        <v>724775</v>
      </c>
      <c r="G48" s="42">
        <f t="shared" si="8"/>
        <v>923284</v>
      </c>
    </row>
    <row r="49" spans="1:7" x14ac:dyDescent="0.25">
      <c r="A49" s="42" t="str">
        <f t="shared" si="3"/>
        <v>CEUTA</v>
      </c>
      <c r="B49" s="41">
        <f t="shared" si="4"/>
        <v>954384</v>
      </c>
      <c r="C49" s="41">
        <f t="shared" si="5"/>
        <v>920894</v>
      </c>
      <c r="D49" s="41">
        <f t="shared" si="6"/>
        <v>8</v>
      </c>
      <c r="E49" s="42" t="str">
        <f t="shared" si="2"/>
        <v>MELILLA</v>
      </c>
      <c r="F49" s="42">
        <f t="shared" si="7"/>
        <v>688869</v>
      </c>
      <c r="G49" s="42">
        <f t="shared" si="8"/>
        <v>665900</v>
      </c>
    </row>
    <row r="50" spans="1:7" x14ac:dyDescent="0.25">
      <c r="A50" s="42" t="str">
        <f t="shared" si="3"/>
        <v>FERROL-SAN CIBRAO</v>
      </c>
      <c r="B50" s="41">
        <f t="shared" si="4"/>
        <v>49694</v>
      </c>
      <c r="C50" s="41">
        <f t="shared" si="5"/>
        <v>68697</v>
      </c>
      <c r="D50" s="41">
        <f t="shared" si="6"/>
        <v>23</v>
      </c>
      <c r="E50" s="42" t="str">
        <f t="shared" si="2"/>
        <v>GIJON</v>
      </c>
      <c r="F50" s="42">
        <f t="shared" si="7"/>
        <v>661384</v>
      </c>
      <c r="G50" s="42">
        <f t="shared" si="8"/>
        <v>602901</v>
      </c>
    </row>
    <row r="51" spans="1:7" x14ac:dyDescent="0.25">
      <c r="A51" s="42" t="str">
        <f t="shared" si="3"/>
        <v>GIJON</v>
      </c>
      <c r="B51" s="41">
        <f t="shared" si="4"/>
        <v>661384</v>
      </c>
      <c r="C51" s="41">
        <f t="shared" si="5"/>
        <v>602901</v>
      </c>
      <c r="D51" s="41">
        <f t="shared" si="6"/>
        <v>13</v>
      </c>
      <c r="E51" s="42" t="str">
        <f t="shared" si="2"/>
        <v>MALAGA</v>
      </c>
      <c r="F51" s="42">
        <f t="shared" si="7"/>
        <v>490649</v>
      </c>
      <c r="G51" s="42">
        <f t="shared" si="8"/>
        <v>462610</v>
      </c>
    </row>
    <row r="52" spans="1:7" x14ac:dyDescent="0.25">
      <c r="A52" s="42" t="str">
        <f t="shared" si="3"/>
        <v>HUELVA</v>
      </c>
      <c r="B52" s="41">
        <f t="shared" si="4"/>
        <v>165879</v>
      </c>
      <c r="C52" s="41">
        <f t="shared" si="5"/>
        <v>159505</v>
      </c>
      <c r="D52" s="41">
        <f t="shared" si="6"/>
        <v>19</v>
      </c>
      <c r="E52" s="42" t="str">
        <f t="shared" si="2"/>
        <v>CASTELLON</v>
      </c>
      <c r="F52" s="42">
        <f t="shared" si="7"/>
        <v>471239</v>
      </c>
      <c r="G52" s="42">
        <f t="shared" si="8"/>
        <v>346105</v>
      </c>
    </row>
    <row r="53" spans="1:7" x14ac:dyDescent="0.25">
      <c r="A53" s="42" t="str">
        <f t="shared" si="3"/>
        <v>LAS PALMAS</v>
      </c>
      <c r="B53" s="41">
        <f t="shared" si="4"/>
        <v>2723226</v>
      </c>
      <c r="C53" s="41">
        <f t="shared" si="5"/>
        <v>1865744</v>
      </c>
      <c r="D53" s="41">
        <f t="shared" si="6"/>
        <v>6</v>
      </c>
      <c r="E53" s="42" t="str">
        <f t="shared" si="2"/>
        <v>PASAIA</v>
      </c>
      <c r="F53" s="42">
        <f t="shared" si="7"/>
        <v>468900</v>
      </c>
      <c r="G53" s="42">
        <f t="shared" si="8"/>
        <v>493190</v>
      </c>
    </row>
    <row r="54" spans="1:7" x14ac:dyDescent="0.25">
      <c r="A54" s="42" t="str">
        <f t="shared" si="3"/>
        <v>MALAGA</v>
      </c>
      <c r="B54" s="41">
        <f t="shared" si="4"/>
        <v>490649</v>
      </c>
      <c r="C54" s="41">
        <f t="shared" si="5"/>
        <v>462610</v>
      </c>
      <c r="D54" s="41">
        <f t="shared" si="6"/>
        <v>14</v>
      </c>
      <c r="E54" s="42" t="str">
        <f t="shared" si="2"/>
        <v>ALMERIA</v>
      </c>
      <c r="F54" s="42">
        <f t="shared" si="7"/>
        <v>365973</v>
      </c>
      <c r="G54" s="42">
        <f t="shared" si="8"/>
        <v>441791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249350</v>
      </c>
      <c r="G55" s="42">
        <f t="shared" si="8"/>
        <v>207538</v>
      </c>
    </row>
    <row r="56" spans="1:7" x14ac:dyDescent="0.25">
      <c r="A56" s="42" t="str">
        <f t="shared" si="3"/>
        <v>MELILLA</v>
      </c>
      <c r="B56" s="41">
        <f t="shared" si="4"/>
        <v>688869</v>
      </c>
      <c r="C56" s="41">
        <f t="shared" si="5"/>
        <v>665900</v>
      </c>
      <c r="D56" s="41">
        <f t="shared" si="6"/>
        <v>12</v>
      </c>
      <c r="E56" s="42" t="str">
        <f t="shared" si="2"/>
        <v>HUELVA</v>
      </c>
      <c r="F56" s="42">
        <f t="shared" si="9"/>
        <v>165879</v>
      </c>
      <c r="G56" s="42">
        <f t="shared" si="8"/>
        <v>159505</v>
      </c>
    </row>
    <row r="57" spans="1:7" x14ac:dyDescent="0.25">
      <c r="A57" s="42" t="str">
        <f t="shared" si="3"/>
        <v>MOTRIL</v>
      </c>
      <c r="B57" s="41">
        <f t="shared" si="4"/>
        <v>162453</v>
      </c>
      <c r="C57" s="41">
        <f t="shared" si="5"/>
        <v>90377</v>
      </c>
      <c r="D57" s="41">
        <f t="shared" si="6"/>
        <v>20</v>
      </c>
      <c r="E57" s="42" t="str">
        <f t="shared" si="2"/>
        <v>MOTRIL</v>
      </c>
      <c r="F57" s="42">
        <f t="shared" si="9"/>
        <v>162453</v>
      </c>
      <c r="G57" s="42">
        <f t="shared" si="8"/>
        <v>90377</v>
      </c>
    </row>
    <row r="58" spans="1:7" x14ac:dyDescent="0.25">
      <c r="A58" s="42" t="str">
        <f t="shared" si="3"/>
        <v>PASAIA</v>
      </c>
      <c r="B58" s="41">
        <f t="shared" si="4"/>
        <v>468900</v>
      </c>
      <c r="C58" s="41">
        <f t="shared" si="5"/>
        <v>493190</v>
      </c>
      <c r="D58" s="41">
        <f t="shared" si="6"/>
        <v>16</v>
      </c>
      <c r="E58" s="42" t="str">
        <f t="shared" si="2"/>
        <v>TARRAGONA</v>
      </c>
      <c r="F58" s="42">
        <f t="shared" si="9"/>
        <v>138555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3068982</v>
      </c>
      <c r="C59" s="41">
        <f t="shared" si="5"/>
        <v>3321886</v>
      </c>
      <c r="D59" s="41">
        <f t="shared" si="6"/>
        <v>5</v>
      </c>
      <c r="E59" s="42" t="str">
        <f t="shared" si="2"/>
        <v>ALICANTE</v>
      </c>
      <c r="F59" s="42">
        <f t="shared" si="9"/>
        <v>100412</v>
      </c>
      <c r="G59" s="42">
        <f t="shared" si="8"/>
        <v>40203</v>
      </c>
    </row>
    <row r="60" spans="1:7" x14ac:dyDescent="0.25">
      <c r="A60" s="42" t="str">
        <f t="shared" si="3"/>
        <v>SANTANDER</v>
      </c>
      <c r="B60" s="41">
        <f t="shared" si="4"/>
        <v>1198032</v>
      </c>
      <c r="C60" s="41">
        <f t="shared" si="5"/>
        <v>1177284</v>
      </c>
      <c r="D60" s="41">
        <f t="shared" si="6"/>
        <v>7</v>
      </c>
      <c r="E60" s="42" t="str">
        <f t="shared" si="2"/>
        <v>FERROL-SAN CIBRAO</v>
      </c>
      <c r="F60" s="42">
        <f t="shared" si="9"/>
        <v>49694</v>
      </c>
      <c r="G60" s="42">
        <f t="shared" si="8"/>
        <v>68697</v>
      </c>
    </row>
    <row r="61" spans="1:7" x14ac:dyDescent="0.25">
      <c r="A61" s="42" t="str">
        <f t="shared" si="3"/>
        <v>SEVILLA</v>
      </c>
      <c r="B61" s="41">
        <f t="shared" si="4"/>
        <v>249350</v>
      </c>
      <c r="C61" s="41">
        <f t="shared" si="5"/>
        <v>207538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138555</v>
      </c>
      <c r="C62" s="41">
        <f t="shared" si="5"/>
        <v>0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6364475</v>
      </c>
      <c r="C63" s="41">
        <f t="shared" si="5"/>
        <v>5797037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943974</v>
      </c>
      <c r="C64" s="41">
        <f t="shared" si="5"/>
        <v>875416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300</v>
      </c>
      <c r="C7" s="35">
        <v>218</v>
      </c>
      <c r="D7" s="35">
        <v>4760</v>
      </c>
      <c r="E7" s="35">
        <v>5163</v>
      </c>
      <c r="F7" s="10">
        <f>((E7*100)/D7)-100</f>
        <v>8.4663865546218489</v>
      </c>
      <c r="G7" s="1"/>
      <c r="H7" s="1"/>
      <c r="I7" s="1"/>
    </row>
    <row r="8" spans="1:12" x14ac:dyDescent="0.25">
      <c r="A8" s="11" t="s">
        <v>45</v>
      </c>
      <c r="B8" s="36">
        <v>12760</v>
      </c>
      <c r="C8" s="36">
        <v>11187</v>
      </c>
      <c r="D8" s="36">
        <v>158274</v>
      </c>
      <c r="E8" s="36">
        <v>148135</v>
      </c>
      <c r="F8" s="13">
        <f t="shared" ref="F8:F35" si="0">((E8*100)/D8)-100</f>
        <v>-6.4059795038983083</v>
      </c>
      <c r="G8" s="1"/>
      <c r="H8" s="1"/>
      <c r="I8" s="1"/>
    </row>
    <row r="9" spans="1:12" x14ac:dyDescent="0.25">
      <c r="A9" s="8" t="s">
        <v>46</v>
      </c>
      <c r="B9" s="35">
        <v>531</v>
      </c>
      <c r="C9" s="35">
        <v>589</v>
      </c>
      <c r="D9" s="35">
        <v>6134</v>
      </c>
      <c r="E9" s="35">
        <v>7259</v>
      </c>
      <c r="F9" s="10">
        <f t="shared" si="0"/>
        <v>18.340397782849692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8</v>
      </c>
      <c r="E10" s="36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35">
        <v>340997</v>
      </c>
      <c r="C11" s="35">
        <v>352701</v>
      </c>
      <c r="D11" s="35">
        <v>4114231</v>
      </c>
      <c r="E11" s="35">
        <v>4349755</v>
      </c>
      <c r="F11" s="10">
        <f t="shared" si="0"/>
        <v>5.7246177961324918</v>
      </c>
      <c r="G11" s="1"/>
      <c r="H11" s="1"/>
      <c r="I11" s="1"/>
    </row>
    <row r="12" spans="1:12" x14ac:dyDescent="0.25">
      <c r="A12" s="11" t="s">
        <v>49</v>
      </c>
      <c r="B12" s="36">
        <v>7696</v>
      </c>
      <c r="C12" s="36">
        <v>8783</v>
      </c>
      <c r="D12" s="36">
        <v>96215</v>
      </c>
      <c r="E12" s="36">
        <v>92332</v>
      </c>
      <c r="F12" s="13">
        <f t="shared" si="0"/>
        <v>-4.0357532609260574</v>
      </c>
      <c r="G12" s="1"/>
      <c r="H12" s="1"/>
      <c r="I12" s="1"/>
    </row>
    <row r="13" spans="1:12" x14ac:dyDescent="0.25">
      <c r="A13" s="8" t="s">
        <v>50</v>
      </c>
      <c r="B13" s="35">
        <v>3897</v>
      </c>
      <c r="C13" s="35">
        <v>4409</v>
      </c>
      <c r="D13" s="35">
        <v>57907</v>
      </c>
      <c r="E13" s="35">
        <v>61569</v>
      </c>
      <c r="F13" s="10">
        <f t="shared" si="0"/>
        <v>6.323933203239676</v>
      </c>
      <c r="G13" s="1"/>
      <c r="H13" s="1"/>
      <c r="I13" s="1"/>
    </row>
    <row r="14" spans="1:12" x14ac:dyDescent="0.25">
      <c r="A14" s="11" t="s">
        <v>51</v>
      </c>
      <c r="B14" s="36">
        <v>137482</v>
      </c>
      <c r="C14" s="36">
        <v>139663</v>
      </c>
      <c r="D14" s="36">
        <v>1756429</v>
      </c>
      <c r="E14" s="36">
        <v>1720384</v>
      </c>
      <c r="F14" s="13">
        <f t="shared" si="0"/>
        <v>-2.052175180437132</v>
      </c>
      <c r="G14" s="1"/>
      <c r="H14" s="1"/>
      <c r="I14" s="1"/>
    </row>
    <row r="15" spans="1:12" x14ac:dyDescent="0.25">
      <c r="A15" s="8" t="s">
        <v>52</v>
      </c>
      <c r="B15" s="35">
        <v>60921</v>
      </c>
      <c r="C15" s="35">
        <v>55807</v>
      </c>
      <c r="D15" s="35">
        <v>610133</v>
      </c>
      <c r="E15" s="35">
        <v>606827</v>
      </c>
      <c r="F15" s="10">
        <f t="shared" si="0"/>
        <v>-0.54184907225146617</v>
      </c>
      <c r="G15" s="1"/>
      <c r="H15" s="1"/>
      <c r="I15" s="1"/>
    </row>
    <row r="16" spans="1:12" x14ac:dyDescent="0.25">
      <c r="A16" s="11" t="s">
        <v>53</v>
      </c>
      <c r="B16" s="36">
        <v>4615</v>
      </c>
      <c r="C16" s="36">
        <v>8541</v>
      </c>
      <c r="D16" s="36">
        <v>66594</v>
      </c>
      <c r="E16" s="36">
        <v>80955</v>
      </c>
      <c r="F16" s="13">
        <f t="shared" si="0"/>
        <v>21.565005856383465</v>
      </c>
      <c r="G16" s="1"/>
      <c r="H16" s="1"/>
      <c r="I16" s="1"/>
    </row>
    <row r="17" spans="1:9" x14ac:dyDescent="0.25">
      <c r="A17" s="8" t="s">
        <v>54</v>
      </c>
      <c r="B17" s="35">
        <v>13663</v>
      </c>
      <c r="C17" s="35">
        <v>17162</v>
      </c>
      <c r="D17" s="35">
        <v>160934</v>
      </c>
      <c r="E17" s="35">
        <v>193969</v>
      </c>
      <c r="F17" s="10">
        <f t="shared" si="0"/>
        <v>20.52704835522637</v>
      </c>
      <c r="G17" s="1"/>
      <c r="H17" s="1"/>
      <c r="I17" s="1"/>
    </row>
    <row r="18" spans="1:9" x14ac:dyDescent="0.25">
      <c r="A18" s="11" t="s">
        <v>55</v>
      </c>
      <c r="B18" s="36">
        <v>1456</v>
      </c>
      <c r="C18" s="36">
        <v>1661</v>
      </c>
      <c r="D18" s="36">
        <v>16120</v>
      </c>
      <c r="E18" s="36">
        <v>19027</v>
      </c>
      <c r="F18" s="13">
        <f t="shared" si="0"/>
        <v>18.033498759305218</v>
      </c>
      <c r="G18" s="1"/>
      <c r="H18" s="1"/>
      <c r="I18" s="1"/>
    </row>
    <row r="19" spans="1:9" x14ac:dyDescent="0.25">
      <c r="A19" s="8" t="s">
        <v>56</v>
      </c>
      <c r="B19" s="35">
        <v>83</v>
      </c>
      <c r="C19" s="35">
        <v>96</v>
      </c>
      <c r="D19" s="35">
        <v>915</v>
      </c>
      <c r="E19" s="35">
        <v>922</v>
      </c>
      <c r="F19" s="10">
        <f t="shared" si="0"/>
        <v>0.76502732240437865</v>
      </c>
      <c r="G19" s="1"/>
      <c r="H19" s="1"/>
      <c r="I19" s="1"/>
    </row>
    <row r="20" spans="1:9" x14ac:dyDescent="0.25">
      <c r="A20" s="11" t="s">
        <v>57</v>
      </c>
      <c r="B20" s="36">
        <v>4157</v>
      </c>
      <c r="C20" s="36">
        <v>5065</v>
      </c>
      <c r="D20" s="36">
        <v>48607</v>
      </c>
      <c r="E20" s="36">
        <v>62546</v>
      </c>
      <c r="F20" s="13">
        <f t="shared" si="0"/>
        <v>28.676939535457848</v>
      </c>
      <c r="G20" s="1"/>
      <c r="H20" s="1"/>
      <c r="I20" s="1"/>
    </row>
    <row r="21" spans="1:9" x14ac:dyDescent="0.25">
      <c r="A21" s="8" t="s">
        <v>58</v>
      </c>
      <c r="B21" s="35">
        <v>136</v>
      </c>
      <c r="C21" s="35">
        <v>1335</v>
      </c>
      <c r="D21" s="35">
        <v>19</v>
      </c>
      <c r="E21" s="35">
        <v>3116</v>
      </c>
      <c r="F21" s="10">
        <f t="shared" si="0"/>
        <v>16300</v>
      </c>
      <c r="G21" s="1"/>
      <c r="H21" s="1"/>
      <c r="I21" s="1"/>
    </row>
    <row r="22" spans="1:9" x14ac:dyDescent="0.25">
      <c r="A22" s="11" t="s">
        <v>59</v>
      </c>
      <c r="B22" s="36">
        <v>96010</v>
      </c>
      <c r="C22" s="36">
        <v>76161</v>
      </c>
      <c r="D22" s="36">
        <v>1207939</v>
      </c>
      <c r="E22" s="36">
        <v>1017378</v>
      </c>
      <c r="F22" s="13">
        <f t="shared" si="0"/>
        <v>-15.77571383985449</v>
      </c>
      <c r="G22" s="1"/>
      <c r="H22" s="1"/>
      <c r="I22" s="1"/>
    </row>
    <row r="23" spans="1:9" x14ac:dyDescent="0.25">
      <c r="A23" s="8" t="s">
        <v>60</v>
      </c>
      <c r="B23" s="35">
        <v>2958</v>
      </c>
      <c r="C23" s="35">
        <v>37432</v>
      </c>
      <c r="D23" s="35">
        <v>336265</v>
      </c>
      <c r="E23" s="35">
        <v>296350</v>
      </c>
      <c r="F23" s="10">
        <f t="shared" si="0"/>
        <v>-11.87010244896139</v>
      </c>
      <c r="G23" s="1"/>
      <c r="H23" s="1"/>
      <c r="I23" s="1"/>
    </row>
    <row r="24" spans="1:9" x14ac:dyDescent="0.25">
      <c r="A24" s="11" t="s">
        <v>61</v>
      </c>
      <c r="B24" s="36">
        <v>3543</v>
      </c>
      <c r="C24" s="36">
        <v>2949</v>
      </c>
      <c r="D24" s="36">
        <v>39978</v>
      </c>
      <c r="E24" s="36">
        <v>30243</v>
      </c>
      <c r="F24" s="13">
        <f t="shared" si="0"/>
        <v>-24.35089299114513</v>
      </c>
      <c r="G24" s="1"/>
      <c r="H24" s="1"/>
      <c r="I24" s="1"/>
    </row>
    <row r="25" spans="1:9" x14ac:dyDescent="0.25">
      <c r="A25" s="8" t="s">
        <v>62</v>
      </c>
      <c r="B25" s="35">
        <v>3363</v>
      </c>
      <c r="C25" s="35">
        <v>3019</v>
      </c>
      <c r="D25" s="35">
        <v>33600</v>
      </c>
      <c r="E25" s="35">
        <v>35800</v>
      </c>
      <c r="F25" s="10">
        <f t="shared" si="0"/>
        <v>6.547619047619051</v>
      </c>
      <c r="G25" s="1"/>
      <c r="H25" s="1"/>
      <c r="I25" s="1"/>
    </row>
    <row r="26" spans="1:9" x14ac:dyDescent="0.25">
      <c r="A26" s="11" t="s">
        <v>63</v>
      </c>
      <c r="B26" s="36">
        <v>616</v>
      </c>
      <c r="C26" s="36">
        <v>459</v>
      </c>
      <c r="D26" s="36">
        <v>6455</v>
      </c>
      <c r="E26" s="36">
        <v>5982</v>
      </c>
      <c r="F26" s="13">
        <f t="shared" si="0"/>
        <v>-7.3276529821843468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27155</v>
      </c>
      <c r="C28" s="36">
        <v>26861</v>
      </c>
      <c r="D28" s="36">
        <v>322100</v>
      </c>
      <c r="E28" s="36">
        <v>309611</v>
      </c>
      <c r="F28" s="13">
        <f t="shared" si="0"/>
        <v>-3.8773672772430956</v>
      </c>
      <c r="G28" s="1"/>
      <c r="H28" s="1"/>
      <c r="I28" s="1"/>
    </row>
    <row r="29" spans="1:9" x14ac:dyDescent="0.25">
      <c r="A29" s="8" t="s">
        <v>66</v>
      </c>
      <c r="B29" s="35">
        <v>31</v>
      </c>
      <c r="C29" s="35">
        <v>116</v>
      </c>
      <c r="D29" s="35">
        <v>1136</v>
      </c>
      <c r="E29" s="35">
        <v>1169</v>
      </c>
      <c r="F29" s="10">
        <f t="shared" si="0"/>
        <v>2.9049295774647845</v>
      </c>
      <c r="G29" s="1"/>
      <c r="H29" s="1"/>
      <c r="I29" s="1"/>
    </row>
    <row r="30" spans="1:9" x14ac:dyDescent="0.25">
      <c r="A30" s="11" t="s">
        <v>67</v>
      </c>
      <c r="B30" s="36">
        <v>12995</v>
      </c>
      <c r="C30" s="36">
        <v>12581</v>
      </c>
      <c r="D30" s="36">
        <v>156193</v>
      </c>
      <c r="E30" s="36">
        <v>140404</v>
      </c>
      <c r="F30" s="13">
        <f t="shared" si="0"/>
        <v>-10.108647634657117</v>
      </c>
      <c r="G30" s="1"/>
      <c r="H30" s="1"/>
      <c r="I30" s="1"/>
    </row>
    <row r="31" spans="1:9" x14ac:dyDescent="0.25">
      <c r="A31" s="8" t="s">
        <v>68</v>
      </c>
      <c r="B31" s="35">
        <v>12746</v>
      </c>
      <c r="C31" s="35">
        <v>11242</v>
      </c>
      <c r="D31" s="35">
        <v>188872</v>
      </c>
      <c r="E31" s="35">
        <v>147246</v>
      </c>
      <c r="F31" s="10">
        <f t="shared" si="0"/>
        <v>-22.039264687195555</v>
      </c>
      <c r="G31" s="1"/>
      <c r="H31" s="1"/>
      <c r="I31" s="1"/>
    </row>
    <row r="32" spans="1:9" x14ac:dyDescent="0.25">
      <c r="A32" s="11" t="s">
        <v>69</v>
      </c>
      <c r="B32" s="36">
        <v>360135</v>
      </c>
      <c r="C32" s="36">
        <v>363195</v>
      </c>
      <c r="D32" s="36">
        <v>4469754</v>
      </c>
      <c r="E32" s="36">
        <v>4327838</v>
      </c>
      <c r="F32" s="13">
        <f t="shared" si="0"/>
        <v>-3.1750293192869208</v>
      </c>
      <c r="G32" s="1"/>
      <c r="H32" s="1"/>
      <c r="I32" s="1"/>
    </row>
    <row r="33" spans="1:9" x14ac:dyDescent="0.25">
      <c r="A33" s="8" t="s">
        <v>70</v>
      </c>
      <c r="B33" s="35">
        <v>13488</v>
      </c>
      <c r="C33" s="35">
        <v>16694</v>
      </c>
      <c r="D33" s="35">
        <v>198517</v>
      </c>
      <c r="E33" s="35">
        <v>208556</v>
      </c>
      <c r="F33" s="10">
        <f t="shared" si="0"/>
        <v>5.0569976374819277</v>
      </c>
      <c r="G33" s="1"/>
      <c r="H33" s="1"/>
      <c r="I33" s="1"/>
    </row>
    <row r="34" spans="1:9" x14ac:dyDescent="0.25">
      <c r="A34" s="11" t="s">
        <v>71</v>
      </c>
      <c r="B34" s="36">
        <v>3005</v>
      </c>
      <c r="C34" s="36">
        <v>3288</v>
      </c>
      <c r="D34" s="36">
        <v>26664</v>
      </c>
      <c r="E34" s="36">
        <v>33153</v>
      </c>
      <c r="F34" s="13">
        <f t="shared" si="0"/>
        <v>24.336183618361829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1124739</v>
      </c>
      <c r="C35" s="15">
        <f t="shared" ref="C35:E35" si="1">SUM(C7:C34)</f>
        <v>1161214</v>
      </c>
      <c r="D35" s="15">
        <f t="shared" si="1"/>
        <v>14084753</v>
      </c>
      <c r="E35" s="15">
        <f t="shared" si="1"/>
        <v>13905691</v>
      </c>
      <c r="F35" s="16">
        <f t="shared" si="0"/>
        <v>-1.2713179989737853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5163</v>
      </c>
      <c r="C38" s="41">
        <f>D7</f>
        <v>4760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4349755</v>
      </c>
      <c r="G38" s="42">
        <f>LOOKUP(E38,$A$38:$A$65,$C$38:$C$65)</f>
        <v>4114231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148135</v>
      </c>
      <c r="C39" s="41">
        <f t="shared" ref="C39:C65" si="5">D8</f>
        <v>158274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4327838</v>
      </c>
      <c r="G39" s="42">
        <f t="shared" ref="G39:G65" si="8">LOOKUP(E39,$A$38:$A$65,$C$38:$C$65)</f>
        <v>4469754</v>
      </c>
    </row>
    <row r="40" spans="1:9" x14ac:dyDescent="0.25">
      <c r="A40" s="42" t="str">
        <f t="shared" si="3"/>
        <v>ALMERIA</v>
      </c>
      <c r="B40" s="41">
        <f t="shared" si="4"/>
        <v>7259</v>
      </c>
      <c r="C40" s="41">
        <f t="shared" si="5"/>
        <v>6134</v>
      </c>
      <c r="D40" s="41">
        <f t="shared" si="6"/>
        <v>21</v>
      </c>
      <c r="E40" s="42" t="str">
        <f t="shared" si="2"/>
        <v>BARCELONA</v>
      </c>
      <c r="F40" s="42">
        <f t="shared" si="7"/>
        <v>1720384</v>
      </c>
      <c r="G40" s="42">
        <f t="shared" si="8"/>
        <v>1756429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1017378</v>
      </c>
      <c r="G41" s="42">
        <f t="shared" si="8"/>
        <v>1207939</v>
      </c>
    </row>
    <row r="42" spans="1:9" x14ac:dyDescent="0.25">
      <c r="A42" s="42" t="str">
        <f t="shared" si="3"/>
        <v>BAHIA DE ALGECIRAS</v>
      </c>
      <c r="B42" s="41">
        <f t="shared" si="4"/>
        <v>4349755</v>
      </c>
      <c r="C42" s="41">
        <f t="shared" si="5"/>
        <v>4114231</v>
      </c>
      <c r="D42" s="41">
        <f t="shared" si="6"/>
        <v>1</v>
      </c>
      <c r="E42" s="42" t="str">
        <f t="shared" si="2"/>
        <v>BILBAO</v>
      </c>
      <c r="F42" s="42">
        <f t="shared" si="7"/>
        <v>606827</v>
      </c>
      <c r="G42" s="42">
        <f t="shared" si="8"/>
        <v>610133</v>
      </c>
    </row>
    <row r="43" spans="1:9" x14ac:dyDescent="0.25">
      <c r="A43" s="42" t="str">
        <f t="shared" si="3"/>
        <v>BAHIA DE CADIZ</v>
      </c>
      <c r="B43" s="41">
        <f t="shared" si="4"/>
        <v>92332</v>
      </c>
      <c r="C43" s="41">
        <f t="shared" si="5"/>
        <v>96215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309611</v>
      </c>
      <c r="G43" s="42">
        <f t="shared" si="8"/>
        <v>322100</v>
      </c>
    </row>
    <row r="44" spans="1:9" x14ac:dyDescent="0.25">
      <c r="A44" s="42" t="str">
        <f t="shared" si="3"/>
        <v>BALEARES</v>
      </c>
      <c r="B44" s="41">
        <f t="shared" si="4"/>
        <v>61569</v>
      </c>
      <c r="C44" s="41">
        <f t="shared" si="5"/>
        <v>57907</v>
      </c>
      <c r="D44" s="41">
        <f t="shared" si="6"/>
        <v>16</v>
      </c>
      <c r="E44" s="42" t="str">
        <f t="shared" si="2"/>
        <v>MALAGA</v>
      </c>
      <c r="F44" s="42">
        <f t="shared" si="7"/>
        <v>296350</v>
      </c>
      <c r="G44" s="42">
        <f t="shared" si="8"/>
        <v>336265</v>
      </c>
    </row>
    <row r="45" spans="1:9" x14ac:dyDescent="0.25">
      <c r="A45" s="42" t="str">
        <f t="shared" si="3"/>
        <v>BARCELONA</v>
      </c>
      <c r="B45" s="41">
        <f t="shared" si="4"/>
        <v>1720384</v>
      </c>
      <c r="C45" s="41">
        <f t="shared" si="5"/>
        <v>1756429</v>
      </c>
      <c r="D45" s="41">
        <f t="shared" si="6"/>
        <v>3</v>
      </c>
      <c r="E45" s="42" t="str">
        <f t="shared" si="2"/>
        <v>VIGO</v>
      </c>
      <c r="F45" s="42">
        <f t="shared" si="7"/>
        <v>208556</v>
      </c>
      <c r="G45" s="42">
        <f t="shared" si="8"/>
        <v>198517</v>
      </c>
    </row>
    <row r="46" spans="1:9" x14ac:dyDescent="0.25">
      <c r="A46" s="42" t="str">
        <f t="shared" si="3"/>
        <v>BILBAO</v>
      </c>
      <c r="B46" s="41">
        <f t="shared" si="4"/>
        <v>606827</v>
      </c>
      <c r="C46" s="41">
        <f t="shared" si="5"/>
        <v>610133</v>
      </c>
      <c r="D46" s="41">
        <f t="shared" si="6"/>
        <v>5</v>
      </c>
      <c r="E46" s="42" t="str">
        <f t="shared" si="2"/>
        <v>CASTELLON</v>
      </c>
      <c r="F46" s="42">
        <f t="shared" si="7"/>
        <v>193969</v>
      </c>
      <c r="G46" s="42">
        <f t="shared" si="8"/>
        <v>160934</v>
      </c>
    </row>
    <row r="47" spans="1:9" x14ac:dyDescent="0.25">
      <c r="A47" s="42" t="str">
        <f t="shared" si="3"/>
        <v>CARTAGENA</v>
      </c>
      <c r="B47" s="41">
        <f t="shared" si="4"/>
        <v>80955</v>
      </c>
      <c r="C47" s="41">
        <f t="shared" si="5"/>
        <v>66594</v>
      </c>
      <c r="D47" s="41">
        <f t="shared" si="6"/>
        <v>14</v>
      </c>
      <c r="E47" s="42" t="str">
        <f t="shared" si="2"/>
        <v>ALICANTE</v>
      </c>
      <c r="F47" s="42">
        <f t="shared" si="7"/>
        <v>148135</v>
      </c>
      <c r="G47" s="42">
        <f t="shared" si="8"/>
        <v>158274</v>
      </c>
    </row>
    <row r="48" spans="1:9" x14ac:dyDescent="0.25">
      <c r="A48" s="42" t="str">
        <f t="shared" si="3"/>
        <v>CASTELLON</v>
      </c>
      <c r="B48" s="41">
        <f t="shared" si="4"/>
        <v>193969</v>
      </c>
      <c r="C48" s="41">
        <f t="shared" si="5"/>
        <v>160934</v>
      </c>
      <c r="D48" s="41">
        <f t="shared" si="6"/>
        <v>9</v>
      </c>
      <c r="E48" s="42" t="str">
        <f t="shared" si="2"/>
        <v>TARRAGONA</v>
      </c>
      <c r="F48" s="42">
        <f t="shared" si="7"/>
        <v>147246</v>
      </c>
      <c r="G48" s="42">
        <f t="shared" si="8"/>
        <v>188872</v>
      </c>
    </row>
    <row r="49" spans="1:7" x14ac:dyDescent="0.25">
      <c r="A49" s="42" t="str">
        <f t="shared" si="3"/>
        <v>CEUTA</v>
      </c>
      <c r="B49" s="41">
        <f t="shared" si="4"/>
        <v>19027</v>
      </c>
      <c r="C49" s="41">
        <f t="shared" si="5"/>
        <v>16120</v>
      </c>
      <c r="D49" s="41">
        <f t="shared" si="6"/>
        <v>20</v>
      </c>
      <c r="E49" s="42" t="str">
        <f t="shared" si="2"/>
        <v>SEVILLA</v>
      </c>
      <c r="F49" s="42">
        <f t="shared" si="7"/>
        <v>140404</v>
      </c>
      <c r="G49" s="42">
        <f t="shared" si="8"/>
        <v>156193</v>
      </c>
    </row>
    <row r="50" spans="1:7" x14ac:dyDescent="0.25">
      <c r="A50" s="42" t="str">
        <f t="shared" si="3"/>
        <v>FERROL-SAN CIBRAO</v>
      </c>
      <c r="B50" s="41">
        <f t="shared" si="4"/>
        <v>922</v>
      </c>
      <c r="C50" s="41">
        <f t="shared" si="5"/>
        <v>915</v>
      </c>
      <c r="D50" s="41">
        <f t="shared" si="6"/>
        <v>26</v>
      </c>
      <c r="E50" s="42" t="str">
        <f t="shared" si="2"/>
        <v>BAHIA DE CADIZ</v>
      </c>
      <c r="F50" s="42">
        <f t="shared" si="7"/>
        <v>92332</v>
      </c>
      <c r="G50" s="42">
        <f t="shared" si="8"/>
        <v>96215</v>
      </c>
    </row>
    <row r="51" spans="1:7" x14ac:dyDescent="0.25">
      <c r="A51" s="42" t="str">
        <f t="shared" si="3"/>
        <v>GIJON</v>
      </c>
      <c r="B51" s="41">
        <f t="shared" si="4"/>
        <v>62546</v>
      </c>
      <c r="C51" s="41">
        <f t="shared" si="5"/>
        <v>48607</v>
      </c>
      <c r="D51" s="41">
        <f t="shared" si="6"/>
        <v>15</v>
      </c>
      <c r="E51" s="42" t="str">
        <f t="shared" si="2"/>
        <v>CARTAGENA</v>
      </c>
      <c r="F51" s="42">
        <f t="shared" si="7"/>
        <v>80955</v>
      </c>
      <c r="G51" s="42">
        <f t="shared" si="8"/>
        <v>66594</v>
      </c>
    </row>
    <row r="52" spans="1:7" x14ac:dyDescent="0.25">
      <c r="A52" s="42" t="str">
        <f t="shared" si="3"/>
        <v>HUELVA</v>
      </c>
      <c r="B52" s="41">
        <f t="shared" si="4"/>
        <v>3116</v>
      </c>
      <c r="C52" s="41">
        <f t="shared" si="5"/>
        <v>19</v>
      </c>
      <c r="D52" s="41">
        <f t="shared" si="6"/>
        <v>24</v>
      </c>
      <c r="E52" s="42" t="str">
        <f t="shared" si="2"/>
        <v>GIJON</v>
      </c>
      <c r="F52" s="42">
        <f t="shared" si="7"/>
        <v>62546</v>
      </c>
      <c r="G52" s="42">
        <f t="shared" si="8"/>
        <v>48607</v>
      </c>
    </row>
    <row r="53" spans="1:7" x14ac:dyDescent="0.25">
      <c r="A53" s="42" t="str">
        <f t="shared" si="3"/>
        <v>LAS PALMAS</v>
      </c>
      <c r="B53" s="41">
        <f t="shared" si="4"/>
        <v>1017378</v>
      </c>
      <c r="C53" s="41">
        <f t="shared" si="5"/>
        <v>1207939</v>
      </c>
      <c r="D53" s="41">
        <f t="shared" si="6"/>
        <v>4</v>
      </c>
      <c r="E53" s="42" t="str">
        <f t="shared" si="2"/>
        <v>BALEARES</v>
      </c>
      <c r="F53" s="42">
        <f t="shared" si="7"/>
        <v>61569</v>
      </c>
      <c r="G53" s="42">
        <f t="shared" si="8"/>
        <v>57907</v>
      </c>
    </row>
    <row r="54" spans="1:7" x14ac:dyDescent="0.25">
      <c r="A54" s="42" t="str">
        <f t="shared" si="3"/>
        <v>MALAGA</v>
      </c>
      <c r="B54" s="41">
        <f t="shared" si="4"/>
        <v>296350</v>
      </c>
      <c r="C54" s="41">
        <f t="shared" si="5"/>
        <v>336265</v>
      </c>
      <c r="D54" s="41">
        <f t="shared" si="6"/>
        <v>7</v>
      </c>
      <c r="E54" s="42" t="str">
        <f t="shared" si="2"/>
        <v>MELILLA</v>
      </c>
      <c r="F54" s="42">
        <f t="shared" si="7"/>
        <v>35800</v>
      </c>
      <c r="G54" s="42">
        <f t="shared" si="8"/>
        <v>33600</v>
      </c>
    </row>
    <row r="55" spans="1:7" x14ac:dyDescent="0.25">
      <c r="A55" s="42" t="str">
        <f t="shared" si="3"/>
        <v>MARIN Y RIA DE PONTEVEDRA</v>
      </c>
      <c r="B55" s="41">
        <f t="shared" si="4"/>
        <v>30243</v>
      </c>
      <c r="C55" s="41">
        <f t="shared" si="5"/>
        <v>39978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33153</v>
      </c>
      <c r="G55" s="42">
        <f t="shared" si="8"/>
        <v>26664</v>
      </c>
    </row>
    <row r="56" spans="1:7" x14ac:dyDescent="0.25">
      <c r="A56" s="42" t="str">
        <f t="shared" si="3"/>
        <v>MELILLA</v>
      </c>
      <c r="B56" s="41">
        <f t="shared" si="4"/>
        <v>35800</v>
      </c>
      <c r="C56" s="41">
        <f t="shared" si="5"/>
        <v>33600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30243</v>
      </c>
      <c r="G56" s="42">
        <f t="shared" si="8"/>
        <v>39978</v>
      </c>
    </row>
    <row r="57" spans="1:7" x14ac:dyDescent="0.25">
      <c r="A57" s="42" t="str">
        <f t="shared" si="3"/>
        <v>MOTRIL</v>
      </c>
      <c r="B57" s="41">
        <f t="shared" si="4"/>
        <v>5982</v>
      </c>
      <c r="C57" s="41">
        <f t="shared" si="5"/>
        <v>6455</v>
      </c>
      <c r="D57" s="41">
        <f t="shared" si="6"/>
        <v>22</v>
      </c>
      <c r="E57" s="42" t="str">
        <f t="shared" si="2"/>
        <v>CEUTA</v>
      </c>
      <c r="F57" s="42">
        <f t="shared" si="9"/>
        <v>19027</v>
      </c>
      <c r="G57" s="42">
        <f t="shared" si="8"/>
        <v>16120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7259</v>
      </c>
      <c r="G58" s="42">
        <f t="shared" si="8"/>
        <v>6134</v>
      </c>
    </row>
    <row r="59" spans="1:7" x14ac:dyDescent="0.25">
      <c r="A59" s="42" t="str">
        <f t="shared" si="3"/>
        <v>SANTA CRUZ DE TENERIFE</v>
      </c>
      <c r="B59" s="41">
        <f t="shared" si="4"/>
        <v>309611</v>
      </c>
      <c r="C59" s="41">
        <f t="shared" si="5"/>
        <v>322100</v>
      </c>
      <c r="D59" s="41">
        <f t="shared" si="6"/>
        <v>6</v>
      </c>
      <c r="E59" s="42" t="str">
        <f t="shared" si="2"/>
        <v>MOTRIL</v>
      </c>
      <c r="F59" s="42">
        <f t="shared" si="9"/>
        <v>5982</v>
      </c>
      <c r="G59" s="42">
        <f t="shared" si="8"/>
        <v>6455</v>
      </c>
    </row>
    <row r="60" spans="1:7" x14ac:dyDescent="0.25">
      <c r="A60" s="42" t="str">
        <f t="shared" si="3"/>
        <v>SANTANDER</v>
      </c>
      <c r="B60" s="41">
        <f t="shared" si="4"/>
        <v>1169</v>
      </c>
      <c r="C60" s="41">
        <f t="shared" si="5"/>
        <v>1136</v>
      </c>
      <c r="D60" s="41">
        <f t="shared" si="6"/>
        <v>25</v>
      </c>
      <c r="E60" s="42" t="str">
        <f t="shared" si="2"/>
        <v>A CORUÑA</v>
      </c>
      <c r="F60" s="42">
        <f t="shared" si="9"/>
        <v>5163</v>
      </c>
      <c r="G60" s="42">
        <f t="shared" si="8"/>
        <v>4760</v>
      </c>
    </row>
    <row r="61" spans="1:7" x14ac:dyDescent="0.25">
      <c r="A61" s="42" t="str">
        <f t="shared" si="3"/>
        <v>SEVILLA</v>
      </c>
      <c r="B61" s="41">
        <f t="shared" si="4"/>
        <v>140404</v>
      </c>
      <c r="C61" s="41">
        <f t="shared" si="5"/>
        <v>156193</v>
      </c>
      <c r="D61" s="41">
        <f t="shared" si="6"/>
        <v>12</v>
      </c>
      <c r="E61" s="42" t="str">
        <f t="shared" si="2"/>
        <v>HUELVA</v>
      </c>
      <c r="F61" s="42">
        <f t="shared" si="9"/>
        <v>3116</v>
      </c>
      <c r="G61" s="42">
        <f t="shared" si="8"/>
        <v>19</v>
      </c>
    </row>
    <row r="62" spans="1:7" x14ac:dyDescent="0.25">
      <c r="A62" s="42" t="str">
        <f t="shared" si="3"/>
        <v>TARRAGONA</v>
      </c>
      <c r="B62" s="41">
        <f t="shared" si="4"/>
        <v>147246</v>
      </c>
      <c r="C62" s="41">
        <f t="shared" si="5"/>
        <v>188872</v>
      </c>
      <c r="D62" s="41">
        <f t="shared" si="6"/>
        <v>11</v>
      </c>
      <c r="E62" s="42" t="str">
        <f t="shared" si="2"/>
        <v>SANTANDER</v>
      </c>
      <c r="F62" s="42">
        <f t="shared" si="9"/>
        <v>1169</v>
      </c>
      <c r="G62" s="42">
        <f t="shared" si="8"/>
        <v>1136</v>
      </c>
    </row>
    <row r="63" spans="1:7" x14ac:dyDescent="0.25">
      <c r="A63" s="42" t="str">
        <f t="shared" si="3"/>
        <v>VALENCIA</v>
      </c>
      <c r="B63" s="41">
        <f t="shared" si="4"/>
        <v>4327838</v>
      </c>
      <c r="C63" s="41">
        <f t="shared" si="5"/>
        <v>4469754</v>
      </c>
      <c r="D63" s="41">
        <f t="shared" si="6"/>
        <v>2</v>
      </c>
      <c r="E63" s="42" t="str">
        <f t="shared" si="2"/>
        <v>FERROL-SAN CIBRAO</v>
      </c>
      <c r="F63" s="42">
        <f t="shared" si="9"/>
        <v>922</v>
      </c>
      <c r="G63" s="42">
        <f t="shared" si="8"/>
        <v>915</v>
      </c>
    </row>
    <row r="64" spans="1:7" x14ac:dyDescent="0.25">
      <c r="A64" s="42" t="str">
        <f t="shared" si="3"/>
        <v>VIGO</v>
      </c>
      <c r="B64" s="41">
        <f t="shared" si="4"/>
        <v>208556</v>
      </c>
      <c r="C64" s="41">
        <f t="shared" si="5"/>
        <v>198517</v>
      </c>
      <c r="D64" s="41">
        <f t="shared" si="6"/>
        <v>8</v>
      </c>
      <c r="E64" s="42" t="str">
        <f t="shared" si="2"/>
        <v>AVILES</v>
      </c>
      <c r="F64" s="42">
        <f t="shared" si="9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33153</v>
      </c>
      <c r="C65" s="41">
        <f t="shared" si="5"/>
        <v>26664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181</v>
      </c>
      <c r="C8" s="38">
        <v>39</v>
      </c>
      <c r="D8" s="38">
        <v>3035</v>
      </c>
      <c r="E8" s="38">
        <v>1578</v>
      </c>
      <c r="F8" s="13">
        <f t="shared" ref="F8:F35" si="0">((E8*100)/D8)-100</f>
        <v>-48.006589785831963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313118</v>
      </c>
      <c r="C11" s="37">
        <v>325830</v>
      </c>
      <c r="D11" s="37">
        <v>3757582</v>
      </c>
      <c r="E11" s="37">
        <v>3948167</v>
      </c>
      <c r="F11" s="10">
        <f t="shared" si="0"/>
        <v>5.072011735206317</v>
      </c>
      <c r="G11" s="1"/>
      <c r="H11" s="1"/>
      <c r="I11" s="1"/>
    </row>
    <row r="12" spans="1:12" x14ac:dyDescent="0.25">
      <c r="A12" s="11" t="s">
        <v>49</v>
      </c>
      <c r="B12" s="38">
        <v>2</v>
      </c>
      <c r="C12" s="38">
        <v>0</v>
      </c>
      <c r="D12" s="38">
        <v>916</v>
      </c>
      <c r="E12" s="38">
        <v>5</v>
      </c>
      <c r="F12" s="13">
        <f t="shared" si="0"/>
        <v>-99.454148471615724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38</v>
      </c>
      <c r="E13" s="37">
        <v>18</v>
      </c>
      <c r="F13" s="10">
        <f t="shared" si="0"/>
        <v>-52.631578947368418</v>
      </c>
      <c r="G13" s="1"/>
      <c r="H13" s="1"/>
      <c r="I13" s="1"/>
    </row>
    <row r="14" spans="1:12" x14ac:dyDescent="0.25">
      <c r="A14" s="11" t="s">
        <v>51</v>
      </c>
      <c r="B14" s="38">
        <v>29524</v>
      </c>
      <c r="C14" s="38">
        <v>25955</v>
      </c>
      <c r="D14" s="38">
        <v>435817</v>
      </c>
      <c r="E14" s="38">
        <v>276774</v>
      </c>
      <c r="F14" s="13">
        <f t="shared" si="0"/>
        <v>-36.493069338736213</v>
      </c>
      <c r="G14" s="1"/>
      <c r="H14" s="1"/>
      <c r="I14" s="1"/>
    </row>
    <row r="15" spans="1:12" x14ac:dyDescent="0.25">
      <c r="A15" s="8" t="s">
        <v>52</v>
      </c>
      <c r="B15" s="37">
        <v>34</v>
      </c>
      <c r="C15" s="37">
        <v>62</v>
      </c>
      <c r="D15" s="37">
        <v>1134</v>
      </c>
      <c r="E15" s="37">
        <v>969</v>
      </c>
      <c r="F15" s="10">
        <f t="shared" si="0"/>
        <v>-14.550264550264544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32</v>
      </c>
      <c r="E16" s="38">
        <v>208</v>
      </c>
      <c r="F16" s="13">
        <f t="shared" si="0"/>
        <v>550</v>
      </c>
      <c r="G16" s="1"/>
      <c r="H16" s="1"/>
      <c r="I16" s="1"/>
    </row>
    <row r="17" spans="1:9" x14ac:dyDescent="0.25">
      <c r="A17" s="8" t="s">
        <v>54</v>
      </c>
      <c r="B17" s="37">
        <v>39</v>
      </c>
      <c r="C17" s="37">
        <v>289</v>
      </c>
      <c r="D17" s="37">
        <v>793</v>
      </c>
      <c r="E17" s="37">
        <v>2147</v>
      </c>
      <c r="F17" s="10">
        <f t="shared" si="0"/>
        <v>170.74401008827238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2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40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61804</v>
      </c>
      <c r="C22" s="38">
        <v>40856</v>
      </c>
      <c r="D22" s="38">
        <v>790232</v>
      </c>
      <c r="E22" s="38">
        <v>602531</v>
      </c>
      <c r="F22" s="13">
        <f t="shared" si="0"/>
        <v>-23.752644792921572</v>
      </c>
      <c r="G22" s="1"/>
      <c r="H22" s="1"/>
      <c r="I22" s="1"/>
    </row>
    <row r="23" spans="1:9" x14ac:dyDescent="0.25">
      <c r="A23" s="8" t="s">
        <v>60</v>
      </c>
      <c r="B23" s="37">
        <v>790</v>
      </c>
      <c r="C23" s="37">
        <v>34717</v>
      </c>
      <c r="D23" s="37">
        <v>300443</v>
      </c>
      <c r="E23" s="37">
        <v>261747</v>
      </c>
      <c r="F23" s="10">
        <f t="shared" si="0"/>
        <v>-12.879647720199841</v>
      </c>
      <c r="G23" s="1"/>
      <c r="H23" s="1"/>
      <c r="I23" s="1"/>
    </row>
    <row r="24" spans="1:9" x14ac:dyDescent="0.25">
      <c r="A24" s="11" t="s">
        <v>61</v>
      </c>
      <c r="B24" s="38">
        <v>237</v>
      </c>
      <c r="C24" s="38">
        <v>206</v>
      </c>
      <c r="D24" s="38">
        <v>2868</v>
      </c>
      <c r="E24" s="38">
        <v>3012</v>
      </c>
      <c r="F24" s="13">
        <f t="shared" si="0"/>
        <v>5.0209205020920535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485</v>
      </c>
      <c r="C28" s="38">
        <v>199</v>
      </c>
      <c r="D28" s="38">
        <v>4991</v>
      </c>
      <c r="E28" s="38">
        <v>2991</v>
      </c>
      <c r="F28" s="13">
        <f t="shared" si="0"/>
        <v>-40.072129833700664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24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6429</v>
      </c>
      <c r="C31" s="37">
        <v>5493</v>
      </c>
      <c r="D31" s="37">
        <v>102083</v>
      </c>
      <c r="E31" s="37">
        <v>73527</v>
      </c>
      <c r="F31" s="10">
        <f t="shared" si="0"/>
        <v>-27.973315831235368</v>
      </c>
      <c r="G31" s="1"/>
      <c r="H31" s="1"/>
      <c r="I31" s="1"/>
    </row>
    <row r="32" spans="1:9" x14ac:dyDescent="0.25">
      <c r="A32" s="11" t="s">
        <v>69</v>
      </c>
      <c r="B32" s="38">
        <v>183771</v>
      </c>
      <c r="C32" s="38">
        <v>194035</v>
      </c>
      <c r="D32" s="38">
        <v>2280641</v>
      </c>
      <c r="E32" s="38">
        <v>2158326</v>
      </c>
      <c r="F32" s="13">
        <f t="shared" si="0"/>
        <v>-5.3631851746943084</v>
      </c>
      <c r="G32" s="1"/>
      <c r="H32" s="1"/>
      <c r="I32" s="1"/>
    </row>
    <row r="33" spans="1:9" x14ac:dyDescent="0.25">
      <c r="A33" s="8" t="s">
        <v>70</v>
      </c>
      <c r="B33" s="37">
        <v>348</v>
      </c>
      <c r="C33" s="37">
        <v>392</v>
      </c>
      <c r="D33" s="37">
        <v>8390</v>
      </c>
      <c r="E33" s="37">
        <v>7535</v>
      </c>
      <c r="F33" s="10">
        <f t="shared" si="0"/>
        <v>-10.190703218116809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28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596762</v>
      </c>
      <c r="C35" s="15">
        <f t="shared" ref="C35:E35" si="1">SUM(C7:C34)</f>
        <v>628073</v>
      </c>
      <c r="D35" s="15">
        <f t="shared" si="1"/>
        <v>7689049</v>
      </c>
      <c r="E35" s="15">
        <f t="shared" si="1"/>
        <v>7339575</v>
      </c>
      <c r="F35" s="16">
        <f t="shared" si="0"/>
        <v>-4.5450874353902577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3948167</v>
      </c>
      <c r="G38" s="42">
        <f>LOOKUP(E38,$A$38:$A$65,$C$38:$C$65)</f>
        <v>3757582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1578</v>
      </c>
      <c r="C39" s="41">
        <f t="shared" ref="C39:C65" si="5">D8</f>
        <v>3035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2158326</v>
      </c>
      <c r="G39" s="42">
        <f t="shared" ref="G39:G65" si="8">LOOKUP(E39,$A$38:$A$65,$C$38:$C$65)</f>
        <v>2280641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602531</v>
      </c>
      <c r="G40" s="42">
        <f t="shared" si="8"/>
        <v>790232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276774</v>
      </c>
      <c r="G41" s="42">
        <f t="shared" si="8"/>
        <v>435817</v>
      </c>
    </row>
    <row r="42" spans="1:9" x14ac:dyDescent="0.25">
      <c r="A42" s="42" t="str">
        <f t="shared" si="3"/>
        <v>BAHIA DE ALGECIRAS</v>
      </c>
      <c r="B42" s="41">
        <f t="shared" si="4"/>
        <v>3948167</v>
      </c>
      <c r="C42" s="41">
        <f t="shared" si="5"/>
        <v>3757582</v>
      </c>
      <c r="D42" s="41">
        <f t="shared" si="6"/>
        <v>1</v>
      </c>
      <c r="E42" s="42" t="str">
        <f t="shared" si="2"/>
        <v>MALAGA</v>
      </c>
      <c r="F42" s="42">
        <f t="shared" si="7"/>
        <v>261747</v>
      </c>
      <c r="G42" s="42">
        <f t="shared" si="8"/>
        <v>300443</v>
      </c>
    </row>
    <row r="43" spans="1:9" x14ac:dyDescent="0.25">
      <c r="A43" s="42" t="str">
        <f t="shared" si="3"/>
        <v>BAHIA DE CADIZ</v>
      </c>
      <c r="B43" s="41">
        <f t="shared" si="4"/>
        <v>5</v>
      </c>
      <c r="C43" s="41">
        <f t="shared" si="5"/>
        <v>916</v>
      </c>
      <c r="D43" s="41">
        <f t="shared" si="6"/>
        <v>16</v>
      </c>
      <c r="E43" s="42" t="str">
        <f t="shared" si="2"/>
        <v>TARRAGONA</v>
      </c>
      <c r="F43" s="42">
        <f t="shared" si="7"/>
        <v>73527</v>
      </c>
      <c r="G43" s="42">
        <f t="shared" si="8"/>
        <v>102083</v>
      </c>
    </row>
    <row r="44" spans="1:9" x14ac:dyDescent="0.25">
      <c r="A44" s="42" t="str">
        <f t="shared" si="3"/>
        <v>BALEARES</v>
      </c>
      <c r="B44" s="41">
        <f t="shared" si="4"/>
        <v>18</v>
      </c>
      <c r="C44" s="41">
        <f t="shared" si="5"/>
        <v>38</v>
      </c>
      <c r="D44" s="41">
        <f t="shared" si="6"/>
        <v>15</v>
      </c>
      <c r="E44" s="42" t="str">
        <f t="shared" si="2"/>
        <v>VIGO</v>
      </c>
      <c r="F44" s="42">
        <f t="shared" si="7"/>
        <v>7535</v>
      </c>
      <c r="G44" s="42">
        <f t="shared" si="8"/>
        <v>8390</v>
      </c>
    </row>
    <row r="45" spans="1:9" x14ac:dyDescent="0.25">
      <c r="A45" s="42" t="str">
        <f t="shared" si="3"/>
        <v>BARCELONA</v>
      </c>
      <c r="B45" s="41">
        <f t="shared" si="4"/>
        <v>276774</v>
      </c>
      <c r="C45" s="41">
        <f t="shared" si="5"/>
        <v>435817</v>
      </c>
      <c r="D45" s="41">
        <f t="shared" si="6"/>
        <v>4</v>
      </c>
      <c r="E45" s="42" t="str">
        <f t="shared" si="2"/>
        <v>MARIN Y RIA DE PONTEVEDRA</v>
      </c>
      <c r="F45" s="42">
        <f t="shared" si="7"/>
        <v>3012</v>
      </c>
      <c r="G45" s="42">
        <f t="shared" si="8"/>
        <v>2868</v>
      </c>
    </row>
    <row r="46" spans="1:9" x14ac:dyDescent="0.25">
      <c r="A46" s="42" t="str">
        <f t="shared" si="3"/>
        <v>BILBAO</v>
      </c>
      <c r="B46" s="41">
        <f t="shared" si="4"/>
        <v>969</v>
      </c>
      <c r="C46" s="41">
        <f t="shared" si="5"/>
        <v>1134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2991</v>
      </c>
      <c r="G46" s="42">
        <f t="shared" si="8"/>
        <v>4991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32</v>
      </c>
      <c r="D47" s="41">
        <f t="shared" si="6"/>
        <v>13</v>
      </c>
      <c r="E47" s="42" t="str">
        <f t="shared" si="2"/>
        <v>CASTELLON</v>
      </c>
      <c r="F47" s="42">
        <f t="shared" si="7"/>
        <v>2147</v>
      </c>
      <c r="G47" s="42">
        <f t="shared" si="8"/>
        <v>793</v>
      </c>
    </row>
    <row r="48" spans="1:9" x14ac:dyDescent="0.25">
      <c r="A48" s="42" t="str">
        <f t="shared" si="3"/>
        <v>CASTELLON</v>
      </c>
      <c r="B48" s="41">
        <f t="shared" si="4"/>
        <v>2147</v>
      </c>
      <c r="C48" s="41">
        <f t="shared" si="5"/>
        <v>793</v>
      </c>
      <c r="D48" s="41">
        <f t="shared" si="6"/>
        <v>10</v>
      </c>
      <c r="E48" s="42" t="str">
        <f t="shared" si="2"/>
        <v>ALICANTE</v>
      </c>
      <c r="F48" s="42">
        <f t="shared" si="7"/>
        <v>1578</v>
      </c>
      <c r="G48" s="42">
        <f t="shared" si="8"/>
        <v>3035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</v>
      </c>
      <c r="D49" s="41">
        <f t="shared" si="6"/>
        <v>28</v>
      </c>
      <c r="E49" s="42" t="str">
        <f t="shared" si="2"/>
        <v>BILBAO</v>
      </c>
      <c r="F49" s="42">
        <f t="shared" si="7"/>
        <v>969</v>
      </c>
      <c r="G49" s="42">
        <f t="shared" si="8"/>
        <v>1134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32</v>
      </c>
    </row>
    <row r="51" spans="1:7" x14ac:dyDescent="0.25">
      <c r="A51" s="42" t="str">
        <f t="shared" si="3"/>
        <v>GIJON</v>
      </c>
      <c r="B51" s="41">
        <f t="shared" si="4"/>
        <v>40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40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18</v>
      </c>
      <c r="G52" s="42">
        <f t="shared" si="8"/>
        <v>38</v>
      </c>
    </row>
    <row r="53" spans="1:7" x14ac:dyDescent="0.25">
      <c r="A53" s="42" t="str">
        <f t="shared" si="3"/>
        <v>LAS PALMAS</v>
      </c>
      <c r="B53" s="41">
        <f t="shared" si="4"/>
        <v>602531</v>
      </c>
      <c r="C53" s="41">
        <f t="shared" si="5"/>
        <v>790232</v>
      </c>
      <c r="D53" s="41">
        <f t="shared" si="6"/>
        <v>3</v>
      </c>
      <c r="E53" s="42" t="str">
        <f t="shared" si="2"/>
        <v>BAHIA DE CADIZ</v>
      </c>
      <c r="F53" s="42">
        <f t="shared" si="7"/>
        <v>5</v>
      </c>
      <c r="G53" s="42">
        <f t="shared" si="8"/>
        <v>916</v>
      </c>
    </row>
    <row r="54" spans="1:7" x14ac:dyDescent="0.25">
      <c r="A54" s="42" t="str">
        <f t="shared" si="3"/>
        <v>MALAGA</v>
      </c>
      <c r="B54" s="41">
        <f t="shared" si="4"/>
        <v>261747</v>
      </c>
      <c r="C54" s="41">
        <f t="shared" si="5"/>
        <v>300443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3012</v>
      </c>
      <c r="C55" s="41">
        <f t="shared" si="5"/>
        <v>2868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2991</v>
      </c>
      <c r="C59" s="41">
        <f t="shared" si="5"/>
        <v>4991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24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73527</v>
      </c>
      <c r="C62" s="41">
        <f t="shared" si="5"/>
        <v>102083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2158326</v>
      </c>
      <c r="C63" s="41">
        <f t="shared" si="5"/>
        <v>2280641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7535</v>
      </c>
      <c r="C64" s="41">
        <f t="shared" si="5"/>
        <v>8390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66</v>
      </c>
      <c r="D7" s="9">
        <v>254</v>
      </c>
      <c r="E7" s="9">
        <v>1172</v>
      </c>
      <c r="F7" s="10">
        <f>((E7*100)/D7)-100</f>
        <v>361.41732283464569</v>
      </c>
      <c r="G7" s="1"/>
      <c r="H7" s="1"/>
      <c r="I7" s="1"/>
    </row>
    <row r="8" spans="1:12" x14ac:dyDescent="0.25">
      <c r="A8" s="11" t="s">
        <v>45</v>
      </c>
      <c r="B8" s="12">
        <v>10053</v>
      </c>
      <c r="C8" s="12">
        <v>8736</v>
      </c>
      <c r="D8" s="12">
        <v>117114</v>
      </c>
      <c r="E8" s="12">
        <v>116358</v>
      </c>
      <c r="F8" s="13">
        <f t="shared" ref="F8:F35" si="0">((E8*100)/D8)-100</f>
        <v>-0.64552487320047192</v>
      </c>
      <c r="G8" s="1"/>
      <c r="H8" s="1"/>
      <c r="I8" s="1"/>
    </row>
    <row r="9" spans="1:12" x14ac:dyDescent="0.25">
      <c r="A9" s="8" t="s">
        <v>46</v>
      </c>
      <c r="B9" s="9">
        <v>312</v>
      </c>
      <c r="C9" s="9">
        <v>200</v>
      </c>
      <c r="D9" s="9">
        <v>4204</v>
      </c>
      <c r="E9" s="9">
        <v>3487</v>
      </c>
      <c r="F9" s="10">
        <f t="shared" si="0"/>
        <v>-17.055185537583256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46</v>
      </c>
      <c r="D11" s="9">
        <v>4</v>
      </c>
      <c r="E11" s="9">
        <v>417</v>
      </c>
      <c r="F11" s="10">
        <f t="shared" si="0"/>
        <v>10325</v>
      </c>
      <c r="G11" s="1"/>
      <c r="H11" s="1"/>
      <c r="I11" s="1"/>
    </row>
    <row r="12" spans="1:12" x14ac:dyDescent="0.25">
      <c r="A12" s="11" t="s">
        <v>49</v>
      </c>
      <c r="B12" s="12">
        <v>3501</v>
      </c>
      <c r="C12" s="12">
        <v>3854</v>
      </c>
      <c r="D12" s="12">
        <v>37400</v>
      </c>
      <c r="E12" s="12">
        <v>33252</v>
      </c>
      <c r="F12" s="13">
        <f t="shared" si="0"/>
        <v>-11.090909090909093</v>
      </c>
      <c r="G12" s="1"/>
      <c r="H12" s="1"/>
      <c r="I12" s="1"/>
    </row>
    <row r="13" spans="1:12" x14ac:dyDescent="0.25">
      <c r="A13" s="8" t="s">
        <v>50</v>
      </c>
      <c r="B13" s="9">
        <v>3897</v>
      </c>
      <c r="C13" s="9">
        <v>4408</v>
      </c>
      <c r="D13" s="9">
        <v>57676</v>
      </c>
      <c r="E13" s="9">
        <v>61517</v>
      </c>
      <c r="F13" s="10">
        <f t="shared" si="0"/>
        <v>6.6596157847284871</v>
      </c>
      <c r="G13" s="1"/>
      <c r="H13" s="1"/>
      <c r="I13" s="1"/>
    </row>
    <row r="14" spans="1:12" x14ac:dyDescent="0.25">
      <c r="A14" s="11" t="s">
        <v>51</v>
      </c>
      <c r="B14" s="12">
        <v>11231</v>
      </c>
      <c r="C14" s="12">
        <v>13226</v>
      </c>
      <c r="D14" s="12">
        <v>160111</v>
      </c>
      <c r="E14" s="12">
        <v>178491</v>
      </c>
      <c r="F14" s="13">
        <f t="shared" si="0"/>
        <v>11.479536071850148</v>
      </c>
      <c r="G14" s="1"/>
      <c r="H14" s="1"/>
      <c r="I14" s="1"/>
    </row>
    <row r="15" spans="1:12" x14ac:dyDescent="0.25">
      <c r="A15" s="8" t="s">
        <v>52</v>
      </c>
      <c r="B15" s="9">
        <v>7243</v>
      </c>
      <c r="C15" s="9">
        <v>5621</v>
      </c>
      <c r="D15" s="9">
        <v>63855</v>
      </c>
      <c r="E15" s="9">
        <v>65628</v>
      </c>
      <c r="F15" s="10">
        <f t="shared" si="0"/>
        <v>2.7766032417195277</v>
      </c>
      <c r="G15" s="1"/>
      <c r="H15" s="1"/>
      <c r="I15" s="1"/>
    </row>
    <row r="16" spans="1:12" x14ac:dyDescent="0.25">
      <c r="A16" s="11" t="s">
        <v>53</v>
      </c>
      <c r="B16" s="12">
        <v>1261</v>
      </c>
      <c r="C16" s="12">
        <v>1921</v>
      </c>
      <c r="D16" s="12">
        <v>17486</v>
      </c>
      <c r="E16" s="12">
        <v>21168</v>
      </c>
      <c r="F16" s="13">
        <f t="shared" si="0"/>
        <v>21.056845476381099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82</v>
      </c>
      <c r="D17" s="9">
        <v>5329</v>
      </c>
      <c r="E17" s="9">
        <v>4305</v>
      </c>
      <c r="F17" s="10">
        <f t="shared" si="0"/>
        <v>-19.215612685306809</v>
      </c>
      <c r="G17" s="1"/>
      <c r="H17" s="1"/>
      <c r="I17" s="1"/>
    </row>
    <row r="18" spans="1:9" x14ac:dyDescent="0.25">
      <c r="A18" s="11" t="s">
        <v>55</v>
      </c>
      <c r="B18" s="12">
        <v>1456</v>
      </c>
      <c r="C18" s="12">
        <v>1661</v>
      </c>
      <c r="D18" s="12">
        <v>15986</v>
      </c>
      <c r="E18" s="12">
        <v>19006</v>
      </c>
      <c r="F18" s="13">
        <f t="shared" si="0"/>
        <v>18.891530088827722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650</v>
      </c>
      <c r="C20" s="12">
        <v>1275</v>
      </c>
      <c r="D20" s="12">
        <v>7947</v>
      </c>
      <c r="E20" s="12">
        <v>10682</v>
      </c>
      <c r="F20" s="13">
        <f t="shared" si="0"/>
        <v>34.415502705423421</v>
      </c>
      <c r="G20" s="1"/>
      <c r="H20" s="1"/>
      <c r="I20" s="1"/>
    </row>
    <row r="21" spans="1:9" x14ac:dyDescent="0.25">
      <c r="A21" s="8" t="s">
        <v>58</v>
      </c>
      <c r="B21" s="9">
        <v>136</v>
      </c>
      <c r="C21" s="9">
        <v>422</v>
      </c>
      <c r="D21" s="9">
        <v>1504</v>
      </c>
      <c r="E21" s="9">
        <v>1691</v>
      </c>
      <c r="F21" s="10">
        <f t="shared" si="0"/>
        <v>12.433510638297875</v>
      </c>
      <c r="G21" s="1"/>
      <c r="H21" s="1"/>
      <c r="I21" s="1"/>
    </row>
    <row r="22" spans="1:9" x14ac:dyDescent="0.25">
      <c r="A22" s="11" t="s">
        <v>59</v>
      </c>
      <c r="B22" s="12">
        <v>27285</v>
      </c>
      <c r="C22" s="12">
        <v>29748</v>
      </c>
      <c r="D22" s="12">
        <v>338832</v>
      </c>
      <c r="E22" s="12">
        <v>343564</v>
      </c>
      <c r="F22" s="13">
        <f t="shared" si="0"/>
        <v>1.3965623081645191</v>
      </c>
      <c r="G22" s="1"/>
      <c r="H22" s="1"/>
      <c r="I22" s="1"/>
    </row>
    <row r="23" spans="1:9" x14ac:dyDescent="0.25">
      <c r="A23" s="8" t="s">
        <v>60</v>
      </c>
      <c r="B23" s="9">
        <v>977</v>
      </c>
      <c r="C23" s="9">
        <v>1151</v>
      </c>
      <c r="D23" s="9">
        <v>13853</v>
      </c>
      <c r="E23" s="9">
        <v>13426</v>
      </c>
      <c r="F23" s="10">
        <f t="shared" si="0"/>
        <v>-3.0823648307225824</v>
      </c>
      <c r="G23" s="1"/>
      <c r="H23" s="1"/>
      <c r="I23" s="1"/>
    </row>
    <row r="24" spans="1:9" x14ac:dyDescent="0.25">
      <c r="A24" s="11" t="s">
        <v>61</v>
      </c>
      <c r="B24" s="12">
        <v>763</v>
      </c>
      <c r="C24" s="12">
        <v>1431</v>
      </c>
      <c r="D24" s="12">
        <v>6017</v>
      </c>
      <c r="E24" s="12">
        <v>8225</v>
      </c>
      <c r="F24" s="13">
        <f t="shared" si="0"/>
        <v>36.696027920890799</v>
      </c>
      <c r="G24" s="1"/>
      <c r="H24" s="1"/>
      <c r="I24" s="1"/>
    </row>
    <row r="25" spans="1:9" x14ac:dyDescent="0.25">
      <c r="A25" s="8" t="s">
        <v>62</v>
      </c>
      <c r="B25" s="9">
        <v>1368</v>
      </c>
      <c r="C25" s="9">
        <v>1912</v>
      </c>
      <c r="D25" s="9">
        <v>19379</v>
      </c>
      <c r="E25" s="9">
        <v>21673</v>
      </c>
      <c r="F25" s="10">
        <f t="shared" si="0"/>
        <v>11.837556117446724</v>
      </c>
      <c r="G25" s="1"/>
      <c r="H25" s="1"/>
      <c r="I25" s="1"/>
    </row>
    <row r="26" spans="1:9" x14ac:dyDescent="0.25">
      <c r="A26" s="11" t="s">
        <v>63</v>
      </c>
      <c r="B26" s="12">
        <v>258</v>
      </c>
      <c r="C26" s="12">
        <v>132</v>
      </c>
      <c r="D26" s="12">
        <v>2225</v>
      </c>
      <c r="E26" s="12">
        <v>1169</v>
      </c>
      <c r="F26" s="13">
        <f t="shared" si="0"/>
        <v>-47.460674157303373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22897</v>
      </c>
      <c r="C28" s="12">
        <v>23461</v>
      </c>
      <c r="D28" s="12">
        <v>277983</v>
      </c>
      <c r="E28" s="12">
        <v>273550</v>
      </c>
      <c r="F28" s="13">
        <f t="shared" si="0"/>
        <v>-1.5947018342848338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11367</v>
      </c>
      <c r="C30" s="12">
        <v>11738</v>
      </c>
      <c r="D30" s="12">
        <v>135213</v>
      </c>
      <c r="E30" s="12">
        <v>127636</v>
      </c>
      <c r="F30" s="13">
        <f t="shared" si="0"/>
        <v>-5.6037511186054587</v>
      </c>
      <c r="G30" s="1"/>
      <c r="H30" s="1"/>
      <c r="I30" s="1"/>
    </row>
    <row r="31" spans="1:9" x14ac:dyDescent="0.25">
      <c r="A31" s="8" t="s">
        <v>68</v>
      </c>
      <c r="B31" s="9">
        <v>1337</v>
      </c>
      <c r="C31" s="9">
        <v>972</v>
      </c>
      <c r="D31" s="9">
        <v>22036</v>
      </c>
      <c r="E31" s="9">
        <v>14268</v>
      </c>
      <c r="F31" s="10">
        <f t="shared" si="0"/>
        <v>-35.251406788890904</v>
      </c>
      <c r="G31" s="1"/>
      <c r="H31" s="1"/>
      <c r="I31" s="1"/>
    </row>
    <row r="32" spans="1:9" x14ac:dyDescent="0.25">
      <c r="A32" s="11" t="s">
        <v>69</v>
      </c>
      <c r="B32" s="12">
        <v>10183</v>
      </c>
      <c r="C32" s="12">
        <v>12672</v>
      </c>
      <c r="D32" s="12">
        <v>142033</v>
      </c>
      <c r="E32" s="12">
        <v>144262</v>
      </c>
      <c r="F32" s="13">
        <f t="shared" si="0"/>
        <v>1.5693536009237334</v>
      </c>
      <c r="G32" s="1"/>
      <c r="H32" s="1"/>
      <c r="I32" s="1"/>
    </row>
    <row r="33" spans="1:9" x14ac:dyDescent="0.25">
      <c r="A33" s="8" t="s">
        <v>70</v>
      </c>
      <c r="B33" s="9">
        <v>1031</v>
      </c>
      <c r="C33" s="9">
        <v>2926</v>
      </c>
      <c r="D33" s="9">
        <v>23576</v>
      </c>
      <c r="E33" s="9">
        <v>27694</v>
      </c>
      <c r="F33" s="10">
        <f t="shared" si="0"/>
        <v>17.466915507295553</v>
      </c>
      <c r="G33" s="1"/>
      <c r="H33" s="1"/>
      <c r="I33" s="1"/>
    </row>
    <row r="34" spans="1:9" x14ac:dyDescent="0.25">
      <c r="A34" s="11" t="s">
        <v>71</v>
      </c>
      <c r="B34" s="12">
        <v>2940</v>
      </c>
      <c r="C34" s="12">
        <v>3145</v>
      </c>
      <c r="D34" s="12">
        <v>25803</v>
      </c>
      <c r="E34" s="12">
        <v>31985</v>
      </c>
      <c r="F34" s="13">
        <f t="shared" si="0"/>
        <v>23.958454443281795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120146</v>
      </c>
      <c r="C35" s="15">
        <f t="shared" ref="C35:E35" si="1">SUM(C7:C34)</f>
        <v>130806</v>
      </c>
      <c r="D35" s="15">
        <f t="shared" si="1"/>
        <v>1495820</v>
      </c>
      <c r="E35" s="15">
        <f t="shared" si="1"/>
        <v>1524666</v>
      </c>
      <c r="F35" s="16">
        <f t="shared" si="0"/>
        <v>1.9284405877712629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1172</v>
      </c>
      <c r="C38" s="41">
        <f>D7</f>
        <v>254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343564</v>
      </c>
      <c r="G38" s="42">
        <f>LOOKUP(E38,$A$38:$A$65,$C$38:$C$65)</f>
        <v>338832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116358</v>
      </c>
      <c r="C39" s="41">
        <f t="shared" ref="C39:C65" si="5">D8</f>
        <v>117114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273550</v>
      </c>
      <c r="G39" s="42">
        <f t="shared" ref="G39:G65" si="8">LOOKUP(E39,$A$38:$A$65,$C$38:$C$65)</f>
        <v>277983</v>
      </c>
    </row>
    <row r="40" spans="1:9" x14ac:dyDescent="0.25">
      <c r="A40" s="42" t="str">
        <f t="shared" si="3"/>
        <v>ALMERIA</v>
      </c>
      <c r="B40" s="41">
        <f t="shared" si="4"/>
        <v>3487</v>
      </c>
      <c r="C40" s="41">
        <f t="shared" si="5"/>
        <v>4204</v>
      </c>
      <c r="D40" s="41">
        <f t="shared" si="6"/>
        <v>20</v>
      </c>
      <c r="E40" s="42" t="str">
        <f t="shared" si="2"/>
        <v>BARCELONA</v>
      </c>
      <c r="F40" s="42">
        <f t="shared" si="7"/>
        <v>178491</v>
      </c>
      <c r="G40" s="42">
        <f t="shared" si="8"/>
        <v>160111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144262</v>
      </c>
      <c r="G41" s="42">
        <f t="shared" si="8"/>
        <v>142033</v>
      </c>
    </row>
    <row r="42" spans="1:9" x14ac:dyDescent="0.25">
      <c r="A42" s="42" t="str">
        <f t="shared" si="3"/>
        <v>BAHIA DE ALGECIRAS</v>
      </c>
      <c r="B42" s="41">
        <f t="shared" si="4"/>
        <v>417</v>
      </c>
      <c r="C42" s="41">
        <f t="shared" si="5"/>
        <v>4</v>
      </c>
      <c r="D42" s="41">
        <f t="shared" si="6"/>
        <v>24</v>
      </c>
      <c r="E42" s="42" t="str">
        <f t="shared" si="2"/>
        <v>SEVILLA</v>
      </c>
      <c r="F42" s="42">
        <f t="shared" si="7"/>
        <v>127636</v>
      </c>
      <c r="G42" s="42">
        <f t="shared" si="8"/>
        <v>135213</v>
      </c>
    </row>
    <row r="43" spans="1:9" x14ac:dyDescent="0.25">
      <c r="A43" s="42" t="str">
        <f t="shared" si="3"/>
        <v>BAHIA DE CADIZ</v>
      </c>
      <c r="B43" s="41">
        <f t="shared" si="4"/>
        <v>33252</v>
      </c>
      <c r="C43" s="41">
        <f t="shared" si="5"/>
        <v>37400</v>
      </c>
      <c r="D43" s="41">
        <f t="shared" si="6"/>
        <v>9</v>
      </c>
      <c r="E43" s="42" t="str">
        <f t="shared" si="2"/>
        <v>ALICANTE</v>
      </c>
      <c r="F43" s="42">
        <f t="shared" si="7"/>
        <v>116358</v>
      </c>
      <c r="G43" s="42">
        <f t="shared" si="8"/>
        <v>117114</v>
      </c>
    </row>
    <row r="44" spans="1:9" x14ac:dyDescent="0.25">
      <c r="A44" s="42" t="str">
        <f t="shared" si="3"/>
        <v>BALEARES</v>
      </c>
      <c r="B44" s="41">
        <f t="shared" si="4"/>
        <v>61517</v>
      </c>
      <c r="C44" s="41">
        <f t="shared" si="5"/>
        <v>57676</v>
      </c>
      <c r="D44" s="41">
        <f t="shared" si="6"/>
        <v>8</v>
      </c>
      <c r="E44" s="42" t="str">
        <f t="shared" si="2"/>
        <v>BILBAO</v>
      </c>
      <c r="F44" s="42">
        <f t="shared" si="7"/>
        <v>65628</v>
      </c>
      <c r="G44" s="42">
        <f t="shared" si="8"/>
        <v>63855</v>
      </c>
    </row>
    <row r="45" spans="1:9" x14ac:dyDescent="0.25">
      <c r="A45" s="42" t="str">
        <f t="shared" si="3"/>
        <v>BARCELONA</v>
      </c>
      <c r="B45" s="41">
        <f t="shared" si="4"/>
        <v>178491</v>
      </c>
      <c r="C45" s="41">
        <f t="shared" si="5"/>
        <v>160111</v>
      </c>
      <c r="D45" s="41">
        <f t="shared" si="6"/>
        <v>3</v>
      </c>
      <c r="E45" s="42" t="str">
        <f t="shared" si="2"/>
        <v>BALEARES</v>
      </c>
      <c r="F45" s="42">
        <f t="shared" si="7"/>
        <v>61517</v>
      </c>
      <c r="G45" s="42">
        <f t="shared" si="8"/>
        <v>57676</v>
      </c>
    </row>
    <row r="46" spans="1:9" x14ac:dyDescent="0.25">
      <c r="A46" s="42" t="str">
        <f t="shared" si="3"/>
        <v>BILBAO</v>
      </c>
      <c r="B46" s="41">
        <f t="shared" si="4"/>
        <v>65628</v>
      </c>
      <c r="C46" s="41">
        <f t="shared" si="5"/>
        <v>63855</v>
      </c>
      <c r="D46" s="41">
        <f t="shared" si="6"/>
        <v>7</v>
      </c>
      <c r="E46" s="42" t="str">
        <f t="shared" si="2"/>
        <v>BAHIA DE CADIZ</v>
      </c>
      <c r="F46" s="42">
        <f t="shared" si="7"/>
        <v>33252</v>
      </c>
      <c r="G46" s="42">
        <f t="shared" si="8"/>
        <v>37400</v>
      </c>
    </row>
    <row r="47" spans="1:9" x14ac:dyDescent="0.25">
      <c r="A47" s="42" t="str">
        <f t="shared" si="3"/>
        <v>CARTAGENA</v>
      </c>
      <c r="B47" s="41">
        <f t="shared" si="4"/>
        <v>21168</v>
      </c>
      <c r="C47" s="41">
        <f t="shared" si="5"/>
        <v>17486</v>
      </c>
      <c r="D47" s="41">
        <f t="shared" si="6"/>
        <v>13</v>
      </c>
      <c r="E47" s="42" t="str">
        <f t="shared" si="2"/>
        <v>VILAGARCIA</v>
      </c>
      <c r="F47" s="42">
        <f t="shared" si="7"/>
        <v>31985</v>
      </c>
      <c r="G47" s="42">
        <f t="shared" si="8"/>
        <v>25803</v>
      </c>
    </row>
    <row r="48" spans="1:9" x14ac:dyDescent="0.25">
      <c r="A48" s="42" t="str">
        <f t="shared" si="3"/>
        <v>CASTELLON</v>
      </c>
      <c r="B48" s="41">
        <f t="shared" si="4"/>
        <v>4305</v>
      </c>
      <c r="C48" s="41">
        <f t="shared" si="5"/>
        <v>5329</v>
      </c>
      <c r="D48" s="41">
        <f t="shared" si="6"/>
        <v>19</v>
      </c>
      <c r="E48" s="42" t="str">
        <f t="shared" si="2"/>
        <v>VIGO</v>
      </c>
      <c r="F48" s="42">
        <f t="shared" si="7"/>
        <v>27694</v>
      </c>
      <c r="G48" s="42">
        <f t="shared" si="8"/>
        <v>23576</v>
      </c>
    </row>
    <row r="49" spans="1:7" x14ac:dyDescent="0.25">
      <c r="A49" s="42" t="str">
        <f t="shared" si="3"/>
        <v>CEUTA</v>
      </c>
      <c r="B49" s="41">
        <f t="shared" si="4"/>
        <v>19006</v>
      </c>
      <c r="C49" s="41">
        <f t="shared" si="5"/>
        <v>15986</v>
      </c>
      <c r="D49" s="41">
        <f t="shared" si="6"/>
        <v>14</v>
      </c>
      <c r="E49" s="42" t="str">
        <f t="shared" si="2"/>
        <v>MELILLA</v>
      </c>
      <c r="F49" s="42">
        <f t="shared" si="7"/>
        <v>21673</v>
      </c>
      <c r="G49" s="42">
        <f t="shared" si="8"/>
        <v>19379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CARTAGENA</v>
      </c>
      <c r="F50" s="42">
        <f t="shared" si="7"/>
        <v>21168</v>
      </c>
      <c r="G50" s="42">
        <f t="shared" si="8"/>
        <v>17486</v>
      </c>
    </row>
    <row r="51" spans="1:7" x14ac:dyDescent="0.25">
      <c r="A51" s="42" t="str">
        <f t="shared" si="3"/>
        <v>GIJON</v>
      </c>
      <c r="B51" s="41">
        <f t="shared" si="4"/>
        <v>10682</v>
      </c>
      <c r="C51" s="41">
        <f t="shared" si="5"/>
        <v>7947</v>
      </c>
      <c r="D51" s="41">
        <f t="shared" si="6"/>
        <v>17</v>
      </c>
      <c r="E51" s="42" t="str">
        <f t="shared" si="2"/>
        <v>CEUTA</v>
      </c>
      <c r="F51" s="42">
        <f t="shared" si="7"/>
        <v>19006</v>
      </c>
      <c r="G51" s="42">
        <f t="shared" si="8"/>
        <v>15986</v>
      </c>
    </row>
    <row r="52" spans="1:7" x14ac:dyDescent="0.25">
      <c r="A52" s="42" t="str">
        <f t="shared" si="3"/>
        <v>HUELVA</v>
      </c>
      <c r="B52" s="41">
        <f t="shared" si="4"/>
        <v>1691</v>
      </c>
      <c r="C52" s="41">
        <f t="shared" si="5"/>
        <v>1504</v>
      </c>
      <c r="D52" s="41">
        <f t="shared" si="6"/>
        <v>21</v>
      </c>
      <c r="E52" s="42" t="str">
        <f t="shared" si="2"/>
        <v>TARRAGONA</v>
      </c>
      <c r="F52" s="42">
        <f t="shared" si="7"/>
        <v>14268</v>
      </c>
      <c r="G52" s="42">
        <f t="shared" si="8"/>
        <v>22036</v>
      </c>
    </row>
    <row r="53" spans="1:7" x14ac:dyDescent="0.25">
      <c r="A53" s="42" t="str">
        <f t="shared" si="3"/>
        <v>LAS PALMAS</v>
      </c>
      <c r="B53" s="41">
        <f t="shared" si="4"/>
        <v>343564</v>
      </c>
      <c r="C53" s="41">
        <f t="shared" si="5"/>
        <v>338832</v>
      </c>
      <c r="D53" s="41">
        <f t="shared" si="6"/>
        <v>1</v>
      </c>
      <c r="E53" s="42" t="str">
        <f t="shared" si="2"/>
        <v>MALAGA</v>
      </c>
      <c r="F53" s="42">
        <f t="shared" si="7"/>
        <v>13426</v>
      </c>
      <c r="G53" s="42">
        <f t="shared" si="8"/>
        <v>13853</v>
      </c>
    </row>
    <row r="54" spans="1:7" x14ac:dyDescent="0.25">
      <c r="A54" s="42" t="str">
        <f t="shared" si="3"/>
        <v>MALAGA</v>
      </c>
      <c r="B54" s="41">
        <f t="shared" si="4"/>
        <v>13426</v>
      </c>
      <c r="C54" s="41">
        <f t="shared" si="5"/>
        <v>13853</v>
      </c>
      <c r="D54" s="41">
        <f t="shared" si="6"/>
        <v>16</v>
      </c>
      <c r="E54" s="42" t="str">
        <f t="shared" si="2"/>
        <v>GIJON</v>
      </c>
      <c r="F54" s="42">
        <f t="shared" si="7"/>
        <v>10682</v>
      </c>
      <c r="G54" s="42">
        <f t="shared" si="8"/>
        <v>7947</v>
      </c>
    </row>
    <row r="55" spans="1:7" x14ac:dyDescent="0.25">
      <c r="A55" s="42" t="str">
        <f t="shared" si="3"/>
        <v>MARIN Y RIA DE PONTEVEDRA</v>
      </c>
      <c r="B55" s="41">
        <f t="shared" si="4"/>
        <v>8225</v>
      </c>
      <c r="C55" s="41">
        <f t="shared" si="5"/>
        <v>6017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8225</v>
      </c>
      <c r="G55" s="42">
        <f t="shared" si="8"/>
        <v>6017</v>
      </c>
    </row>
    <row r="56" spans="1:7" x14ac:dyDescent="0.25">
      <c r="A56" s="42" t="str">
        <f t="shared" si="3"/>
        <v>MELILLA</v>
      </c>
      <c r="B56" s="41">
        <f t="shared" si="4"/>
        <v>21673</v>
      </c>
      <c r="C56" s="41">
        <f t="shared" si="5"/>
        <v>19379</v>
      </c>
      <c r="D56" s="41">
        <f t="shared" si="6"/>
        <v>12</v>
      </c>
      <c r="E56" s="42" t="str">
        <f t="shared" si="2"/>
        <v>CASTELLON</v>
      </c>
      <c r="F56" s="42">
        <f t="shared" si="7"/>
        <v>4305</v>
      </c>
      <c r="G56" s="42">
        <f t="shared" si="8"/>
        <v>5329</v>
      </c>
    </row>
    <row r="57" spans="1:7" x14ac:dyDescent="0.25">
      <c r="A57" s="42" t="str">
        <f t="shared" si="3"/>
        <v>MOTRIL</v>
      </c>
      <c r="B57" s="41">
        <f t="shared" si="4"/>
        <v>1169</v>
      </c>
      <c r="C57" s="41">
        <f t="shared" si="5"/>
        <v>2225</v>
      </c>
      <c r="D57" s="41">
        <f t="shared" si="6"/>
        <v>23</v>
      </c>
      <c r="E57" s="42" t="str">
        <f t="shared" si="2"/>
        <v>ALMERIA</v>
      </c>
      <c r="F57" s="42">
        <f t="shared" si="7"/>
        <v>3487</v>
      </c>
      <c r="G57" s="42">
        <f t="shared" si="8"/>
        <v>4204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1691</v>
      </c>
      <c r="G58" s="42">
        <f t="shared" si="8"/>
        <v>1504</v>
      </c>
    </row>
    <row r="59" spans="1:7" x14ac:dyDescent="0.25">
      <c r="A59" s="42" t="str">
        <f t="shared" si="3"/>
        <v>SANTA CRUZ DE TENERIFE</v>
      </c>
      <c r="B59" s="41">
        <f t="shared" si="4"/>
        <v>273550</v>
      </c>
      <c r="C59" s="41">
        <f t="shared" si="5"/>
        <v>277983</v>
      </c>
      <c r="D59" s="41">
        <f t="shared" si="6"/>
        <v>2</v>
      </c>
      <c r="E59" s="42" t="str">
        <f t="shared" si="2"/>
        <v>A CORUÑA</v>
      </c>
      <c r="F59" s="42">
        <f t="shared" si="7"/>
        <v>1172</v>
      </c>
      <c r="G59" s="42">
        <f t="shared" si="8"/>
        <v>254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1169</v>
      </c>
      <c r="G60" s="42">
        <f t="shared" si="8"/>
        <v>2225</v>
      </c>
    </row>
    <row r="61" spans="1:7" x14ac:dyDescent="0.25">
      <c r="A61" s="42" t="str">
        <f t="shared" si="3"/>
        <v>SEVILLA</v>
      </c>
      <c r="B61" s="41">
        <f t="shared" si="4"/>
        <v>127636</v>
      </c>
      <c r="C61" s="41">
        <f t="shared" si="5"/>
        <v>135213</v>
      </c>
      <c r="D61" s="41">
        <f t="shared" si="6"/>
        <v>5</v>
      </c>
      <c r="E61" s="42" t="str">
        <f t="shared" si="2"/>
        <v>BAHIA DE ALGECIRAS</v>
      </c>
      <c r="F61" s="42">
        <f t="shared" si="7"/>
        <v>417</v>
      </c>
      <c r="G61" s="42">
        <f t="shared" si="8"/>
        <v>4</v>
      </c>
    </row>
    <row r="62" spans="1:7" x14ac:dyDescent="0.25">
      <c r="A62" s="42" t="str">
        <f t="shared" si="3"/>
        <v>TARRAGONA</v>
      </c>
      <c r="B62" s="41">
        <f t="shared" si="4"/>
        <v>14268</v>
      </c>
      <c r="C62" s="41">
        <f t="shared" si="5"/>
        <v>22036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144262</v>
      </c>
      <c r="C63" s="41">
        <f t="shared" si="5"/>
        <v>142033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27694</v>
      </c>
      <c r="C64" s="41">
        <f t="shared" si="5"/>
        <v>23576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31985</v>
      </c>
      <c r="C65" s="41">
        <f t="shared" si="5"/>
        <v>25803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2" workbookViewId="0">
      <selection activeCell="A9" sqref="A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300</v>
      </c>
      <c r="C7" s="9">
        <v>152</v>
      </c>
      <c r="D7" s="9">
        <v>4506</v>
      </c>
      <c r="E7" s="9">
        <v>3991</v>
      </c>
      <c r="F7" s="10">
        <f>((E7*100)/D7)-100</f>
        <v>-11.429205503772749</v>
      </c>
      <c r="G7" s="1"/>
      <c r="H7" s="1"/>
      <c r="I7" s="1"/>
    </row>
    <row r="8" spans="1:12" x14ac:dyDescent="0.25">
      <c r="A8" s="11" t="s">
        <v>45</v>
      </c>
      <c r="B8" s="12">
        <v>2526</v>
      </c>
      <c r="C8" s="12">
        <v>2412</v>
      </c>
      <c r="D8" s="12">
        <v>38125</v>
      </c>
      <c r="E8" s="12">
        <v>30199</v>
      </c>
      <c r="F8" s="13">
        <f t="shared" ref="F8:F35" si="0">((E8*100)/D8)-100</f>
        <v>-20.789508196721314</v>
      </c>
      <c r="G8" s="1"/>
      <c r="H8" s="1"/>
      <c r="I8" s="1"/>
    </row>
    <row r="9" spans="1:12" x14ac:dyDescent="0.25">
      <c r="A9" s="8" t="s">
        <v>46</v>
      </c>
      <c r="B9" s="9">
        <v>219</v>
      </c>
      <c r="C9" s="9">
        <v>389</v>
      </c>
      <c r="D9" s="9">
        <v>1930</v>
      </c>
      <c r="E9" s="9">
        <v>3772</v>
      </c>
      <c r="F9" s="10">
        <f t="shared" si="0"/>
        <v>95.440414507772033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27879</v>
      </c>
      <c r="C11" s="9">
        <v>26825</v>
      </c>
      <c r="D11" s="9">
        <v>354254</v>
      </c>
      <c r="E11" s="9">
        <v>389232</v>
      </c>
      <c r="F11" s="10">
        <f t="shared" si="0"/>
        <v>9.8737064366245733</v>
      </c>
      <c r="G11" s="1"/>
      <c r="H11" s="1"/>
      <c r="I11" s="1"/>
    </row>
    <row r="12" spans="1:12" x14ac:dyDescent="0.25">
      <c r="A12" s="11" t="s">
        <v>49</v>
      </c>
      <c r="B12" s="12">
        <v>4193</v>
      </c>
      <c r="C12" s="12">
        <v>4929</v>
      </c>
      <c r="D12" s="12">
        <v>57899</v>
      </c>
      <c r="E12" s="12">
        <v>59076</v>
      </c>
      <c r="F12" s="13">
        <f t="shared" si="0"/>
        <v>2.0328503082954796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1</v>
      </c>
      <c r="D13" s="9">
        <v>2</v>
      </c>
      <c r="E13" s="9">
        <v>30</v>
      </c>
      <c r="F13" s="10">
        <f t="shared" si="0"/>
        <v>1400</v>
      </c>
      <c r="G13" s="1"/>
      <c r="H13" s="1"/>
      <c r="I13" s="1"/>
    </row>
    <row r="14" spans="1:12" x14ac:dyDescent="0.25">
      <c r="A14" s="11" t="s">
        <v>51</v>
      </c>
      <c r="B14" s="12">
        <v>96727</v>
      </c>
      <c r="C14" s="12">
        <v>100483</v>
      </c>
      <c r="D14" s="12">
        <v>1153973</v>
      </c>
      <c r="E14" s="12">
        <v>1263504</v>
      </c>
      <c r="F14" s="13">
        <f t="shared" si="0"/>
        <v>9.4916432186888215</v>
      </c>
      <c r="G14" s="1"/>
      <c r="H14" s="1"/>
      <c r="I14" s="1"/>
    </row>
    <row r="15" spans="1:12" x14ac:dyDescent="0.25">
      <c r="A15" s="8" t="s">
        <v>52</v>
      </c>
      <c r="B15" s="9">
        <v>53644</v>
      </c>
      <c r="C15" s="9">
        <v>50124</v>
      </c>
      <c r="D15" s="9">
        <v>545143</v>
      </c>
      <c r="E15" s="9">
        <v>540229</v>
      </c>
      <c r="F15" s="10">
        <f t="shared" si="0"/>
        <v>-0.90141485811979294</v>
      </c>
      <c r="G15" s="1"/>
      <c r="H15" s="1"/>
      <c r="I15" s="1"/>
    </row>
    <row r="16" spans="1:12" x14ac:dyDescent="0.25">
      <c r="A16" s="11" t="s">
        <v>53</v>
      </c>
      <c r="B16" s="12">
        <v>3354</v>
      </c>
      <c r="C16" s="12">
        <v>6620</v>
      </c>
      <c r="D16" s="12">
        <v>49070</v>
      </c>
      <c r="E16" s="12">
        <v>59579</v>
      </c>
      <c r="F16" s="13">
        <f t="shared" si="0"/>
        <v>21.416343998369669</v>
      </c>
      <c r="G16" s="1"/>
      <c r="H16" s="1"/>
      <c r="I16" s="1"/>
    </row>
    <row r="17" spans="1:9" x14ac:dyDescent="0.25">
      <c r="A17" s="8" t="s">
        <v>54</v>
      </c>
      <c r="B17" s="9">
        <v>13624</v>
      </c>
      <c r="C17" s="9">
        <v>16791</v>
      </c>
      <c r="D17" s="9">
        <v>154812</v>
      </c>
      <c r="E17" s="9">
        <v>187517</v>
      </c>
      <c r="F17" s="10">
        <f t="shared" si="0"/>
        <v>21.125623336692243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132</v>
      </c>
      <c r="E18" s="12">
        <v>21</v>
      </c>
      <c r="F18" s="13">
        <f t="shared" si="0"/>
        <v>-84.090909090909093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96</v>
      </c>
      <c r="D19" s="9">
        <v>915</v>
      </c>
      <c r="E19" s="9">
        <v>882</v>
      </c>
      <c r="F19" s="10">
        <f t="shared" si="0"/>
        <v>-3.6065573770491852</v>
      </c>
      <c r="G19" s="1"/>
      <c r="H19" s="1"/>
      <c r="I19" s="1"/>
    </row>
    <row r="20" spans="1:9" x14ac:dyDescent="0.25">
      <c r="A20" s="11" t="s">
        <v>57</v>
      </c>
      <c r="B20" s="12">
        <v>3507</v>
      </c>
      <c r="C20" s="12">
        <v>3790</v>
      </c>
      <c r="D20" s="12">
        <v>40660</v>
      </c>
      <c r="E20" s="12">
        <v>51684</v>
      </c>
      <c r="F20" s="13">
        <f t="shared" si="0"/>
        <v>27.112641416625678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913</v>
      </c>
      <c r="D21" s="9">
        <v>243</v>
      </c>
      <c r="E21" s="9">
        <v>1556</v>
      </c>
      <c r="F21" s="10">
        <f t="shared" si="0"/>
        <v>540.32921810699588</v>
      </c>
      <c r="G21" s="1"/>
      <c r="H21" s="1"/>
      <c r="I21" s="1"/>
    </row>
    <row r="22" spans="1:9" x14ac:dyDescent="0.25">
      <c r="A22" s="11" t="s">
        <v>59</v>
      </c>
      <c r="B22" s="12">
        <v>6921</v>
      </c>
      <c r="C22" s="12">
        <v>5557</v>
      </c>
      <c r="D22" s="12">
        <v>78631</v>
      </c>
      <c r="E22" s="12">
        <v>71305</v>
      </c>
      <c r="F22" s="13">
        <f t="shared" si="0"/>
        <v>-9.3169360684717191</v>
      </c>
      <c r="G22" s="1"/>
      <c r="H22" s="1"/>
      <c r="I22" s="1"/>
    </row>
    <row r="23" spans="1:9" x14ac:dyDescent="0.25">
      <c r="A23" s="8" t="s">
        <v>60</v>
      </c>
      <c r="B23" s="9">
        <v>1191</v>
      </c>
      <c r="C23" s="9">
        <v>1564</v>
      </c>
      <c r="D23" s="9">
        <v>21969</v>
      </c>
      <c r="E23" s="9">
        <v>21177</v>
      </c>
      <c r="F23" s="10">
        <f t="shared" si="0"/>
        <v>-3.6050798852929091</v>
      </c>
      <c r="G23" s="1"/>
      <c r="H23" s="1"/>
      <c r="I23" s="1"/>
    </row>
    <row r="24" spans="1:9" x14ac:dyDescent="0.25">
      <c r="A24" s="11" t="s">
        <v>61</v>
      </c>
      <c r="B24" s="12">
        <v>2543</v>
      </c>
      <c r="C24" s="12">
        <v>1312</v>
      </c>
      <c r="D24" s="12">
        <v>31093</v>
      </c>
      <c r="E24" s="12">
        <v>19006</v>
      </c>
      <c r="F24" s="13">
        <f t="shared" si="0"/>
        <v>-38.87370147621651</v>
      </c>
      <c r="G24" s="1"/>
      <c r="H24" s="1"/>
      <c r="I24" s="1"/>
    </row>
    <row r="25" spans="1:9" x14ac:dyDescent="0.25">
      <c r="A25" s="8" t="s">
        <v>62</v>
      </c>
      <c r="B25" s="9">
        <v>1995</v>
      </c>
      <c r="C25" s="9">
        <v>1107</v>
      </c>
      <c r="D25" s="9">
        <v>14221</v>
      </c>
      <c r="E25" s="9">
        <v>14127</v>
      </c>
      <c r="F25" s="10">
        <f t="shared" si="0"/>
        <v>-0.66099430419801308</v>
      </c>
      <c r="G25" s="1"/>
      <c r="H25" s="1"/>
      <c r="I25" s="1"/>
    </row>
    <row r="26" spans="1:9" x14ac:dyDescent="0.25">
      <c r="A26" s="11" t="s">
        <v>63</v>
      </c>
      <c r="B26" s="12">
        <v>358</v>
      </c>
      <c r="C26" s="12">
        <v>327</v>
      </c>
      <c r="D26" s="12">
        <v>4230</v>
      </c>
      <c r="E26" s="12">
        <v>4813</v>
      </c>
      <c r="F26" s="13">
        <f t="shared" si="0"/>
        <v>13.782505910165483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3773</v>
      </c>
      <c r="C28" s="12">
        <v>3201</v>
      </c>
      <c r="D28" s="12">
        <v>39124</v>
      </c>
      <c r="E28" s="12">
        <v>32837</v>
      </c>
      <c r="F28" s="13">
        <f t="shared" si="0"/>
        <v>-16.06942030467232</v>
      </c>
      <c r="G28" s="1"/>
      <c r="H28" s="1"/>
      <c r="I28" s="1"/>
    </row>
    <row r="29" spans="1:9" x14ac:dyDescent="0.25">
      <c r="A29" s="8" t="s">
        <v>66</v>
      </c>
      <c r="B29" s="9">
        <v>31</v>
      </c>
      <c r="C29" s="9">
        <v>116</v>
      </c>
      <c r="D29" s="9">
        <v>1112</v>
      </c>
      <c r="E29" s="9">
        <v>1169</v>
      </c>
      <c r="F29" s="10">
        <f t="shared" si="0"/>
        <v>5.1258992805755383</v>
      </c>
      <c r="G29" s="1"/>
      <c r="H29" s="1"/>
      <c r="I29" s="1"/>
    </row>
    <row r="30" spans="1:9" x14ac:dyDescent="0.25">
      <c r="A30" s="11" t="s">
        <v>67</v>
      </c>
      <c r="B30" s="12">
        <v>1628</v>
      </c>
      <c r="C30" s="12">
        <v>843</v>
      </c>
      <c r="D30" s="12">
        <v>20980</v>
      </c>
      <c r="E30" s="12">
        <v>12768</v>
      </c>
      <c r="F30" s="13">
        <f t="shared" si="0"/>
        <v>-39.142040038131555</v>
      </c>
      <c r="G30" s="1"/>
      <c r="H30" s="1"/>
      <c r="I30" s="1"/>
    </row>
    <row r="31" spans="1:9" x14ac:dyDescent="0.25">
      <c r="A31" s="8" t="s">
        <v>68</v>
      </c>
      <c r="B31" s="9">
        <v>4980</v>
      </c>
      <c r="C31" s="9">
        <v>4777</v>
      </c>
      <c r="D31" s="9">
        <v>64732</v>
      </c>
      <c r="E31" s="9">
        <v>59759</v>
      </c>
      <c r="F31" s="10">
        <f t="shared" si="0"/>
        <v>-7.6824445405672606</v>
      </c>
      <c r="G31" s="1"/>
      <c r="H31" s="1"/>
      <c r="I31" s="1"/>
    </row>
    <row r="32" spans="1:9" x14ac:dyDescent="0.25">
      <c r="A32" s="11" t="s">
        <v>69</v>
      </c>
      <c r="B32" s="12">
        <v>166181</v>
      </c>
      <c r="C32" s="12">
        <v>156488</v>
      </c>
      <c r="D32" s="12">
        <v>2047200</v>
      </c>
      <c r="E32" s="12">
        <v>2025250</v>
      </c>
      <c r="F32" s="13">
        <f t="shared" si="0"/>
        <v>-1.0721961703790583</v>
      </c>
      <c r="G32" s="1"/>
      <c r="H32" s="1"/>
      <c r="I32" s="1"/>
    </row>
    <row r="33" spans="1:9" x14ac:dyDescent="0.25">
      <c r="A33" s="8" t="s">
        <v>70</v>
      </c>
      <c r="B33" s="9">
        <v>12109</v>
      </c>
      <c r="C33" s="9">
        <v>13376</v>
      </c>
      <c r="D33" s="9">
        <v>166551</v>
      </c>
      <c r="E33" s="9">
        <v>173326</v>
      </c>
      <c r="F33" s="10">
        <f t="shared" si="0"/>
        <v>4.0678230692100357</v>
      </c>
      <c r="G33" s="1"/>
      <c r="H33" s="1"/>
      <c r="I33" s="1"/>
    </row>
    <row r="34" spans="1:9" x14ac:dyDescent="0.25">
      <c r="A34" s="11" t="s">
        <v>71</v>
      </c>
      <c r="B34" s="12">
        <v>65</v>
      </c>
      <c r="C34" s="12">
        <v>143</v>
      </c>
      <c r="D34" s="12">
        <v>833</v>
      </c>
      <c r="E34" s="12">
        <v>1168</v>
      </c>
      <c r="F34" s="13">
        <f t="shared" si="0"/>
        <v>40.216086434573839</v>
      </c>
      <c r="G34" s="1"/>
      <c r="H34" s="1"/>
      <c r="I34" s="1"/>
    </row>
    <row r="35" spans="1:9" x14ac:dyDescent="0.25">
      <c r="A35" s="14" t="s">
        <v>72</v>
      </c>
      <c r="B35" s="15">
        <f>SUM(B7:B34)</f>
        <v>407831</v>
      </c>
      <c r="C35" s="15">
        <f t="shared" ref="C35:E35" si="1">SUM(C7:C34)</f>
        <v>402336</v>
      </c>
      <c r="D35" s="15">
        <f t="shared" si="1"/>
        <v>4892348</v>
      </c>
      <c r="E35" s="15">
        <f t="shared" si="1"/>
        <v>5027979</v>
      </c>
      <c r="F35" s="16">
        <f t="shared" si="0"/>
        <v>2.7723089199705271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3991</v>
      </c>
      <c r="C38" s="41">
        <f>D7</f>
        <v>4506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2025250</v>
      </c>
      <c r="G38" s="42">
        <f>LOOKUP(E38,$A$38:$A$65,$C$38:$C$65)</f>
        <v>2047200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30199</v>
      </c>
      <c r="C39" s="41">
        <f t="shared" ref="C39:C65" si="5">D8</f>
        <v>38125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1263504</v>
      </c>
      <c r="G39" s="42">
        <f t="shared" ref="G39:G65" si="8">LOOKUP(E39,$A$38:$A$65,$C$38:$C$65)</f>
        <v>1153973</v>
      </c>
    </row>
    <row r="40" spans="1:9" x14ac:dyDescent="0.25">
      <c r="A40" s="42" t="str">
        <f t="shared" si="3"/>
        <v>ALMERIA</v>
      </c>
      <c r="B40" s="41">
        <f t="shared" si="4"/>
        <v>3772</v>
      </c>
      <c r="C40" s="41">
        <f t="shared" si="5"/>
        <v>1930</v>
      </c>
      <c r="D40" s="41">
        <f t="shared" si="6"/>
        <v>20</v>
      </c>
      <c r="E40" s="42" t="str">
        <f t="shared" si="2"/>
        <v>BILBAO</v>
      </c>
      <c r="F40" s="42">
        <f t="shared" si="7"/>
        <v>540229</v>
      </c>
      <c r="G40" s="42">
        <f t="shared" si="8"/>
        <v>545143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BAHIA DE ALGECIRAS</v>
      </c>
      <c r="F41" s="42">
        <f t="shared" si="7"/>
        <v>389232</v>
      </c>
      <c r="G41" s="42">
        <f t="shared" si="8"/>
        <v>354254</v>
      </c>
    </row>
    <row r="42" spans="1:9" x14ac:dyDescent="0.25">
      <c r="A42" s="42" t="str">
        <f t="shared" si="3"/>
        <v>BAHIA DE ALGECIRAS</v>
      </c>
      <c r="B42" s="41">
        <f t="shared" si="4"/>
        <v>389232</v>
      </c>
      <c r="C42" s="41">
        <f t="shared" si="5"/>
        <v>354254</v>
      </c>
      <c r="D42" s="41">
        <f t="shared" si="6"/>
        <v>4</v>
      </c>
      <c r="E42" s="42" t="str">
        <f t="shared" si="2"/>
        <v>CASTELLON</v>
      </c>
      <c r="F42" s="42">
        <f t="shared" si="7"/>
        <v>187517</v>
      </c>
      <c r="G42" s="42">
        <f t="shared" si="8"/>
        <v>154812</v>
      </c>
    </row>
    <row r="43" spans="1:9" x14ac:dyDescent="0.25">
      <c r="A43" s="42" t="str">
        <f t="shared" si="3"/>
        <v>BAHIA DE CADIZ</v>
      </c>
      <c r="B43" s="41">
        <f t="shared" si="4"/>
        <v>59076</v>
      </c>
      <c r="C43" s="41">
        <f t="shared" si="5"/>
        <v>57899</v>
      </c>
      <c r="D43" s="41">
        <f t="shared" si="6"/>
        <v>10</v>
      </c>
      <c r="E43" s="42" t="str">
        <f t="shared" si="2"/>
        <v>VIGO</v>
      </c>
      <c r="F43" s="42">
        <f t="shared" si="7"/>
        <v>173326</v>
      </c>
      <c r="G43" s="42">
        <f t="shared" si="8"/>
        <v>166551</v>
      </c>
    </row>
    <row r="44" spans="1:9" x14ac:dyDescent="0.25">
      <c r="A44" s="42" t="str">
        <f t="shared" si="3"/>
        <v>BALEARES</v>
      </c>
      <c r="B44" s="41">
        <f t="shared" si="4"/>
        <v>30</v>
      </c>
      <c r="C44" s="41">
        <f t="shared" si="5"/>
        <v>2</v>
      </c>
      <c r="D44" s="41">
        <f t="shared" si="6"/>
        <v>25</v>
      </c>
      <c r="E44" s="42" t="str">
        <f t="shared" si="2"/>
        <v>LAS PALMAS</v>
      </c>
      <c r="F44" s="42">
        <f t="shared" si="7"/>
        <v>71305</v>
      </c>
      <c r="G44" s="42">
        <f t="shared" si="8"/>
        <v>78631</v>
      </c>
    </row>
    <row r="45" spans="1:9" x14ac:dyDescent="0.25">
      <c r="A45" s="42" t="str">
        <f t="shared" si="3"/>
        <v>BARCELONA</v>
      </c>
      <c r="B45" s="41">
        <f t="shared" si="4"/>
        <v>1263504</v>
      </c>
      <c r="C45" s="41">
        <f t="shared" si="5"/>
        <v>1153973</v>
      </c>
      <c r="D45" s="41">
        <f t="shared" si="6"/>
        <v>2</v>
      </c>
      <c r="E45" s="42" t="str">
        <f t="shared" si="2"/>
        <v>TARRAGONA</v>
      </c>
      <c r="F45" s="42">
        <f t="shared" si="7"/>
        <v>59759</v>
      </c>
      <c r="G45" s="42">
        <f t="shared" si="8"/>
        <v>64732</v>
      </c>
    </row>
    <row r="46" spans="1:9" x14ac:dyDescent="0.25">
      <c r="A46" s="42" t="str">
        <f t="shared" si="3"/>
        <v>BILBAO</v>
      </c>
      <c r="B46" s="41">
        <f t="shared" si="4"/>
        <v>540229</v>
      </c>
      <c r="C46" s="41">
        <f t="shared" si="5"/>
        <v>545143</v>
      </c>
      <c r="D46" s="41">
        <f t="shared" si="6"/>
        <v>3</v>
      </c>
      <c r="E46" s="42" t="str">
        <f t="shared" si="2"/>
        <v>CARTAGENA</v>
      </c>
      <c r="F46" s="42">
        <f t="shared" si="7"/>
        <v>59579</v>
      </c>
      <c r="G46" s="42">
        <f t="shared" si="8"/>
        <v>49070</v>
      </c>
    </row>
    <row r="47" spans="1:9" x14ac:dyDescent="0.25">
      <c r="A47" s="42" t="str">
        <f t="shared" si="3"/>
        <v>CARTAGENA</v>
      </c>
      <c r="B47" s="41">
        <f t="shared" si="4"/>
        <v>59579</v>
      </c>
      <c r="C47" s="41">
        <f t="shared" si="5"/>
        <v>49070</v>
      </c>
      <c r="D47" s="41">
        <f t="shared" si="6"/>
        <v>9</v>
      </c>
      <c r="E47" s="42" t="str">
        <f t="shared" si="2"/>
        <v>BAHIA DE CADIZ</v>
      </c>
      <c r="F47" s="42">
        <f t="shared" si="7"/>
        <v>59076</v>
      </c>
      <c r="G47" s="42">
        <f t="shared" si="8"/>
        <v>57899</v>
      </c>
    </row>
    <row r="48" spans="1:9" x14ac:dyDescent="0.25">
      <c r="A48" s="42" t="str">
        <f t="shared" si="3"/>
        <v>CASTELLON</v>
      </c>
      <c r="B48" s="41">
        <f t="shared" si="4"/>
        <v>187517</v>
      </c>
      <c r="C48" s="41">
        <f t="shared" si="5"/>
        <v>154812</v>
      </c>
      <c r="D48" s="41">
        <f t="shared" si="6"/>
        <v>5</v>
      </c>
      <c r="E48" s="42" t="str">
        <f t="shared" si="2"/>
        <v>GIJON</v>
      </c>
      <c r="F48" s="42">
        <f t="shared" si="7"/>
        <v>51684</v>
      </c>
      <c r="G48" s="42">
        <f t="shared" si="8"/>
        <v>40660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132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32837</v>
      </c>
      <c r="G49" s="42">
        <f t="shared" si="8"/>
        <v>39124</v>
      </c>
    </row>
    <row r="50" spans="1:7" x14ac:dyDescent="0.25">
      <c r="A50" s="42" t="str">
        <f t="shared" si="3"/>
        <v>FERROL-SAN CIBRAO</v>
      </c>
      <c r="B50" s="41">
        <f t="shared" si="4"/>
        <v>882</v>
      </c>
      <c r="C50" s="41">
        <f t="shared" si="5"/>
        <v>915</v>
      </c>
      <c r="D50" s="41">
        <f t="shared" si="6"/>
        <v>24</v>
      </c>
      <c r="E50" s="42" t="str">
        <f t="shared" si="2"/>
        <v>ALICANTE</v>
      </c>
      <c r="F50" s="42">
        <f t="shared" si="7"/>
        <v>30199</v>
      </c>
      <c r="G50" s="42">
        <f t="shared" si="8"/>
        <v>38125</v>
      </c>
    </row>
    <row r="51" spans="1:7" x14ac:dyDescent="0.25">
      <c r="A51" s="42" t="str">
        <f t="shared" si="3"/>
        <v>GIJON</v>
      </c>
      <c r="B51" s="41">
        <f t="shared" si="4"/>
        <v>51684</v>
      </c>
      <c r="C51" s="41">
        <f t="shared" si="5"/>
        <v>40660</v>
      </c>
      <c r="D51" s="41">
        <f t="shared" si="6"/>
        <v>11</v>
      </c>
      <c r="E51" s="42" t="str">
        <f t="shared" si="2"/>
        <v>MALAGA</v>
      </c>
      <c r="F51" s="42">
        <f t="shared" si="7"/>
        <v>21177</v>
      </c>
      <c r="G51" s="42">
        <f t="shared" si="8"/>
        <v>21969</v>
      </c>
    </row>
    <row r="52" spans="1:7" x14ac:dyDescent="0.25">
      <c r="A52" s="42" t="str">
        <f t="shared" si="3"/>
        <v>HUELVA</v>
      </c>
      <c r="B52" s="41">
        <f t="shared" si="4"/>
        <v>1556</v>
      </c>
      <c r="C52" s="41">
        <f t="shared" si="5"/>
        <v>243</v>
      </c>
      <c r="D52" s="41">
        <f t="shared" si="6"/>
        <v>21</v>
      </c>
      <c r="E52" s="42" t="str">
        <f t="shared" si="2"/>
        <v>MARIN Y RIA DE PONTEVEDRA</v>
      </c>
      <c r="F52" s="42">
        <f t="shared" si="7"/>
        <v>19006</v>
      </c>
      <c r="G52" s="42">
        <f t="shared" si="8"/>
        <v>31093</v>
      </c>
    </row>
    <row r="53" spans="1:7" x14ac:dyDescent="0.25">
      <c r="A53" s="42" t="str">
        <f t="shared" si="3"/>
        <v>LAS PALMAS</v>
      </c>
      <c r="B53" s="41">
        <f t="shared" si="4"/>
        <v>71305</v>
      </c>
      <c r="C53" s="41">
        <f t="shared" si="5"/>
        <v>78631</v>
      </c>
      <c r="D53" s="41">
        <f t="shared" si="6"/>
        <v>7</v>
      </c>
      <c r="E53" s="42" t="str">
        <f t="shared" si="2"/>
        <v>MELILLA</v>
      </c>
      <c r="F53" s="42">
        <f t="shared" si="7"/>
        <v>14127</v>
      </c>
      <c r="G53" s="42">
        <f t="shared" si="8"/>
        <v>14221</v>
      </c>
    </row>
    <row r="54" spans="1:7" x14ac:dyDescent="0.25">
      <c r="A54" s="42" t="str">
        <f t="shared" si="3"/>
        <v>MALAGA</v>
      </c>
      <c r="B54" s="41">
        <f t="shared" si="4"/>
        <v>21177</v>
      </c>
      <c r="C54" s="41">
        <f t="shared" si="5"/>
        <v>21969</v>
      </c>
      <c r="D54" s="41">
        <f t="shared" si="6"/>
        <v>14</v>
      </c>
      <c r="E54" s="42" t="str">
        <f t="shared" si="2"/>
        <v>SEVILLA</v>
      </c>
      <c r="F54" s="42">
        <f t="shared" si="7"/>
        <v>12768</v>
      </c>
      <c r="G54" s="42">
        <f t="shared" si="8"/>
        <v>20980</v>
      </c>
    </row>
    <row r="55" spans="1:7" x14ac:dyDescent="0.25">
      <c r="A55" s="42" t="str">
        <f t="shared" si="3"/>
        <v>MARIN Y RIA DE PONTEVEDRA</v>
      </c>
      <c r="B55" s="41">
        <f t="shared" si="4"/>
        <v>19006</v>
      </c>
      <c r="C55" s="41">
        <f t="shared" si="5"/>
        <v>31093</v>
      </c>
      <c r="D55" s="41">
        <f t="shared" si="6"/>
        <v>15</v>
      </c>
      <c r="E55" s="42" t="str">
        <f t="shared" si="2"/>
        <v>MOTRIL</v>
      </c>
      <c r="F55" s="42">
        <f t="shared" si="7"/>
        <v>4813</v>
      </c>
      <c r="G55" s="42">
        <f t="shared" si="8"/>
        <v>4230</v>
      </c>
    </row>
    <row r="56" spans="1:7" x14ac:dyDescent="0.25">
      <c r="A56" s="42" t="str">
        <f t="shared" si="3"/>
        <v>MELILLA</v>
      </c>
      <c r="B56" s="41">
        <f t="shared" si="4"/>
        <v>14127</v>
      </c>
      <c r="C56" s="41">
        <f t="shared" si="5"/>
        <v>14221</v>
      </c>
      <c r="D56" s="41">
        <f t="shared" si="6"/>
        <v>16</v>
      </c>
      <c r="E56" s="42" t="str">
        <f t="shared" si="2"/>
        <v>A CORUÑA</v>
      </c>
      <c r="F56" s="42">
        <f t="shared" si="7"/>
        <v>3991</v>
      </c>
      <c r="G56" s="42">
        <f t="shared" si="8"/>
        <v>4506</v>
      </c>
    </row>
    <row r="57" spans="1:7" x14ac:dyDescent="0.25">
      <c r="A57" s="42" t="str">
        <f t="shared" si="3"/>
        <v>MOTRIL</v>
      </c>
      <c r="B57" s="41">
        <f t="shared" si="4"/>
        <v>4813</v>
      </c>
      <c r="C57" s="41">
        <f t="shared" si="5"/>
        <v>4230</v>
      </c>
      <c r="D57" s="41">
        <f t="shared" si="6"/>
        <v>18</v>
      </c>
      <c r="E57" s="42" t="str">
        <f t="shared" si="2"/>
        <v>ALMERIA</v>
      </c>
      <c r="F57" s="42">
        <f t="shared" si="7"/>
        <v>3772</v>
      </c>
      <c r="G57" s="42">
        <f t="shared" si="8"/>
        <v>1930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1556</v>
      </c>
      <c r="G58" s="42">
        <f t="shared" si="8"/>
        <v>243</v>
      </c>
    </row>
    <row r="59" spans="1:7" x14ac:dyDescent="0.25">
      <c r="A59" s="42" t="str">
        <f t="shared" si="3"/>
        <v>SANTA CRUZ DE TENERIFE</v>
      </c>
      <c r="B59" s="41">
        <f t="shared" si="4"/>
        <v>32837</v>
      </c>
      <c r="C59" s="41">
        <f t="shared" si="5"/>
        <v>39124</v>
      </c>
      <c r="D59" s="41">
        <f t="shared" si="6"/>
        <v>12</v>
      </c>
      <c r="E59" s="42" t="str">
        <f t="shared" si="2"/>
        <v>SANTANDER</v>
      </c>
      <c r="F59" s="42">
        <f t="shared" si="7"/>
        <v>1169</v>
      </c>
      <c r="G59" s="42">
        <f t="shared" si="8"/>
        <v>1112</v>
      </c>
    </row>
    <row r="60" spans="1:7" x14ac:dyDescent="0.25">
      <c r="A60" s="42" t="str">
        <f t="shared" si="3"/>
        <v>SANTANDER</v>
      </c>
      <c r="B60" s="41">
        <f t="shared" si="4"/>
        <v>1169</v>
      </c>
      <c r="C60" s="41">
        <f t="shared" si="5"/>
        <v>1112</v>
      </c>
      <c r="D60" s="41">
        <f t="shared" si="6"/>
        <v>22</v>
      </c>
      <c r="E60" s="42" t="str">
        <f t="shared" si="2"/>
        <v>VILAGARCIA</v>
      </c>
      <c r="F60" s="42">
        <f t="shared" si="7"/>
        <v>1168</v>
      </c>
      <c r="G60" s="42">
        <f t="shared" si="8"/>
        <v>833</v>
      </c>
    </row>
    <row r="61" spans="1:7" x14ac:dyDescent="0.25">
      <c r="A61" s="42" t="str">
        <f t="shared" si="3"/>
        <v>SEVILLA</v>
      </c>
      <c r="B61" s="41">
        <f t="shared" si="4"/>
        <v>12768</v>
      </c>
      <c r="C61" s="41">
        <f t="shared" si="5"/>
        <v>20980</v>
      </c>
      <c r="D61" s="41">
        <f t="shared" si="6"/>
        <v>17</v>
      </c>
      <c r="E61" s="42" t="str">
        <f t="shared" si="2"/>
        <v>FERROL-SAN CIBRAO</v>
      </c>
      <c r="F61" s="42">
        <f t="shared" si="7"/>
        <v>882</v>
      </c>
      <c r="G61" s="42">
        <f t="shared" si="8"/>
        <v>915</v>
      </c>
    </row>
    <row r="62" spans="1:7" x14ac:dyDescent="0.25">
      <c r="A62" s="42" t="str">
        <f t="shared" si="3"/>
        <v>TARRAGONA</v>
      </c>
      <c r="B62" s="41">
        <f t="shared" si="4"/>
        <v>59759</v>
      </c>
      <c r="C62" s="41">
        <f t="shared" si="5"/>
        <v>64732</v>
      </c>
      <c r="D62" s="41">
        <f t="shared" si="6"/>
        <v>8</v>
      </c>
      <c r="E62" s="42" t="str">
        <f t="shared" si="2"/>
        <v>BALEARES</v>
      </c>
      <c r="F62" s="42">
        <f t="shared" si="7"/>
        <v>30</v>
      </c>
      <c r="G62" s="42">
        <f t="shared" si="8"/>
        <v>2</v>
      </c>
    </row>
    <row r="63" spans="1:7" x14ac:dyDescent="0.25">
      <c r="A63" s="42" t="str">
        <f t="shared" si="3"/>
        <v>VALENCIA</v>
      </c>
      <c r="B63" s="41">
        <f t="shared" si="4"/>
        <v>2025250</v>
      </c>
      <c r="C63" s="41">
        <f t="shared" si="5"/>
        <v>2047200</v>
      </c>
      <c r="D63" s="41">
        <f t="shared" si="6"/>
        <v>1</v>
      </c>
      <c r="E63" s="42" t="str">
        <f t="shared" si="2"/>
        <v>CEUTA</v>
      </c>
      <c r="F63" s="42">
        <f t="shared" si="7"/>
        <v>21</v>
      </c>
      <c r="G63" s="42">
        <f t="shared" si="8"/>
        <v>132</v>
      </c>
    </row>
    <row r="64" spans="1:7" x14ac:dyDescent="0.25">
      <c r="A64" s="42" t="str">
        <f t="shared" si="3"/>
        <v>VIGO</v>
      </c>
      <c r="B64" s="41">
        <f t="shared" si="4"/>
        <v>173326</v>
      </c>
      <c r="C64" s="41">
        <f t="shared" si="5"/>
        <v>166551</v>
      </c>
      <c r="D64" s="41">
        <f t="shared" si="6"/>
        <v>6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1168</v>
      </c>
      <c r="C65" s="41">
        <f t="shared" si="5"/>
        <v>833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">
        <v>40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300</v>
      </c>
      <c r="C7" s="9">
        <v>218</v>
      </c>
      <c r="D7" s="9">
        <v>4760</v>
      </c>
      <c r="E7" s="9">
        <v>5163</v>
      </c>
      <c r="F7" s="10">
        <f>((E7*100)/D7)-100</f>
        <v>8.4663865546218489</v>
      </c>
      <c r="G7" s="1"/>
      <c r="H7" s="1"/>
      <c r="I7" s="1"/>
    </row>
    <row r="8" spans="1:12" x14ac:dyDescent="0.25">
      <c r="A8" s="11" t="s">
        <v>45</v>
      </c>
      <c r="B8" s="12">
        <v>12579</v>
      </c>
      <c r="C8" s="12">
        <v>11148</v>
      </c>
      <c r="D8" s="12">
        <v>155239</v>
      </c>
      <c r="E8" s="12">
        <v>146557</v>
      </c>
      <c r="F8" s="13">
        <f t="shared" ref="F8:F35" si="0">((E8*100)/D8)-100</f>
        <v>-5.592666791205815</v>
      </c>
      <c r="G8" s="1"/>
      <c r="H8" s="1"/>
      <c r="I8" s="1"/>
    </row>
    <row r="9" spans="1:12" x14ac:dyDescent="0.25">
      <c r="A9" s="8" t="s">
        <v>46</v>
      </c>
      <c r="B9" s="9">
        <v>531</v>
      </c>
      <c r="C9" s="9">
        <v>589</v>
      </c>
      <c r="D9" s="9">
        <v>6134</v>
      </c>
      <c r="E9" s="9">
        <v>7259</v>
      </c>
      <c r="F9" s="10">
        <f t="shared" si="0"/>
        <v>18.340397782849692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2</v>
      </c>
      <c r="F10" s="17">
        <f t="shared" si="0"/>
        <v>-75</v>
      </c>
      <c r="G10" s="1"/>
      <c r="H10" s="1"/>
      <c r="I10" s="1"/>
    </row>
    <row r="11" spans="1:12" x14ac:dyDescent="0.25">
      <c r="A11" s="8" t="s">
        <v>48</v>
      </c>
      <c r="B11" s="9">
        <v>27879</v>
      </c>
      <c r="C11" s="9">
        <v>26871</v>
      </c>
      <c r="D11" s="9">
        <v>354258</v>
      </c>
      <c r="E11" s="9">
        <v>389649</v>
      </c>
      <c r="F11" s="10">
        <f t="shared" si="0"/>
        <v>9.9901766509154299</v>
      </c>
      <c r="G11" s="1"/>
      <c r="H11" s="1"/>
      <c r="I11" s="1"/>
    </row>
    <row r="12" spans="1:12" x14ac:dyDescent="0.25">
      <c r="A12" s="11" t="s">
        <v>49</v>
      </c>
      <c r="B12" s="12">
        <v>7694</v>
      </c>
      <c r="C12" s="12">
        <v>8783</v>
      </c>
      <c r="D12" s="12">
        <v>95299</v>
      </c>
      <c r="E12" s="12">
        <v>92327</v>
      </c>
      <c r="F12" s="13">
        <f t="shared" si="0"/>
        <v>-3.1186056516857406</v>
      </c>
      <c r="G12" s="1"/>
      <c r="H12" s="1"/>
      <c r="I12" s="1"/>
    </row>
    <row r="13" spans="1:12" x14ac:dyDescent="0.25">
      <c r="A13" s="8" t="s">
        <v>50</v>
      </c>
      <c r="B13" s="9">
        <v>3897</v>
      </c>
      <c r="C13" s="9">
        <v>4409</v>
      </c>
      <c r="D13" s="9">
        <v>57678</v>
      </c>
      <c r="E13" s="9">
        <v>61547</v>
      </c>
      <c r="F13" s="10">
        <f t="shared" si="0"/>
        <v>6.7079302333645359</v>
      </c>
      <c r="G13" s="1"/>
      <c r="H13" s="1"/>
      <c r="I13" s="1"/>
    </row>
    <row r="14" spans="1:12" x14ac:dyDescent="0.25">
      <c r="A14" s="11" t="s">
        <v>51</v>
      </c>
      <c r="B14" s="12">
        <v>107958</v>
      </c>
      <c r="C14" s="12">
        <v>113709</v>
      </c>
      <c r="D14" s="12">
        <v>1314157</v>
      </c>
      <c r="E14" s="12">
        <v>1442005</v>
      </c>
      <c r="F14" s="13">
        <f t="shared" si="0"/>
        <v>9.7285179776845467</v>
      </c>
      <c r="G14" s="1"/>
      <c r="H14" s="1"/>
      <c r="I14" s="1"/>
    </row>
    <row r="15" spans="1:12" x14ac:dyDescent="0.25">
      <c r="A15" s="8" t="s">
        <v>52</v>
      </c>
      <c r="B15" s="9">
        <v>60887</v>
      </c>
      <c r="C15" s="9">
        <v>55745</v>
      </c>
      <c r="D15" s="9">
        <v>608998</v>
      </c>
      <c r="E15" s="9">
        <v>605857</v>
      </c>
      <c r="F15" s="10">
        <f t="shared" si="0"/>
        <v>-0.51576524060834572</v>
      </c>
      <c r="G15" s="1"/>
      <c r="H15" s="1"/>
      <c r="I15" s="1"/>
    </row>
    <row r="16" spans="1:12" x14ac:dyDescent="0.25">
      <c r="A16" s="11" t="s">
        <v>53</v>
      </c>
      <c r="B16" s="12">
        <v>4615</v>
      </c>
      <c r="C16" s="12">
        <v>8541</v>
      </c>
      <c r="D16" s="12">
        <v>66556</v>
      </c>
      <c r="E16" s="12">
        <v>80747</v>
      </c>
      <c r="F16" s="13">
        <f t="shared" si="0"/>
        <v>21.321894344612062</v>
      </c>
      <c r="G16" s="1"/>
      <c r="H16" s="1"/>
      <c r="I16" s="1"/>
    </row>
    <row r="17" spans="1:9" x14ac:dyDescent="0.25">
      <c r="A17" s="8" t="s">
        <v>54</v>
      </c>
      <c r="B17" s="9">
        <v>13624</v>
      </c>
      <c r="C17" s="9">
        <v>16873</v>
      </c>
      <c r="D17" s="9">
        <v>160141</v>
      </c>
      <c r="E17" s="9">
        <v>191822</v>
      </c>
      <c r="F17" s="10">
        <f t="shared" si="0"/>
        <v>19.783191062875844</v>
      </c>
      <c r="G17" s="1"/>
      <c r="H17" s="1"/>
      <c r="I17" s="1"/>
    </row>
    <row r="18" spans="1:9" x14ac:dyDescent="0.25">
      <c r="A18" s="11" t="s">
        <v>55</v>
      </c>
      <c r="B18" s="12">
        <v>1456</v>
      </c>
      <c r="C18" s="12">
        <v>1661</v>
      </c>
      <c r="D18" s="12">
        <v>16118</v>
      </c>
      <c r="E18" s="12">
        <v>19027</v>
      </c>
      <c r="F18" s="13">
        <f t="shared" si="0"/>
        <v>18.048144931132896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96</v>
      </c>
      <c r="D19" s="9">
        <v>915</v>
      </c>
      <c r="E19" s="9">
        <v>922</v>
      </c>
      <c r="F19" s="10">
        <f t="shared" si="0"/>
        <v>0.76502732240437865</v>
      </c>
      <c r="G19" s="1"/>
      <c r="H19" s="1"/>
      <c r="I19" s="1"/>
    </row>
    <row r="20" spans="1:9" x14ac:dyDescent="0.25">
      <c r="A20" s="11" t="s">
        <v>57</v>
      </c>
      <c r="B20" s="12">
        <v>4157</v>
      </c>
      <c r="C20" s="12">
        <v>5065</v>
      </c>
      <c r="D20" s="12">
        <v>48607</v>
      </c>
      <c r="E20" s="12">
        <v>62366</v>
      </c>
      <c r="F20" s="13">
        <f t="shared" si="0"/>
        <v>28.306622502931674</v>
      </c>
      <c r="G20" s="1"/>
      <c r="H20" s="1"/>
      <c r="I20" s="1"/>
    </row>
    <row r="21" spans="1:9" x14ac:dyDescent="0.25">
      <c r="A21" s="8" t="s">
        <v>58</v>
      </c>
      <c r="B21" s="9">
        <v>136</v>
      </c>
      <c r="C21" s="9">
        <v>1335</v>
      </c>
      <c r="D21" s="9">
        <v>1749</v>
      </c>
      <c r="E21" s="9">
        <v>3247</v>
      </c>
      <c r="F21" s="10">
        <f t="shared" si="0"/>
        <v>85.648942252715841</v>
      </c>
      <c r="G21" s="1"/>
      <c r="H21" s="1"/>
      <c r="I21" s="1"/>
    </row>
    <row r="22" spans="1:9" x14ac:dyDescent="0.25">
      <c r="A22" s="11" t="s">
        <v>59</v>
      </c>
      <c r="B22" s="12">
        <v>34206</v>
      </c>
      <c r="C22" s="12">
        <v>35305</v>
      </c>
      <c r="D22" s="12">
        <v>417730</v>
      </c>
      <c r="E22" s="12">
        <v>414870</v>
      </c>
      <c r="F22" s="13">
        <f t="shared" si="0"/>
        <v>-0.68465276614081461</v>
      </c>
      <c r="G22" s="1"/>
      <c r="H22" s="1"/>
      <c r="I22" s="1"/>
    </row>
    <row r="23" spans="1:9" x14ac:dyDescent="0.25">
      <c r="A23" s="8" t="s">
        <v>60</v>
      </c>
      <c r="B23" s="9">
        <v>2168</v>
      </c>
      <c r="C23" s="9">
        <v>2715</v>
      </c>
      <c r="D23" s="9">
        <v>35822</v>
      </c>
      <c r="E23" s="9">
        <v>34603</v>
      </c>
      <c r="F23" s="10">
        <f t="shared" si="0"/>
        <v>-3.4029367427837656</v>
      </c>
      <c r="G23" s="1"/>
      <c r="H23" s="1"/>
      <c r="I23" s="1"/>
    </row>
    <row r="24" spans="1:9" x14ac:dyDescent="0.25">
      <c r="A24" s="11" t="s">
        <v>61</v>
      </c>
      <c r="B24" s="12">
        <v>3306</v>
      </c>
      <c r="C24" s="12">
        <v>2743</v>
      </c>
      <c r="D24" s="12">
        <v>37110</v>
      </c>
      <c r="E24" s="12">
        <v>27231</v>
      </c>
      <c r="F24" s="13">
        <f t="shared" si="0"/>
        <v>-26.620856911883592</v>
      </c>
      <c r="G24" s="1"/>
      <c r="H24" s="1"/>
      <c r="I24" s="1"/>
    </row>
    <row r="25" spans="1:9" x14ac:dyDescent="0.25">
      <c r="A25" s="8" t="s">
        <v>62</v>
      </c>
      <c r="B25" s="9">
        <v>3363</v>
      </c>
      <c r="C25" s="9">
        <v>3019</v>
      </c>
      <c r="D25" s="9">
        <v>33600</v>
      </c>
      <c r="E25" s="9">
        <v>35800</v>
      </c>
      <c r="F25" s="10">
        <f t="shared" si="0"/>
        <v>6.547619047619051</v>
      </c>
      <c r="G25" s="1"/>
      <c r="H25" s="1"/>
      <c r="I25" s="1"/>
    </row>
    <row r="26" spans="1:9" x14ac:dyDescent="0.25">
      <c r="A26" s="11" t="s">
        <v>63</v>
      </c>
      <c r="B26" s="12">
        <v>616</v>
      </c>
      <c r="C26" s="12">
        <v>459</v>
      </c>
      <c r="D26" s="12">
        <v>6455</v>
      </c>
      <c r="E26" s="12">
        <v>5982</v>
      </c>
      <c r="F26" s="13">
        <f t="shared" si="0"/>
        <v>-7.3276529821843468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26670</v>
      </c>
      <c r="C28" s="12">
        <v>26662</v>
      </c>
      <c r="D28" s="12">
        <v>317107</v>
      </c>
      <c r="E28" s="12">
        <v>306387</v>
      </c>
      <c r="F28" s="13">
        <f t="shared" si="0"/>
        <v>-3.3805623969196574</v>
      </c>
      <c r="G28" s="1"/>
      <c r="H28" s="1"/>
      <c r="I28" s="1"/>
    </row>
    <row r="29" spans="1:9" x14ac:dyDescent="0.25">
      <c r="A29" s="8" t="s">
        <v>66</v>
      </c>
      <c r="B29" s="9">
        <v>31</v>
      </c>
      <c r="C29" s="9">
        <v>116</v>
      </c>
      <c r="D29" s="9">
        <v>1112</v>
      </c>
      <c r="E29" s="9">
        <v>1169</v>
      </c>
      <c r="F29" s="10">
        <f t="shared" si="0"/>
        <v>5.1258992805755383</v>
      </c>
      <c r="G29" s="1"/>
      <c r="H29" s="1"/>
      <c r="I29" s="1"/>
    </row>
    <row r="30" spans="1:9" x14ac:dyDescent="0.25">
      <c r="A30" s="11" t="s">
        <v>67</v>
      </c>
      <c r="B30" s="12">
        <v>12995</v>
      </c>
      <c r="C30" s="12">
        <v>12581</v>
      </c>
      <c r="D30" s="12">
        <v>156193</v>
      </c>
      <c r="E30" s="12">
        <v>140404</v>
      </c>
      <c r="F30" s="13">
        <f t="shared" si="0"/>
        <v>-10.108647634657117</v>
      </c>
      <c r="G30" s="1"/>
      <c r="H30" s="1"/>
      <c r="I30" s="1"/>
    </row>
    <row r="31" spans="1:9" x14ac:dyDescent="0.25">
      <c r="A31" s="8" t="s">
        <v>68</v>
      </c>
      <c r="B31" s="9">
        <v>6317</v>
      </c>
      <c r="C31" s="9">
        <v>5749</v>
      </c>
      <c r="D31" s="9">
        <v>86768</v>
      </c>
      <c r="E31" s="9">
        <v>74027</v>
      </c>
      <c r="F31" s="10">
        <f t="shared" si="0"/>
        <v>-14.683984879218144</v>
      </c>
      <c r="G31" s="1"/>
      <c r="H31" s="1"/>
      <c r="I31" s="1"/>
    </row>
    <row r="32" spans="1:9" x14ac:dyDescent="0.25">
      <c r="A32" s="11" t="s">
        <v>69</v>
      </c>
      <c r="B32" s="12">
        <v>176364</v>
      </c>
      <c r="C32" s="12">
        <v>169160</v>
      </c>
      <c r="D32" s="12">
        <v>2189233</v>
      </c>
      <c r="E32" s="12">
        <v>2169512</v>
      </c>
      <c r="F32" s="13">
        <f t="shared" si="0"/>
        <v>-0.90081777499243287</v>
      </c>
      <c r="G32" s="1"/>
      <c r="H32" s="1"/>
      <c r="I32" s="1"/>
    </row>
    <row r="33" spans="1:9" x14ac:dyDescent="0.25">
      <c r="A33" s="8" t="s">
        <v>70</v>
      </c>
      <c r="B33" s="9">
        <v>13140</v>
      </c>
      <c r="C33" s="9">
        <v>16302</v>
      </c>
      <c r="D33" s="9">
        <v>190127</v>
      </c>
      <c r="E33" s="9">
        <v>201020</v>
      </c>
      <c r="F33" s="10">
        <f t="shared" si="0"/>
        <v>5.7293282910896437</v>
      </c>
      <c r="G33" s="1"/>
      <c r="H33" s="1"/>
      <c r="I33" s="1"/>
    </row>
    <row r="34" spans="1:9" x14ac:dyDescent="0.25">
      <c r="A34" s="11" t="s">
        <v>71</v>
      </c>
      <c r="B34" s="12">
        <v>3005</v>
      </c>
      <c r="C34" s="12">
        <v>3288</v>
      </c>
      <c r="D34" s="12">
        <v>26636</v>
      </c>
      <c r="E34" s="12">
        <v>33153</v>
      </c>
      <c r="F34" s="13">
        <f t="shared" si="0"/>
        <v>24.466886919957958</v>
      </c>
      <c r="G34" s="1"/>
      <c r="H34" s="1"/>
      <c r="I34" s="1"/>
    </row>
    <row r="35" spans="1:9" x14ac:dyDescent="0.25">
      <c r="A35" s="14" t="s">
        <v>72</v>
      </c>
      <c r="B35" s="15">
        <f>SUM(B7:B34)</f>
        <v>527977</v>
      </c>
      <c r="C35" s="15">
        <f t="shared" ref="C35:E35" si="1">SUM(C7:C34)</f>
        <v>533142</v>
      </c>
      <c r="D35" s="15">
        <f t="shared" si="1"/>
        <v>6388510</v>
      </c>
      <c r="E35" s="15">
        <f t="shared" si="1"/>
        <v>6552655</v>
      </c>
      <c r="F35" s="16">
        <f t="shared" si="0"/>
        <v>2.5693784622705493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5163</v>
      </c>
      <c r="C38" s="41">
        <f>D7</f>
        <v>4760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2169512</v>
      </c>
      <c r="G38" s="42">
        <f>LOOKUP(E38,$A$38:$A$65,$C$38:$C$65)</f>
        <v>2189233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146557</v>
      </c>
      <c r="C39" s="41">
        <f t="shared" ref="C39:C65" si="5">D8</f>
        <v>155239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1442005</v>
      </c>
      <c r="G39" s="42">
        <f t="shared" ref="G39:G65" si="8">LOOKUP(E39,$A$38:$A$65,$C$38:$C$65)</f>
        <v>1314157</v>
      </c>
    </row>
    <row r="40" spans="1:9" x14ac:dyDescent="0.25">
      <c r="A40" s="42" t="str">
        <f t="shared" si="3"/>
        <v>ALMERIA</v>
      </c>
      <c r="B40" s="41">
        <f t="shared" si="4"/>
        <v>7259</v>
      </c>
      <c r="C40" s="41">
        <f t="shared" si="5"/>
        <v>6134</v>
      </c>
      <c r="D40" s="41">
        <f t="shared" si="6"/>
        <v>21</v>
      </c>
      <c r="E40" s="42" t="str">
        <f t="shared" si="2"/>
        <v>BILBAO</v>
      </c>
      <c r="F40" s="42">
        <f t="shared" si="7"/>
        <v>605857</v>
      </c>
      <c r="G40" s="42">
        <f t="shared" si="8"/>
        <v>608998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414870</v>
      </c>
      <c r="G41" s="42">
        <f t="shared" si="8"/>
        <v>417730</v>
      </c>
    </row>
    <row r="42" spans="1:9" x14ac:dyDescent="0.25">
      <c r="A42" s="42" t="str">
        <f t="shared" si="3"/>
        <v>BAHIA DE ALGECIRAS</v>
      </c>
      <c r="B42" s="41">
        <f t="shared" si="4"/>
        <v>389649</v>
      </c>
      <c r="C42" s="41">
        <f t="shared" si="5"/>
        <v>354258</v>
      </c>
      <c r="D42" s="41">
        <f t="shared" si="6"/>
        <v>5</v>
      </c>
      <c r="E42" s="42" t="str">
        <f t="shared" si="2"/>
        <v>BAHIA DE ALGECIRAS</v>
      </c>
      <c r="F42" s="42">
        <f t="shared" si="7"/>
        <v>389649</v>
      </c>
      <c r="G42" s="42">
        <f t="shared" si="8"/>
        <v>354258</v>
      </c>
    </row>
    <row r="43" spans="1:9" x14ac:dyDescent="0.25">
      <c r="A43" s="42" t="str">
        <f t="shared" si="3"/>
        <v>BAHIA DE CADIZ</v>
      </c>
      <c r="B43" s="41">
        <f t="shared" si="4"/>
        <v>92327</v>
      </c>
      <c r="C43" s="41">
        <f t="shared" si="5"/>
        <v>95299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306387</v>
      </c>
      <c r="G43" s="42">
        <f t="shared" si="8"/>
        <v>317107</v>
      </c>
    </row>
    <row r="44" spans="1:9" x14ac:dyDescent="0.25">
      <c r="A44" s="42" t="str">
        <f t="shared" si="3"/>
        <v>BALEARES</v>
      </c>
      <c r="B44" s="41">
        <f t="shared" si="4"/>
        <v>61547</v>
      </c>
      <c r="C44" s="41">
        <f t="shared" si="5"/>
        <v>57678</v>
      </c>
      <c r="D44" s="41">
        <f t="shared" si="6"/>
        <v>15</v>
      </c>
      <c r="E44" s="42" t="str">
        <f t="shared" si="2"/>
        <v>VIGO</v>
      </c>
      <c r="F44" s="42">
        <f t="shared" si="7"/>
        <v>201020</v>
      </c>
      <c r="G44" s="42">
        <f t="shared" si="8"/>
        <v>190127</v>
      </c>
    </row>
    <row r="45" spans="1:9" x14ac:dyDescent="0.25">
      <c r="A45" s="42" t="str">
        <f t="shared" si="3"/>
        <v>BARCELONA</v>
      </c>
      <c r="B45" s="41">
        <f t="shared" si="4"/>
        <v>1442005</v>
      </c>
      <c r="C45" s="41">
        <f t="shared" si="5"/>
        <v>1314157</v>
      </c>
      <c r="D45" s="41">
        <f t="shared" si="6"/>
        <v>2</v>
      </c>
      <c r="E45" s="42" t="str">
        <f t="shared" si="2"/>
        <v>CASTELLON</v>
      </c>
      <c r="F45" s="42">
        <f t="shared" si="7"/>
        <v>191822</v>
      </c>
      <c r="G45" s="42">
        <f t="shared" si="8"/>
        <v>160141</v>
      </c>
    </row>
    <row r="46" spans="1:9" x14ac:dyDescent="0.25">
      <c r="A46" s="42" t="str">
        <f t="shared" si="3"/>
        <v>BILBAO</v>
      </c>
      <c r="B46" s="41">
        <f t="shared" si="4"/>
        <v>605857</v>
      </c>
      <c r="C46" s="41">
        <f t="shared" si="5"/>
        <v>608998</v>
      </c>
      <c r="D46" s="41">
        <f t="shared" si="6"/>
        <v>3</v>
      </c>
      <c r="E46" s="42" t="str">
        <f t="shared" si="2"/>
        <v>ALICANTE</v>
      </c>
      <c r="F46" s="42">
        <f t="shared" si="7"/>
        <v>146557</v>
      </c>
      <c r="G46" s="42">
        <f t="shared" si="8"/>
        <v>155239</v>
      </c>
    </row>
    <row r="47" spans="1:9" x14ac:dyDescent="0.25">
      <c r="A47" s="42" t="str">
        <f t="shared" si="3"/>
        <v>CARTAGENA</v>
      </c>
      <c r="B47" s="41">
        <f t="shared" si="4"/>
        <v>80747</v>
      </c>
      <c r="C47" s="41">
        <f t="shared" si="5"/>
        <v>66556</v>
      </c>
      <c r="D47" s="41">
        <f t="shared" si="6"/>
        <v>12</v>
      </c>
      <c r="E47" s="42" t="str">
        <f t="shared" si="2"/>
        <v>SEVILLA</v>
      </c>
      <c r="F47" s="42">
        <f t="shared" si="7"/>
        <v>140404</v>
      </c>
      <c r="G47" s="42">
        <f t="shared" si="8"/>
        <v>156193</v>
      </c>
    </row>
    <row r="48" spans="1:9" x14ac:dyDescent="0.25">
      <c r="A48" s="42" t="str">
        <f t="shared" si="3"/>
        <v>CASTELLON</v>
      </c>
      <c r="B48" s="41">
        <f t="shared" si="4"/>
        <v>191822</v>
      </c>
      <c r="C48" s="41">
        <f t="shared" si="5"/>
        <v>160141</v>
      </c>
      <c r="D48" s="41">
        <f t="shared" si="6"/>
        <v>8</v>
      </c>
      <c r="E48" s="42" t="str">
        <f t="shared" si="2"/>
        <v>BAHIA DE CADIZ</v>
      </c>
      <c r="F48" s="42">
        <f t="shared" si="7"/>
        <v>92327</v>
      </c>
      <c r="G48" s="42">
        <f t="shared" si="8"/>
        <v>95299</v>
      </c>
    </row>
    <row r="49" spans="1:7" x14ac:dyDescent="0.25">
      <c r="A49" s="42" t="str">
        <f t="shared" si="3"/>
        <v>CEUTA</v>
      </c>
      <c r="B49" s="41">
        <f t="shared" si="4"/>
        <v>19027</v>
      </c>
      <c r="C49" s="41">
        <f t="shared" si="5"/>
        <v>16118</v>
      </c>
      <c r="D49" s="41">
        <f t="shared" si="6"/>
        <v>20</v>
      </c>
      <c r="E49" s="42" t="str">
        <f t="shared" si="2"/>
        <v>CARTAGENA</v>
      </c>
      <c r="F49" s="42">
        <f t="shared" si="7"/>
        <v>80747</v>
      </c>
      <c r="G49" s="42">
        <f t="shared" si="8"/>
        <v>66556</v>
      </c>
    </row>
    <row r="50" spans="1:7" x14ac:dyDescent="0.25">
      <c r="A50" s="42" t="str">
        <f t="shared" si="3"/>
        <v>FERROL-SAN CIBRAO</v>
      </c>
      <c r="B50" s="41">
        <f t="shared" si="4"/>
        <v>922</v>
      </c>
      <c r="C50" s="41">
        <f t="shared" si="5"/>
        <v>915</v>
      </c>
      <c r="D50" s="41">
        <f t="shared" si="6"/>
        <v>26</v>
      </c>
      <c r="E50" s="42" t="str">
        <f t="shared" si="2"/>
        <v>TARRAGONA</v>
      </c>
      <c r="F50" s="42">
        <f t="shared" si="7"/>
        <v>74027</v>
      </c>
      <c r="G50" s="42">
        <f t="shared" si="8"/>
        <v>86768</v>
      </c>
    </row>
    <row r="51" spans="1:7" x14ac:dyDescent="0.25">
      <c r="A51" s="42" t="str">
        <f t="shared" si="3"/>
        <v>GIJON</v>
      </c>
      <c r="B51" s="41">
        <f t="shared" si="4"/>
        <v>62366</v>
      </c>
      <c r="C51" s="41">
        <f t="shared" si="5"/>
        <v>48607</v>
      </c>
      <c r="D51" s="41">
        <f t="shared" si="6"/>
        <v>14</v>
      </c>
      <c r="E51" s="42" t="str">
        <f t="shared" si="2"/>
        <v>GIJON</v>
      </c>
      <c r="F51" s="42">
        <f t="shared" si="7"/>
        <v>62366</v>
      </c>
      <c r="G51" s="42">
        <f t="shared" si="8"/>
        <v>48607</v>
      </c>
    </row>
    <row r="52" spans="1:7" x14ac:dyDescent="0.25">
      <c r="A52" s="42" t="str">
        <f t="shared" si="3"/>
        <v>HUELVA</v>
      </c>
      <c r="B52" s="41">
        <f t="shared" si="4"/>
        <v>3247</v>
      </c>
      <c r="C52" s="41">
        <f t="shared" si="5"/>
        <v>1749</v>
      </c>
      <c r="D52" s="41">
        <f t="shared" si="6"/>
        <v>24</v>
      </c>
      <c r="E52" s="42" t="str">
        <f t="shared" si="2"/>
        <v>BALEARES</v>
      </c>
      <c r="F52" s="42">
        <f t="shared" si="7"/>
        <v>61547</v>
      </c>
      <c r="G52" s="42">
        <f t="shared" si="8"/>
        <v>57678</v>
      </c>
    </row>
    <row r="53" spans="1:7" x14ac:dyDescent="0.25">
      <c r="A53" s="42" t="str">
        <f t="shared" si="3"/>
        <v>LAS PALMAS</v>
      </c>
      <c r="B53" s="41">
        <f t="shared" si="4"/>
        <v>414870</v>
      </c>
      <c r="C53" s="41">
        <f t="shared" si="5"/>
        <v>417730</v>
      </c>
      <c r="D53" s="41">
        <f t="shared" si="6"/>
        <v>4</v>
      </c>
      <c r="E53" s="42" t="str">
        <f t="shared" si="2"/>
        <v>MELILLA</v>
      </c>
      <c r="F53" s="42">
        <f t="shared" si="7"/>
        <v>35800</v>
      </c>
      <c r="G53" s="42">
        <f t="shared" si="8"/>
        <v>33600</v>
      </c>
    </row>
    <row r="54" spans="1:7" x14ac:dyDescent="0.25">
      <c r="A54" s="42" t="str">
        <f t="shared" si="3"/>
        <v>MALAGA</v>
      </c>
      <c r="B54" s="41">
        <f t="shared" si="4"/>
        <v>34603</v>
      </c>
      <c r="C54" s="41">
        <f t="shared" si="5"/>
        <v>35822</v>
      </c>
      <c r="D54" s="41">
        <f t="shared" si="6"/>
        <v>17</v>
      </c>
      <c r="E54" s="42" t="str">
        <f t="shared" si="2"/>
        <v>MALAGA</v>
      </c>
      <c r="F54" s="42">
        <f t="shared" si="7"/>
        <v>34603</v>
      </c>
      <c r="G54" s="42">
        <f t="shared" si="8"/>
        <v>35822</v>
      </c>
    </row>
    <row r="55" spans="1:7" x14ac:dyDescent="0.25">
      <c r="A55" s="42" t="str">
        <f t="shared" si="3"/>
        <v>MARIN Y RIA DE PONTEVEDRA</v>
      </c>
      <c r="B55" s="41">
        <f t="shared" si="4"/>
        <v>27231</v>
      </c>
      <c r="C55" s="41">
        <f t="shared" si="5"/>
        <v>37110</v>
      </c>
      <c r="D55" s="41">
        <f t="shared" si="6"/>
        <v>19</v>
      </c>
      <c r="E55" s="42" t="str">
        <f t="shared" si="2"/>
        <v>VILAGARCIA</v>
      </c>
      <c r="F55" s="42">
        <f t="shared" si="7"/>
        <v>33153</v>
      </c>
      <c r="G55" s="42">
        <f t="shared" si="8"/>
        <v>26636</v>
      </c>
    </row>
    <row r="56" spans="1:7" x14ac:dyDescent="0.25">
      <c r="A56" s="42" t="str">
        <f t="shared" si="3"/>
        <v>MELILLA</v>
      </c>
      <c r="B56" s="41">
        <f t="shared" si="4"/>
        <v>35800</v>
      </c>
      <c r="C56" s="41">
        <f t="shared" si="5"/>
        <v>33600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27231</v>
      </c>
      <c r="G56" s="42">
        <f t="shared" si="8"/>
        <v>37110</v>
      </c>
    </row>
    <row r="57" spans="1:7" x14ac:dyDescent="0.25">
      <c r="A57" s="42" t="str">
        <f t="shared" si="3"/>
        <v>MOTRIL</v>
      </c>
      <c r="B57" s="41">
        <f t="shared" si="4"/>
        <v>5982</v>
      </c>
      <c r="C57" s="41">
        <f t="shared" si="5"/>
        <v>6455</v>
      </c>
      <c r="D57" s="41">
        <f t="shared" si="6"/>
        <v>22</v>
      </c>
      <c r="E57" s="42" t="str">
        <f t="shared" si="2"/>
        <v>CEUTA</v>
      </c>
      <c r="F57" s="42">
        <f t="shared" si="7"/>
        <v>19027</v>
      </c>
      <c r="G57" s="42">
        <f t="shared" si="8"/>
        <v>16118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7259</v>
      </c>
      <c r="G58" s="42">
        <f t="shared" si="8"/>
        <v>6134</v>
      </c>
    </row>
    <row r="59" spans="1:7" x14ac:dyDescent="0.25">
      <c r="A59" s="42" t="str">
        <f t="shared" si="3"/>
        <v>SANTA CRUZ DE TENERIFE</v>
      </c>
      <c r="B59" s="41">
        <f t="shared" si="4"/>
        <v>306387</v>
      </c>
      <c r="C59" s="41">
        <f t="shared" si="5"/>
        <v>317107</v>
      </c>
      <c r="D59" s="41">
        <f t="shared" si="6"/>
        <v>6</v>
      </c>
      <c r="E59" s="42" t="str">
        <f t="shared" si="2"/>
        <v>MOTRIL</v>
      </c>
      <c r="F59" s="42">
        <f t="shared" si="7"/>
        <v>5982</v>
      </c>
      <c r="G59" s="42">
        <f t="shared" si="8"/>
        <v>6455</v>
      </c>
    </row>
    <row r="60" spans="1:7" x14ac:dyDescent="0.25">
      <c r="A60" s="42" t="str">
        <f t="shared" si="3"/>
        <v>SANTANDER</v>
      </c>
      <c r="B60" s="41">
        <f t="shared" si="4"/>
        <v>1169</v>
      </c>
      <c r="C60" s="41">
        <f t="shared" si="5"/>
        <v>1112</v>
      </c>
      <c r="D60" s="41">
        <f t="shared" si="6"/>
        <v>25</v>
      </c>
      <c r="E60" s="42" t="str">
        <f t="shared" si="2"/>
        <v>A CORUÑA</v>
      </c>
      <c r="F60" s="42">
        <f t="shared" si="7"/>
        <v>5163</v>
      </c>
      <c r="G60" s="42">
        <f t="shared" si="8"/>
        <v>4760</v>
      </c>
    </row>
    <row r="61" spans="1:7" x14ac:dyDescent="0.25">
      <c r="A61" s="42" t="str">
        <f t="shared" si="3"/>
        <v>SEVILLA</v>
      </c>
      <c r="B61" s="41">
        <f t="shared" si="4"/>
        <v>140404</v>
      </c>
      <c r="C61" s="41">
        <f t="shared" si="5"/>
        <v>156193</v>
      </c>
      <c r="D61" s="41">
        <f t="shared" si="6"/>
        <v>10</v>
      </c>
      <c r="E61" s="42" t="str">
        <f t="shared" si="2"/>
        <v>HUELVA</v>
      </c>
      <c r="F61" s="42">
        <f t="shared" si="7"/>
        <v>3247</v>
      </c>
      <c r="G61" s="42">
        <f t="shared" si="8"/>
        <v>1749</v>
      </c>
    </row>
    <row r="62" spans="1:7" x14ac:dyDescent="0.25">
      <c r="A62" s="42" t="str">
        <f t="shared" si="3"/>
        <v>TARRAGONA</v>
      </c>
      <c r="B62" s="41">
        <f t="shared" si="4"/>
        <v>74027</v>
      </c>
      <c r="C62" s="41">
        <f t="shared" si="5"/>
        <v>86768</v>
      </c>
      <c r="D62" s="41">
        <f t="shared" si="6"/>
        <v>13</v>
      </c>
      <c r="E62" s="42" t="str">
        <f t="shared" si="2"/>
        <v>SANTANDER</v>
      </c>
      <c r="F62" s="42">
        <f t="shared" si="7"/>
        <v>1169</v>
      </c>
      <c r="G62" s="42">
        <f t="shared" si="8"/>
        <v>1112</v>
      </c>
    </row>
    <row r="63" spans="1:7" x14ac:dyDescent="0.25">
      <c r="A63" s="42" t="str">
        <f t="shared" si="3"/>
        <v>VALENCIA</v>
      </c>
      <c r="B63" s="41">
        <f t="shared" si="4"/>
        <v>2169512</v>
      </c>
      <c r="C63" s="41">
        <f t="shared" si="5"/>
        <v>2189233</v>
      </c>
      <c r="D63" s="41">
        <f t="shared" si="6"/>
        <v>1</v>
      </c>
      <c r="E63" s="42" t="str">
        <f t="shared" si="2"/>
        <v>FERROL-SAN CIBRAO</v>
      </c>
      <c r="F63" s="42">
        <f t="shared" si="7"/>
        <v>922</v>
      </c>
      <c r="G63" s="42">
        <f t="shared" si="8"/>
        <v>915</v>
      </c>
    </row>
    <row r="64" spans="1:7" x14ac:dyDescent="0.25">
      <c r="A64" s="42" t="str">
        <f t="shared" si="3"/>
        <v>VIGO</v>
      </c>
      <c r="B64" s="41">
        <f t="shared" si="4"/>
        <v>201020</v>
      </c>
      <c r="C64" s="41">
        <f t="shared" si="5"/>
        <v>190127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33153</v>
      </c>
      <c r="C65" s="41">
        <f t="shared" si="5"/>
        <v>26636</v>
      </c>
      <c r="D65" s="41">
        <f t="shared" si="6"/>
        <v>18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1739</v>
      </c>
      <c r="C7" s="9">
        <v>13383</v>
      </c>
      <c r="D7" s="9">
        <v>140890</v>
      </c>
      <c r="E7" s="9">
        <v>156890</v>
      </c>
      <c r="F7" s="10">
        <f>((E7*100)/D7)-100</f>
        <v>11.356377315636308</v>
      </c>
      <c r="G7" s="1"/>
      <c r="H7" s="1"/>
      <c r="I7" s="1"/>
    </row>
    <row r="8" spans="1:12" x14ac:dyDescent="0.25">
      <c r="A8" s="11" t="s">
        <v>45</v>
      </c>
      <c r="B8" s="12">
        <v>11849</v>
      </c>
      <c r="C8" s="12">
        <v>13469</v>
      </c>
      <c r="D8" s="12">
        <v>296722</v>
      </c>
      <c r="E8" s="12">
        <v>244430</v>
      </c>
      <c r="F8" s="13">
        <f t="shared" ref="F8:F35" si="0">((E8*100)/D8)-100</f>
        <v>-17.623229824549583</v>
      </c>
      <c r="G8" s="1"/>
      <c r="H8" s="1"/>
      <c r="I8" s="1"/>
    </row>
    <row r="9" spans="1:12" x14ac:dyDescent="0.25">
      <c r="A9" s="8" t="s">
        <v>46</v>
      </c>
      <c r="B9" s="9">
        <v>40814</v>
      </c>
      <c r="C9" s="9">
        <v>35392</v>
      </c>
      <c r="D9" s="9">
        <v>724662</v>
      </c>
      <c r="E9" s="9">
        <v>690766</v>
      </c>
      <c r="F9" s="10">
        <f t="shared" si="0"/>
        <v>-4.6774910234012594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335399</v>
      </c>
      <c r="C11" s="9">
        <v>354472</v>
      </c>
      <c r="D11" s="9">
        <v>4793919</v>
      </c>
      <c r="E11" s="9">
        <v>5173919</v>
      </c>
      <c r="F11" s="10">
        <f t="shared" si="0"/>
        <v>7.9267088158978112</v>
      </c>
      <c r="G11" s="1"/>
      <c r="H11" s="1"/>
      <c r="I11" s="1"/>
    </row>
    <row r="12" spans="1:12" x14ac:dyDescent="0.25">
      <c r="A12" s="11" t="s">
        <v>49</v>
      </c>
      <c r="B12" s="12">
        <v>19253</v>
      </c>
      <c r="C12" s="12">
        <v>26273</v>
      </c>
      <c r="D12" s="12">
        <v>357704</v>
      </c>
      <c r="E12" s="12">
        <v>398291</v>
      </c>
      <c r="F12" s="13">
        <f t="shared" si="0"/>
        <v>11.346532328405615</v>
      </c>
      <c r="G12" s="1"/>
      <c r="H12" s="1"/>
      <c r="I12" s="1"/>
    </row>
    <row r="13" spans="1:12" x14ac:dyDescent="0.25">
      <c r="A13" s="8" t="s">
        <v>50</v>
      </c>
      <c r="B13" s="9">
        <v>145672</v>
      </c>
      <c r="C13" s="9">
        <v>191423</v>
      </c>
      <c r="D13" s="9">
        <v>5157613</v>
      </c>
      <c r="E13" s="9">
        <v>5821642</v>
      </c>
      <c r="F13" s="10">
        <f t="shared" si="0"/>
        <v>12.87473488220229</v>
      </c>
      <c r="G13" s="1"/>
      <c r="H13" s="1"/>
      <c r="I13" s="1"/>
    </row>
    <row r="14" spans="1:12" x14ac:dyDescent="0.25">
      <c r="A14" s="11" t="s">
        <v>51</v>
      </c>
      <c r="B14" s="12">
        <v>132128</v>
      </c>
      <c r="C14" s="12">
        <v>139928</v>
      </c>
      <c r="D14" s="12">
        <v>3422519</v>
      </c>
      <c r="E14" s="12">
        <v>3628129</v>
      </c>
      <c r="F14" s="13">
        <f t="shared" si="0"/>
        <v>6.0075634350021119</v>
      </c>
      <c r="G14" s="1"/>
      <c r="H14" s="1"/>
      <c r="I14" s="1"/>
    </row>
    <row r="15" spans="1:12" x14ac:dyDescent="0.25">
      <c r="A15" s="8" t="s">
        <v>52</v>
      </c>
      <c r="B15" s="9">
        <v>5501</v>
      </c>
      <c r="C15" s="9">
        <v>4726</v>
      </c>
      <c r="D15" s="9">
        <v>142754</v>
      </c>
      <c r="E15" s="9">
        <v>141979</v>
      </c>
      <c r="F15" s="10">
        <f t="shared" si="0"/>
        <v>-0.54289196800090167</v>
      </c>
      <c r="G15" s="1"/>
      <c r="H15" s="1"/>
      <c r="I15" s="1"/>
    </row>
    <row r="16" spans="1:12" x14ac:dyDescent="0.25">
      <c r="A16" s="11" t="s">
        <v>53</v>
      </c>
      <c r="B16" s="12">
        <v>532</v>
      </c>
      <c r="C16" s="12">
        <v>6712</v>
      </c>
      <c r="D16" s="12">
        <v>83917</v>
      </c>
      <c r="E16" s="12">
        <v>134225</v>
      </c>
      <c r="F16" s="13">
        <f t="shared" si="0"/>
        <v>59.949712215641654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1255</v>
      </c>
      <c r="E17" s="9">
        <v>1514</v>
      </c>
      <c r="F17" s="10">
        <f t="shared" si="0"/>
        <v>20.637450199203187</v>
      </c>
      <c r="G17" s="1"/>
      <c r="H17" s="1"/>
      <c r="I17" s="1"/>
    </row>
    <row r="18" spans="1:9" x14ac:dyDescent="0.25">
      <c r="A18" s="11" t="s">
        <v>55</v>
      </c>
      <c r="B18" s="12">
        <v>142677</v>
      </c>
      <c r="C18" s="12">
        <v>145687</v>
      </c>
      <c r="D18" s="12">
        <v>1893243</v>
      </c>
      <c r="E18" s="12">
        <v>1883009</v>
      </c>
      <c r="F18" s="13">
        <f t="shared" si="0"/>
        <v>-0.54055395952870811</v>
      </c>
      <c r="G18" s="1"/>
      <c r="H18" s="1"/>
      <c r="I18" s="1"/>
    </row>
    <row r="19" spans="1:9" x14ac:dyDescent="0.25">
      <c r="A19" s="8" t="s">
        <v>56</v>
      </c>
      <c r="B19" s="9">
        <v>1099</v>
      </c>
      <c r="C19" s="9">
        <v>606</v>
      </c>
      <c r="D19" s="9">
        <v>7083</v>
      </c>
      <c r="E19" s="9">
        <v>10865</v>
      </c>
      <c r="F19" s="10">
        <f t="shared" si="0"/>
        <v>53.395453903713104</v>
      </c>
      <c r="G19" s="1"/>
      <c r="H19" s="1"/>
      <c r="I19" s="1"/>
    </row>
    <row r="20" spans="1:9" x14ac:dyDescent="0.25">
      <c r="A20" s="11" t="s">
        <v>57</v>
      </c>
      <c r="B20" s="12">
        <v>2295</v>
      </c>
      <c r="C20" s="12">
        <v>2154</v>
      </c>
      <c r="D20" s="12">
        <v>60593</v>
      </c>
      <c r="E20" s="12">
        <v>66681</v>
      </c>
      <c r="F20" s="13">
        <f t="shared" si="0"/>
        <v>10.047365207202148</v>
      </c>
      <c r="G20" s="1"/>
      <c r="H20" s="1"/>
      <c r="I20" s="1"/>
    </row>
    <row r="21" spans="1:9" x14ac:dyDescent="0.25">
      <c r="A21" s="8" t="s">
        <v>58</v>
      </c>
      <c r="B21" s="9">
        <v>3197</v>
      </c>
      <c r="C21" s="9">
        <v>5406</v>
      </c>
      <c r="D21" s="9">
        <v>33615</v>
      </c>
      <c r="E21" s="9">
        <v>31806</v>
      </c>
      <c r="F21" s="10">
        <f t="shared" si="0"/>
        <v>-5.3815261044176737</v>
      </c>
      <c r="G21" s="1"/>
      <c r="H21" s="1"/>
      <c r="I21" s="1"/>
    </row>
    <row r="22" spans="1:9" x14ac:dyDescent="0.25">
      <c r="A22" s="11" t="s">
        <v>59</v>
      </c>
      <c r="B22" s="12">
        <v>184783</v>
      </c>
      <c r="C22" s="12">
        <v>247211</v>
      </c>
      <c r="D22" s="12">
        <v>1940806</v>
      </c>
      <c r="E22" s="12">
        <v>2216190</v>
      </c>
      <c r="F22" s="13">
        <f t="shared" si="0"/>
        <v>14.189156463860897</v>
      </c>
      <c r="G22" s="1"/>
      <c r="H22" s="1"/>
      <c r="I22" s="1"/>
    </row>
    <row r="23" spans="1:9" x14ac:dyDescent="0.25">
      <c r="A23" s="8" t="s">
        <v>60</v>
      </c>
      <c r="B23" s="9">
        <v>59750</v>
      </c>
      <c r="C23" s="9">
        <v>35921</v>
      </c>
      <c r="D23" s="9">
        <v>900694</v>
      </c>
      <c r="E23" s="9">
        <v>662659</v>
      </c>
      <c r="F23" s="10">
        <f t="shared" si="0"/>
        <v>-26.427954444017615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55206</v>
      </c>
      <c r="C25" s="9">
        <v>55551</v>
      </c>
      <c r="D25" s="9">
        <v>810883</v>
      </c>
      <c r="E25" s="9">
        <v>783595</v>
      </c>
      <c r="F25" s="10">
        <f t="shared" si="0"/>
        <v>-3.3652203832118772</v>
      </c>
      <c r="G25" s="1"/>
      <c r="H25" s="1"/>
      <c r="I25" s="1"/>
    </row>
    <row r="26" spans="1:9" x14ac:dyDescent="0.25">
      <c r="A26" s="11" t="s">
        <v>63</v>
      </c>
      <c r="B26" s="12">
        <v>18638</v>
      </c>
      <c r="C26" s="12">
        <v>20814</v>
      </c>
      <c r="D26" s="12">
        <v>289312</v>
      </c>
      <c r="E26" s="12">
        <v>354520</v>
      </c>
      <c r="F26" s="13">
        <f t="shared" si="0"/>
        <v>22.538989049883867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1270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12">
        <v>442698</v>
      </c>
      <c r="C28" s="12">
        <v>471513</v>
      </c>
      <c r="D28" s="12">
        <v>4597088</v>
      </c>
      <c r="E28" s="12">
        <v>5173183</v>
      </c>
      <c r="F28" s="13">
        <f t="shared" si="0"/>
        <v>12.531737482510664</v>
      </c>
      <c r="G28" s="1"/>
      <c r="H28" s="1"/>
      <c r="I28" s="1"/>
    </row>
    <row r="29" spans="1:9" x14ac:dyDescent="0.25">
      <c r="A29" s="8" t="s">
        <v>66</v>
      </c>
      <c r="B29" s="9">
        <v>6081</v>
      </c>
      <c r="C29" s="9">
        <v>7317</v>
      </c>
      <c r="D29" s="9">
        <v>194488</v>
      </c>
      <c r="E29" s="9">
        <v>209821</v>
      </c>
      <c r="F29" s="10">
        <f t="shared" si="0"/>
        <v>7.8837768911192398</v>
      </c>
      <c r="G29" s="1"/>
      <c r="H29" s="1"/>
      <c r="I29" s="1"/>
    </row>
    <row r="30" spans="1:9" x14ac:dyDescent="0.25">
      <c r="A30" s="11" t="s">
        <v>67</v>
      </c>
      <c r="B30" s="12">
        <v>645</v>
      </c>
      <c r="C30" s="12">
        <v>666</v>
      </c>
      <c r="D30" s="12">
        <v>15579</v>
      </c>
      <c r="E30" s="12">
        <v>19503</v>
      </c>
      <c r="F30" s="13">
        <f t="shared" si="0"/>
        <v>25.187752744078566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153</v>
      </c>
      <c r="E31" s="9">
        <v>1394</v>
      </c>
      <c r="F31" s="10">
        <f t="shared" si="0"/>
        <v>811.11111111111109</v>
      </c>
      <c r="G31" s="1"/>
      <c r="H31" s="1"/>
      <c r="I31" s="1"/>
    </row>
    <row r="32" spans="1:9" x14ac:dyDescent="0.25">
      <c r="A32" s="11" t="s">
        <v>69</v>
      </c>
      <c r="B32" s="12">
        <v>19734</v>
      </c>
      <c r="C32" s="12">
        <v>36843</v>
      </c>
      <c r="D32" s="12">
        <v>778687</v>
      </c>
      <c r="E32" s="12">
        <v>820694</v>
      </c>
      <c r="F32" s="13">
        <f t="shared" si="0"/>
        <v>5.3945937199413834</v>
      </c>
      <c r="G32" s="1"/>
      <c r="H32" s="1"/>
      <c r="I32" s="1"/>
    </row>
    <row r="33" spans="1:9" x14ac:dyDescent="0.25">
      <c r="A33" s="8" t="s">
        <v>70</v>
      </c>
      <c r="B33" s="9">
        <v>12974</v>
      </c>
      <c r="C33" s="9">
        <v>295</v>
      </c>
      <c r="D33" s="9">
        <v>240352</v>
      </c>
      <c r="E33" s="9">
        <v>171800</v>
      </c>
      <c r="F33" s="10">
        <f t="shared" si="0"/>
        <v>-28.521501797363868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1642664</v>
      </c>
      <c r="C35" s="15">
        <f t="shared" ref="C35:E35" si="1">SUM(C7:C34)</f>
        <v>1815762</v>
      </c>
      <c r="D35" s="15">
        <f t="shared" si="1"/>
        <v>26890097</v>
      </c>
      <c r="E35" s="15">
        <f t="shared" si="1"/>
        <v>28800359</v>
      </c>
      <c r="F35" s="16">
        <f t="shared" si="0"/>
        <v>7.1039609860834645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156890</v>
      </c>
      <c r="C38" s="41">
        <f>D7</f>
        <v>140890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5821642</v>
      </c>
      <c r="G38" s="42">
        <f>LOOKUP(E38,$A$38:$A$65,$C$38:$C$65)</f>
        <v>5157613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244430</v>
      </c>
      <c r="C39" s="41">
        <f t="shared" ref="C39:C65" si="5">D8</f>
        <v>296722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5173919</v>
      </c>
      <c r="G39" s="42">
        <f t="shared" ref="G39:G65" si="8">LOOKUP(E39,$A$38:$A$65,$C$38:$C$65)</f>
        <v>4793919</v>
      </c>
    </row>
    <row r="40" spans="1:9" x14ac:dyDescent="0.25">
      <c r="A40" s="42" t="str">
        <f t="shared" si="3"/>
        <v>ALMERIA</v>
      </c>
      <c r="B40" s="41">
        <f t="shared" si="4"/>
        <v>690766</v>
      </c>
      <c r="C40" s="41">
        <f t="shared" si="5"/>
        <v>724662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5173183</v>
      </c>
      <c r="G40" s="42">
        <f t="shared" si="8"/>
        <v>4597088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26</v>
      </c>
      <c r="E41" s="42" t="str">
        <f t="shared" si="2"/>
        <v>BARCELONA</v>
      </c>
      <c r="F41" s="42">
        <f t="shared" si="7"/>
        <v>3628129</v>
      </c>
      <c r="G41" s="42">
        <f t="shared" si="8"/>
        <v>3422519</v>
      </c>
    </row>
    <row r="42" spans="1:9" x14ac:dyDescent="0.25">
      <c r="A42" s="42" t="str">
        <f t="shared" si="3"/>
        <v>BAHIA DE ALGECIRAS</v>
      </c>
      <c r="B42" s="41">
        <f t="shared" si="4"/>
        <v>5173919</v>
      </c>
      <c r="C42" s="41">
        <f t="shared" si="5"/>
        <v>4793919</v>
      </c>
      <c r="D42" s="41">
        <f t="shared" si="6"/>
        <v>2</v>
      </c>
      <c r="E42" s="42" t="str">
        <f t="shared" si="2"/>
        <v>LAS PALMAS</v>
      </c>
      <c r="F42" s="42">
        <f t="shared" si="7"/>
        <v>2216190</v>
      </c>
      <c r="G42" s="42">
        <f t="shared" si="8"/>
        <v>1940806</v>
      </c>
    </row>
    <row r="43" spans="1:9" x14ac:dyDescent="0.25">
      <c r="A43" s="42" t="str">
        <f t="shared" si="3"/>
        <v>BAHIA DE CADIZ</v>
      </c>
      <c r="B43" s="41">
        <f t="shared" si="4"/>
        <v>398291</v>
      </c>
      <c r="C43" s="41">
        <f t="shared" si="5"/>
        <v>357704</v>
      </c>
      <c r="D43" s="41">
        <f t="shared" si="6"/>
        <v>11</v>
      </c>
      <c r="E43" s="42" t="str">
        <f t="shared" si="2"/>
        <v>CEUTA</v>
      </c>
      <c r="F43" s="42">
        <f t="shared" si="7"/>
        <v>1883009</v>
      </c>
      <c r="G43" s="42">
        <f t="shared" si="8"/>
        <v>1893243</v>
      </c>
    </row>
    <row r="44" spans="1:9" x14ac:dyDescent="0.25">
      <c r="A44" s="42" t="str">
        <f t="shared" si="3"/>
        <v>BALEARES</v>
      </c>
      <c r="B44" s="41">
        <f t="shared" si="4"/>
        <v>5821642</v>
      </c>
      <c r="C44" s="41">
        <f t="shared" si="5"/>
        <v>5157613</v>
      </c>
      <c r="D44" s="41">
        <f t="shared" si="6"/>
        <v>1</v>
      </c>
      <c r="E44" s="42" t="str">
        <f t="shared" si="2"/>
        <v>VALENCIA</v>
      </c>
      <c r="F44" s="42">
        <f t="shared" si="7"/>
        <v>820694</v>
      </c>
      <c r="G44" s="42">
        <f t="shared" si="8"/>
        <v>778687</v>
      </c>
    </row>
    <row r="45" spans="1:9" x14ac:dyDescent="0.25">
      <c r="A45" s="42" t="str">
        <f t="shared" si="3"/>
        <v>BARCELONA</v>
      </c>
      <c r="B45" s="41">
        <f t="shared" si="4"/>
        <v>3628129</v>
      </c>
      <c r="C45" s="41">
        <f t="shared" si="5"/>
        <v>3422519</v>
      </c>
      <c r="D45" s="41">
        <f t="shared" si="6"/>
        <v>4</v>
      </c>
      <c r="E45" s="42" t="str">
        <f t="shared" si="2"/>
        <v>MELILLA</v>
      </c>
      <c r="F45" s="42">
        <f t="shared" si="7"/>
        <v>783595</v>
      </c>
      <c r="G45" s="42">
        <f t="shared" si="8"/>
        <v>810883</v>
      </c>
    </row>
    <row r="46" spans="1:9" x14ac:dyDescent="0.25">
      <c r="A46" s="42" t="str">
        <f t="shared" si="3"/>
        <v>BILBAO</v>
      </c>
      <c r="B46" s="41">
        <f t="shared" si="4"/>
        <v>141979</v>
      </c>
      <c r="C46" s="41">
        <f t="shared" si="5"/>
        <v>142754</v>
      </c>
      <c r="D46" s="41">
        <f t="shared" si="6"/>
        <v>17</v>
      </c>
      <c r="E46" s="42" t="str">
        <f t="shared" si="2"/>
        <v>ALMERIA</v>
      </c>
      <c r="F46" s="42">
        <f t="shared" si="7"/>
        <v>690766</v>
      </c>
      <c r="G46" s="42">
        <f t="shared" si="8"/>
        <v>724662</v>
      </c>
    </row>
    <row r="47" spans="1:9" x14ac:dyDescent="0.25">
      <c r="A47" s="42" t="str">
        <f t="shared" si="3"/>
        <v>CARTAGENA</v>
      </c>
      <c r="B47" s="41">
        <f t="shared" si="4"/>
        <v>134225</v>
      </c>
      <c r="C47" s="41">
        <f t="shared" si="5"/>
        <v>83917</v>
      </c>
      <c r="D47" s="41">
        <f t="shared" si="6"/>
        <v>18</v>
      </c>
      <c r="E47" s="42" t="str">
        <f t="shared" si="2"/>
        <v>MALAGA</v>
      </c>
      <c r="F47" s="42">
        <f t="shared" si="7"/>
        <v>662659</v>
      </c>
      <c r="G47" s="42">
        <f t="shared" si="8"/>
        <v>900694</v>
      </c>
    </row>
    <row r="48" spans="1:9" x14ac:dyDescent="0.25">
      <c r="A48" s="42" t="str">
        <f t="shared" si="3"/>
        <v>CASTELLON</v>
      </c>
      <c r="B48" s="41">
        <f t="shared" si="4"/>
        <v>1514</v>
      </c>
      <c r="C48" s="41">
        <f t="shared" si="5"/>
        <v>1255</v>
      </c>
      <c r="D48" s="41">
        <f t="shared" si="6"/>
        <v>24</v>
      </c>
      <c r="E48" s="42" t="str">
        <f t="shared" si="2"/>
        <v>BAHIA DE CADIZ</v>
      </c>
      <c r="F48" s="42">
        <f t="shared" si="7"/>
        <v>398291</v>
      </c>
      <c r="G48" s="42">
        <f t="shared" si="8"/>
        <v>357704</v>
      </c>
    </row>
    <row r="49" spans="1:7" x14ac:dyDescent="0.25">
      <c r="A49" s="42" t="str">
        <f t="shared" si="3"/>
        <v>CEUTA</v>
      </c>
      <c r="B49" s="41">
        <f t="shared" si="4"/>
        <v>1883009</v>
      </c>
      <c r="C49" s="41">
        <f t="shared" si="5"/>
        <v>1893243</v>
      </c>
      <c r="D49" s="41">
        <f t="shared" si="6"/>
        <v>6</v>
      </c>
      <c r="E49" s="42" t="str">
        <f t="shared" si="2"/>
        <v>MOTRIL</v>
      </c>
      <c r="F49" s="42">
        <f t="shared" si="7"/>
        <v>354520</v>
      </c>
      <c r="G49" s="42">
        <f t="shared" si="8"/>
        <v>289312</v>
      </c>
    </row>
    <row r="50" spans="1:7" x14ac:dyDescent="0.25">
      <c r="A50" s="42" t="str">
        <f t="shared" si="3"/>
        <v>FERROL-SAN CIBRAO</v>
      </c>
      <c r="B50" s="41">
        <f t="shared" si="4"/>
        <v>10865</v>
      </c>
      <c r="C50" s="41">
        <f t="shared" si="5"/>
        <v>7083</v>
      </c>
      <c r="D50" s="41">
        <f t="shared" si="6"/>
        <v>22</v>
      </c>
      <c r="E50" s="42" t="str">
        <f t="shared" si="2"/>
        <v>ALICANTE</v>
      </c>
      <c r="F50" s="42">
        <f t="shared" si="7"/>
        <v>244430</v>
      </c>
      <c r="G50" s="42">
        <f t="shared" si="8"/>
        <v>296722</v>
      </c>
    </row>
    <row r="51" spans="1:7" x14ac:dyDescent="0.25">
      <c r="A51" s="42" t="str">
        <f t="shared" si="3"/>
        <v>GIJON</v>
      </c>
      <c r="B51" s="41">
        <f t="shared" si="4"/>
        <v>66681</v>
      </c>
      <c r="C51" s="41">
        <f t="shared" si="5"/>
        <v>60593</v>
      </c>
      <c r="D51" s="41">
        <f t="shared" si="6"/>
        <v>19</v>
      </c>
      <c r="E51" s="42" t="str">
        <f t="shared" si="2"/>
        <v>SANTANDER</v>
      </c>
      <c r="F51" s="42">
        <f t="shared" si="7"/>
        <v>209821</v>
      </c>
      <c r="G51" s="42">
        <f t="shared" si="8"/>
        <v>194488</v>
      </c>
    </row>
    <row r="52" spans="1:7" x14ac:dyDescent="0.25">
      <c r="A52" s="42" t="str">
        <f t="shared" si="3"/>
        <v>HUELVA</v>
      </c>
      <c r="B52" s="41">
        <f t="shared" si="4"/>
        <v>31806</v>
      </c>
      <c r="C52" s="41">
        <f t="shared" si="5"/>
        <v>33615</v>
      </c>
      <c r="D52" s="41">
        <f t="shared" si="6"/>
        <v>20</v>
      </c>
      <c r="E52" s="42" t="str">
        <f t="shared" si="2"/>
        <v>VIGO</v>
      </c>
      <c r="F52" s="42">
        <f t="shared" si="7"/>
        <v>171800</v>
      </c>
      <c r="G52" s="42">
        <f t="shared" si="8"/>
        <v>240352</v>
      </c>
    </row>
    <row r="53" spans="1:7" x14ac:dyDescent="0.25">
      <c r="A53" s="42" t="str">
        <f t="shared" si="3"/>
        <v>LAS PALMAS</v>
      </c>
      <c r="B53" s="41">
        <f t="shared" si="4"/>
        <v>2216190</v>
      </c>
      <c r="C53" s="41">
        <f t="shared" si="5"/>
        <v>1940806</v>
      </c>
      <c r="D53" s="41">
        <f t="shared" si="6"/>
        <v>5</v>
      </c>
      <c r="E53" s="42" t="str">
        <f t="shared" si="2"/>
        <v>A CORUÑA</v>
      </c>
      <c r="F53" s="42">
        <f t="shared" si="7"/>
        <v>156890</v>
      </c>
      <c r="G53" s="42">
        <f t="shared" si="8"/>
        <v>140890</v>
      </c>
    </row>
    <row r="54" spans="1:7" x14ac:dyDescent="0.25">
      <c r="A54" s="42" t="str">
        <f t="shared" si="3"/>
        <v>MALAGA</v>
      </c>
      <c r="B54" s="41">
        <f t="shared" si="4"/>
        <v>662659</v>
      </c>
      <c r="C54" s="41">
        <f t="shared" si="5"/>
        <v>900694</v>
      </c>
      <c r="D54" s="41">
        <f t="shared" si="6"/>
        <v>10</v>
      </c>
      <c r="E54" s="42" t="str">
        <f t="shared" si="2"/>
        <v>BILBAO</v>
      </c>
      <c r="F54" s="42">
        <f t="shared" si="7"/>
        <v>141979</v>
      </c>
      <c r="G54" s="42">
        <f t="shared" si="8"/>
        <v>142754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134225</v>
      </c>
      <c r="G55" s="42">
        <f t="shared" si="8"/>
        <v>83917</v>
      </c>
    </row>
    <row r="56" spans="1:7" x14ac:dyDescent="0.25">
      <c r="A56" s="42" t="str">
        <f t="shared" si="3"/>
        <v>MELILLA</v>
      </c>
      <c r="B56" s="41">
        <f t="shared" si="4"/>
        <v>783595</v>
      </c>
      <c r="C56" s="41">
        <f t="shared" si="5"/>
        <v>810883</v>
      </c>
      <c r="D56" s="41">
        <f t="shared" si="6"/>
        <v>8</v>
      </c>
      <c r="E56" s="42" t="str">
        <f t="shared" si="2"/>
        <v>GIJON</v>
      </c>
      <c r="F56" s="42">
        <f t="shared" si="9"/>
        <v>66681</v>
      </c>
      <c r="G56" s="42">
        <f t="shared" si="8"/>
        <v>60593</v>
      </c>
    </row>
    <row r="57" spans="1:7" x14ac:dyDescent="0.25">
      <c r="A57" s="42" t="str">
        <f t="shared" si="3"/>
        <v>MOTRIL</v>
      </c>
      <c r="B57" s="41">
        <f t="shared" si="4"/>
        <v>354520</v>
      </c>
      <c r="C57" s="41">
        <f t="shared" si="5"/>
        <v>289312</v>
      </c>
      <c r="D57" s="41">
        <f t="shared" si="6"/>
        <v>12</v>
      </c>
      <c r="E57" s="42" t="str">
        <f t="shared" si="2"/>
        <v>HUELVA</v>
      </c>
      <c r="F57" s="42">
        <f t="shared" si="9"/>
        <v>31806</v>
      </c>
      <c r="G57" s="42">
        <f t="shared" si="8"/>
        <v>33615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1270</v>
      </c>
      <c r="D58" s="41">
        <f t="shared" si="6"/>
        <v>28</v>
      </c>
      <c r="E58" s="42" t="str">
        <f t="shared" si="2"/>
        <v>SEVILLA</v>
      </c>
      <c r="F58" s="42">
        <f t="shared" si="9"/>
        <v>19503</v>
      </c>
      <c r="G58" s="42">
        <f t="shared" si="8"/>
        <v>15579</v>
      </c>
    </row>
    <row r="59" spans="1:7" x14ac:dyDescent="0.25">
      <c r="A59" s="42" t="str">
        <f t="shared" si="3"/>
        <v>SANTA CRUZ DE TENERIFE</v>
      </c>
      <c r="B59" s="41">
        <f t="shared" si="4"/>
        <v>5173183</v>
      </c>
      <c r="C59" s="41">
        <f t="shared" si="5"/>
        <v>4597088</v>
      </c>
      <c r="D59" s="41">
        <f t="shared" si="6"/>
        <v>3</v>
      </c>
      <c r="E59" s="42" t="str">
        <f t="shared" si="2"/>
        <v>FERROL-SAN CIBRAO</v>
      </c>
      <c r="F59" s="42">
        <f t="shared" si="9"/>
        <v>10865</v>
      </c>
      <c r="G59" s="42">
        <f t="shared" si="8"/>
        <v>7083</v>
      </c>
    </row>
    <row r="60" spans="1:7" x14ac:dyDescent="0.25">
      <c r="A60" s="42" t="str">
        <f t="shared" si="3"/>
        <v>SANTANDER</v>
      </c>
      <c r="B60" s="41">
        <f t="shared" si="4"/>
        <v>209821</v>
      </c>
      <c r="C60" s="41">
        <f t="shared" si="5"/>
        <v>194488</v>
      </c>
      <c r="D60" s="41">
        <f t="shared" si="6"/>
        <v>14</v>
      </c>
      <c r="E60" s="42" t="str">
        <f t="shared" si="2"/>
        <v>VILAGARCIA</v>
      </c>
      <c r="F60" s="42">
        <f t="shared" si="9"/>
        <v>2199</v>
      </c>
      <c r="G60" s="42">
        <f t="shared" si="8"/>
        <v>2012</v>
      </c>
    </row>
    <row r="61" spans="1:7" x14ac:dyDescent="0.25">
      <c r="A61" s="42" t="str">
        <f t="shared" si="3"/>
        <v>SEVILLA</v>
      </c>
      <c r="B61" s="41">
        <f t="shared" si="4"/>
        <v>19503</v>
      </c>
      <c r="C61" s="41">
        <f t="shared" si="5"/>
        <v>15579</v>
      </c>
      <c r="D61" s="41">
        <f t="shared" si="6"/>
        <v>21</v>
      </c>
      <c r="E61" s="42" t="str">
        <f t="shared" si="2"/>
        <v>CASTELLON</v>
      </c>
      <c r="F61" s="42">
        <f t="shared" si="9"/>
        <v>1514</v>
      </c>
      <c r="G61" s="42">
        <f t="shared" si="8"/>
        <v>1255</v>
      </c>
    </row>
    <row r="62" spans="1:7" x14ac:dyDescent="0.25">
      <c r="A62" s="42" t="str">
        <f t="shared" si="3"/>
        <v>TARRAGONA</v>
      </c>
      <c r="B62" s="41">
        <f t="shared" si="4"/>
        <v>1394</v>
      </c>
      <c r="C62" s="41">
        <f t="shared" si="5"/>
        <v>153</v>
      </c>
      <c r="D62" s="41">
        <f t="shared" si="6"/>
        <v>25</v>
      </c>
      <c r="E62" s="42" t="str">
        <f t="shared" si="2"/>
        <v>TARRAGONA</v>
      </c>
      <c r="F62" s="42">
        <f t="shared" si="9"/>
        <v>1394</v>
      </c>
      <c r="G62" s="42">
        <f t="shared" si="8"/>
        <v>153</v>
      </c>
    </row>
    <row r="63" spans="1:7" x14ac:dyDescent="0.25">
      <c r="A63" s="42" t="str">
        <f t="shared" si="3"/>
        <v>VALENCIA</v>
      </c>
      <c r="B63" s="41">
        <f t="shared" si="4"/>
        <v>820694</v>
      </c>
      <c r="C63" s="41">
        <f t="shared" si="5"/>
        <v>778687</v>
      </c>
      <c r="D63" s="41">
        <f t="shared" si="6"/>
        <v>7</v>
      </c>
      <c r="E63" s="42" t="str">
        <f t="shared" si="2"/>
        <v>AVILES</v>
      </c>
      <c r="F63" s="42">
        <f t="shared" si="9"/>
        <v>655</v>
      </c>
      <c r="G63" s="42">
        <f t="shared" si="8"/>
        <v>2284</v>
      </c>
    </row>
    <row r="64" spans="1:7" x14ac:dyDescent="0.25">
      <c r="A64" s="42" t="str">
        <f t="shared" si="3"/>
        <v>VIGO</v>
      </c>
      <c r="B64" s="41">
        <f t="shared" si="4"/>
        <v>171800</v>
      </c>
      <c r="C64" s="41">
        <f t="shared" si="5"/>
        <v>240352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1739</v>
      </c>
      <c r="C7" s="9">
        <v>13383</v>
      </c>
      <c r="D7" s="9">
        <v>140890</v>
      </c>
      <c r="E7" s="9">
        <v>156890</v>
      </c>
      <c r="F7" s="10">
        <f>((E7*100)/D7)-100</f>
        <v>11.356377315636308</v>
      </c>
      <c r="G7" s="1"/>
      <c r="H7" s="1"/>
      <c r="I7" s="1"/>
    </row>
    <row r="8" spans="1:12" x14ac:dyDescent="0.25">
      <c r="A8" s="11" t="s">
        <v>45</v>
      </c>
      <c r="B8" s="12">
        <v>0</v>
      </c>
      <c r="C8" s="12">
        <v>3092</v>
      </c>
      <c r="D8" s="12">
        <v>78825</v>
      </c>
      <c r="E8" s="12">
        <v>41860</v>
      </c>
      <c r="F8" s="13">
        <f t="shared" ref="F8:F35" si="0">((E8*100)/D8)-100</f>
        <v>-46.895020615287031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926</v>
      </c>
      <c r="D9" s="9">
        <v>24266</v>
      </c>
      <c r="E9" s="9">
        <v>16971</v>
      </c>
      <c r="F9" s="10">
        <f t="shared" si="0"/>
        <v>-30.062639083491305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2284</v>
      </c>
      <c r="E10" s="12">
        <v>655</v>
      </c>
      <c r="F10" s="17">
        <f t="shared" si="0"/>
        <v>-71.322241681260948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62</v>
      </c>
      <c r="D11" s="9">
        <v>0</v>
      </c>
      <c r="E11" s="9">
        <v>85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17383</v>
      </c>
      <c r="C12" s="12">
        <v>24700</v>
      </c>
      <c r="D12" s="12">
        <v>334268</v>
      </c>
      <c r="E12" s="12">
        <v>375134</v>
      </c>
      <c r="F12" s="13">
        <f t="shared" si="0"/>
        <v>12.225519642921242</v>
      </c>
      <c r="G12" s="1"/>
      <c r="H12" s="1"/>
      <c r="I12" s="1"/>
    </row>
    <row r="13" spans="1:12" x14ac:dyDescent="0.25">
      <c r="A13" s="8" t="s">
        <v>50</v>
      </c>
      <c r="B13" s="9">
        <v>15162</v>
      </c>
      <c r="C13" s="9">
        <v>33366</v>
      </c>
      <c r="D13" s="9">
        <v>1297525</v>
      </c>
      <c r="E13" s="9">
        <v>1534674</v>
      </c>
      <c r="F13" s="10">
        <f t="shared" si="0"/>
        <v>18.277027417583483</v>
      </c>
      <c r="G13" s="1"/>
      <c r="H13" s="1"/>
      <c r="I13" s="1"/>
    </row>
    <row r="14" spans="1:12" x14ac:dyDescent="0.25">
      <c r="A14" s="11" t="s">
        <v>51</v>
      </c>
      <c r="B14" s="12">
        <v>91920</v>
      </c>
      <c r="C14" s="12">
        <v>96934</v>
      </c>
      <c r="D14" s="12">
        <v>2408634</v>
      </c>
      <c r="E14" s="12">
        <v>2599232</v>
      </c>
      <c r="F14" s="13">
        <f t="shared" si="0"/>
        <v>7.9131158988870851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65953</v>
      </c>
      <c r="E15" s="9">
        <v>57352</v>
      </c>
      <c r="F15" s="10">
        <f t="shared" si="0"/>
        <v>-13.041105029339079</v>
      </c>
      <c r="G15" s="1"/>
      <c r="H15" s="1"/>
      <c r="I15" s="1"/>
    </row>
    <row r="16" spans="1:12" x14ac:dyDescent="0.25">
      <c r="A16" s="11" t="s">
        <v>53</v>
      </c>
      <c r="B16" s="12">
        <v>532</v>
      </c>
      <c r="C16" s="12">
        <v>6712</v>
      </c>
      <c r="D16" s="12">
        <v>83917</v>
      </c>
      <c r="E16" s="12">
        <v>134225</v>
      </c>
      <c r="F16" s="13">
        <f t="shared" si="0"/>
        <v>59.949712215641654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1255</v>
      </c>
      <c r="E17" s="9">
        <v>1514</v>
      </c>
      <c r="F17" s="10">
        <f t="shared" si="0"/>
        <v>20.637450199203187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5201</v>
      </c>
      <c r="E18" s="12">
        <v>2527</v>
      </c>
      <c r="F18" s="13">
        <f t="shared" si="0"/>
        <v>-51.41318977119785</v>
      </c>
      <c r="G18" s="1"/>
      <c r="H18" s="1"/>
      <c r="I18" s="1"/>
    </row>
    <row r="19" spans="1:9" x14ac:dyDescent="0.25">
      <c r="A19" s="8" t="s">
        <v>56</v>
      </c>
      <c r="B19" s="9">
        <v>1099</v>
      </c>
      <c r="C19" s="9">
        <v>606</v>
      </c>
      <c r="D19" s="9">
        <v>7069</v>
      </c>
      <c r="E19" s="9">
        <v>10853</v>
      </c>
      <c r="F19" s="10">
        <f t="shared" si="0"/>
        <v>53.529494978073274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8126</v>
      </c>
      <c r="E20" s="12">
        <v>14291</v>
      </c>
      <c r="F20" s="13">
        <f t="shared" si="0"/>
        <v>75.867585527935034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2103</v>
      </c>
      <c r="E21" s="9">
        <v>294</v>
      </c>
      <c r="F21" s="18">
        <f t="shared" si="0"/>
        <v>-86.019971469329533</v>
      </c>
      <c r="G21" s="1"/>
      <c r="H21" s="1"/>
      <c r="I21" s="1"/>
    </row>
    <row r="22" spans="1:9" x14ac:dyDescent="0.25">
      <c r="A22" s="11" t="s">
        <v>59</v>
      </c>
      <c r="B22" s="12">
        <v>90209</v>
      </c>
      <c r="C22" s="12">
        <v>156130</v>
      </c>
      <c r="D22" s="12">
        <v>832763</v>
      </c>
      <c r="E22" s="12">
        <v>830224</v>
      </c>
      <c r="F22" s="13">
        <f t="shared" si="0"/>
        <v>-0.30488866580287777</v>
      </c>
      <c r="G22" s="1"/>
      <c r="H22" s="1"/>
      <c r="I22" s="1"/>
    </row>
    <row r="23" spans="1:9" x14ac:dyDescent="0.25">
      <c r="A23" s="8" t="s">
        <v>60</v>
      </c>
      <c r="B23" s="9">
        <v>41478</v>
      </c>
      <c r="C23" s="9">
        <v>16684</v>
      </c>
      <c r="D23" s="9">
        <v>651517</v>
      </c>
      <c r="E23" s="9">
        <v>397098</v>
      </c>
      <c r="F23" s="10">
        <f t="shared" si="0"/>
        <v>-39.050247345809858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408</v>
      </c>
      <c r="C25" s="9">
        <v>0</v>
      </c>
      <c r="D25" s="9">
        <v>2687</v>
      </c>
      <c r="E25" s="9">
        <v>3248</v>
      </c>
      <c r="F25" s="10">
        <f t="shared" si="0"/>
        <v>20.87830294008188</v>
      </c>
      <c r="G25" s="1"/>
      <c r="H25" s="1"/>
      <c r="I25" s="1"/>
    </row>
    <row r="26" spans="1:9" x14ac:dyDescent="0.25">
      <c r="A26" s="11" t="s">
        <v>63</v>
      </c>
      <c r="B26" s="12">
        <v>186</v>
      </c>
      <c r="C26" s="12">
        <v>0</v>
      </c>
      <c r="D26" s="12">
        <v>10606</v>
      </c>
      <c r="E26" s="12">
        <v>15231</v>
      </c>
      <c r="F26" s="13">
        <f t="shared" si="0"/>
        <v>43.607392042240235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1270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12">
        <v>127387</v>
      </c>
      <c r="C28" s="12">
        <v>136219</v>
      </c>
      <c r="D28" s="12">
        <v>885623</v>
      </c>
      <c r="E28" s="12">
        <v>794343</v>
      </c>
      <c r="F28" s="13">
        <f t="shared" si="0"/>
        <v>-10.306868724050759</v>
      </c>
      <c r="G28" s="1"/>
      <c r="H28" s="1"/>
      <c r="I28" s="1"/>
    </row>
    <row r="29" spans="1:9" x14ac:dyDescent="0.25">
      <c r="A29" s="8" t="s">
        <v>66</v>
      </c>
      <c r="B29" s="9">
        <v>75</v>
      </c>
      <c r="C29" s="9">
        <v>81</v>
      </c>
      <c r="D29" s="9">
        <v>13673</v>
      </c>
      <c r="E29" s="9">
        <v>16747</v>
      </c>
      <c r="F29" s="10">
        <f t="shared" si="0"/>
        <v>22.482264316536245</v>
      </c>
      <c r="G29" s="1"/>
      <c r="H29" s="1"/>
      <c r="I29" s="1"/>
    </row>
    <row r="30" spans="1:9" x14ac:dyDescent="0.25">
      <c r="A30" s="11" t="s">
        <v>67</v>
      </c>
      <c r="B30" s="12">
        <v>645</v>
      </c>
      <c r="C30" s="12">
        <v>666</v>
      </c>
      <c r="D30" s="12">
        <v>15579</v>
      </c>
      <c r="E30" s="12">
        <v>19503</v>
      </c>
      <c r="F30" s="13">
        <f t="shared" si="0"/>
        <v>25.187752744078566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153</v>
      </c>
      <c r="E31" s="9">
        <v>1394</v>
      </c>
      <c r="F31" s="10">
        <f t="shared" si="0"/>
        <v>811.11111111111109</v>
      </c>
      <c r="G31" s="1"/>
      <c r="H31" s="1"/>
      <c r="I31" s="1"/>
    </row>
    <row r="32" spans="1:9" x14ac:dyDescent="0.25">
      <c r="A32" s="11" t="s">
        <v>69</v>
      </c>
      <c r="B32" s="12">
        <v>3112</v>
      </c>
      <c r="C32" s="12">
        <v>14395</v>
      </c>
      <c r="D32" s="12">
        <v>480233</v>
      </c>
      <c r="E32" s="12">
        <v>473114</v>
      </c>
      <c r="F32" s="13">
        <f t="shared" si="0"/>
        <v>-1.4824054157044628</v>
      </c>
      <c r="G32" s="1"/>
      <c r="H32" s="1"/>
      <c r="I32" s="1"/>
    </row>
    <row r="33" spans="1:9" x14ac:dyDescent="0.25">
      <c r="A33" s="8" t="s">
        <v>70</v>
      </c>
      <c r="B33" s="9">
        <v>12974</v>
      </c>
      <c r="C33" s="9">
        <v>295</v>
      </c>
      <c r="D33" s="9">
        <v>240352</v>
      </c>
      <c r="E33" s="9">
        <v>171800</v>
      </c>
      <c r="F33" s="10">
        <f t="shared" si="0"/>
        <v>-28.521501797363868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2012</v>
      </c>
      <c r="E34" s="12">
        <v>2199</v>
      </c>
      <c r="F34" s="13">
        <f t="shared" si="0"/>
        <v>9.2942345924453349</v>
      </c>
      <c r="G34" s="1"/>
      <c r="H34" s="1"/>
      <c r="I34" s="1"/>
    </row>
    <row r="35" spans="1:9" x14ac:dyDescent="0.25">
      <c r="A35" s="14" t="s">
        <v>72</v>
      </c>
      <c r="B35" s="15">
        <f>SUM(B7:B34)</f>
        <v>404309</v>
      </c>
      <c r="C35" s="15">
        <f t="shared" ref="C35:E35" si="1">SUM(C7:C34)</f>
        <v>504251</v>
      </c>
      <c r="D35" s="15">
        <f t="shared" si="1"/>
        <v>7596784</v>
      </c>
      <c r="E35" s="15">
        <f t="shared" si="1"/>
        <v>7671458</v>
      </c>
      <c r="F35" s="16">
        <f t="shared" si="0"/>
        <v>0.98296858249490526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156890</v>
      </c>
      <c r="C38" s="41">
        <f>D7</f>
        <v>140890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2599232</v>
      </c>
      <c r="G38" s="42">
        <f>LOOKUP(E38,$A$38:$A$65,$C$38:$C$65)</f>
        <v>2408634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41860</v>
      </c>
      <c r="C39" s="41">
        <f t="shared" ref="C39:C65" si="5">D8</f>
        <v>78825</v>
      </c>
      <c r="D39" s="41">
        <f t="shared" ref="D39:D65" si="6">_xlfn.RANK.EQ(B39,$B$38:$B$65)+COUNTIF($B$38:$B$65,B39)-1</f>
        <v>12</v>
      </c>
      <c r="E39" s="42" t="str">
        <f t="shared" si="2"/>
        <v>BALEARES</v>
      </c>
      <c r="F39" s="42">
        <f t="shared" ref="F39:F54" si="7">LOOKUP(E39,$A$38:$A$65,$B$38:$B$65)</f>
        <v>1534674</v>
      </c>
      <c r="G39" s="42">
        <f t="shared" ref="G39:G65" si="8">LOOKUP(E39,$A$38:$A$65,$C$38:$C$65)</f>
        <v>1297525</v>
      </c>
    </row>
    <row r="40" spans="1:9" x14ac:dyDescent="0.25">
      <c r="A40" s="42" t="str">
        <f t="shared" si="3"/>
        <v>ALMERIA</v>
      </c>
      <c r="B40" s="41">
        <f t="shared" si="4"/>
        <v>16971</v>
      </c>
      <c r="C40" s="41">
        <f t="shared" si="5"/>
        <v>24266</v>
      </c>
      <c r="D40" s="41">
        <f t="shared" si="6"/>
        <v>14</v>
      </c>
      <c r="E40" s="42" t="str">
        <f t="shared" si="2"/>
        <v>LAS PALMAS</v>
      </c>
      <c r="F40" s="42">
        <f t="shared" si="7"/>
        <v>830224</v>
      </c>
      <c r="G40" s="42">
        <f t="shared" si="8"/>
        <v>832763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2284</v>
      </c>
      <c r="D41" s="41">
        <f t="shared" si="6"/>
        <v>24</v>
      </c>
      <c r="E41" s="42" t="str">
        <f t="shared" si="2"/>
        <v>SANTA CRUZ DE TENERIFE</v>
      </c>
      <c r="F41" s="42">
        <f t="shared" si="7"/>
        <v>794343</v>
      </c>
      <c r="G41" s="42">
        <f t="shared" si="8"/>
        <v>885623</v>
      </c>
    </row>
    <row r="42" spans="1:9" x14ac:dyDescent="0.25">
      <c r="A42" s="42" t="str">
        <f t="shared" si="3"/>
        <v>BAHIA DE ALGECIRAS</v>
      </c>
      <c r="B42" s="41">
        <f t="shared" si="4"/>
        <v>85</v>
      </c>
      <c r="C42" s="41">
        <f t="shared" si="5"/>
        <v>0</v>
      </c>
      <c r="D42" s="41">
        <f t="shared" si="6"/>
        <v>26</v>
      </c>
      <c r="E42" s="42" t="str">
        <f t="shared" si="2"/>
        <v>VALENCIA</v>
      </c>
      <c r="F42" s="42">
        <f t="shared" si="7"/>
        <v>473114</v>
      </c>
      <c r="G42" s="42">
        <f t="shared" si="8"/>
        <v>480233</v>
      </c>
    </row>
    <row r="43" spans="1:9" x14ac:dyDescent="0.25">
      <c r="A43" s="42" t="str">
        <f t="shared" si="3"/>
        <v>BAHIA DE CADIZ</v>
      </c>
      <c r="B43" s="41">
        <f t="shared" si="4"/>
        <v>375134</v>
      </c>
      <c r="C43" s="41">
        <f t="shared" si="5"/>
        <v>334268</v>
      </c>
      <c r="D43" s="41">
        <f t="shared" si="6"/>
        <v>7</v>
      </c>
      <c r="E43" s="42" t="str">
        <f t="shared" si="2"/>
        <v>MALAGA</v>
      </c>
      <c r="F43" s="42">
        <f t="shared" si="7"/>
        <v>397098</v>
      </c>
      <c r="G43" s="42">
        <f t="shared" si="8"/>
        <v>651517</v>
      </c>
    </row>
    <row r="44" spans="1:9" x14ac:dyDescent="0.25">
      <c r="A44" s="42" t="str">
        <f t="shared" si="3"/>
        <v>BALEARES</v>
      </c>
      <c r="B44" s="41">
        <f t="shared" si="4"/>
        <v>1534674</v>
      </c>
      <c r="C44" s="41">
        <f t="shared" si="5"/>
        <v>1297525</v>
      </c>
      <c r="D44" s="41">
        <f t="shared" si="6"/>
        <v>2</v>
      </c>
      <c r="E44" s="42" t="str">
        <f t="shared" si="2"/>
        <v>BAHIA DE CADIZ</v>
      </c>
      <c r="F44" s="42">
        <f t="shared" si="7"/>
        <v>375134</v>
      </c>
      <c r="G44" s="42">
        <f t="shared" si="8"/>
        <v>334268</v>
      </c>
    </row>
    <row r="45" spans="1:9" x14ac:dyDescent="0.25">
      <c r="A45" s="42" t="str">
        <f t="shared" si="3"/>
        <v>BARCELONA</v>
      </c>
      <c r="B45" s="41">
        <f t="shared" si="4"/>
        <v>2599232</v>
      </c>
      <c r="C45" s="41">
        <f t="shared" si="5"/>
        <v>2408634</v>
      </c>
      <c r="D45" s="41">
        <f t="shared" si="6"/>
        <v>1</v>
      </c>
      <c r="E45" s="42" t="str">
        <f t="shared" si="2"/>
        <v>VIGO</v>
      </c>
      <c r="F45" s="42">
        <f t="shared" si="7"/>
        <v>171800</v>
      </c>
      <c r="G45" s="42">
        <f t="shared" si="8"/>
        <v>240352</v>
      </c>
    </row>
    <row r="46" spans="1:9" x14ac:dyDescent="0.25">
      <c r="A46" s="42" t="str">
        <f t="shared" si="3"/>
        <v>BILBAO</v>
      </c>
      <c r="B46" s="41">
        <f t="shared" si="4"/>
        <v>57352</v>
      </c>
      <c r="C46" s="41">
        <f t="shared" si="5"/>
        <v>65953</v>
      </c>
      <c r="D46" s="41">
        <f t="shared" si="6"/>
        <v>11</v>
      </c>
      <c r="E46" s="42" t="str">
        <f t="shared" si="2"/>
        <v>A CORUÑA</v>
      </c>
      <c r="F46" s="42">
        <f t="shared" si="7"/>
        <v>156890</v>
      </c>
      <c r="G46" s="42">
        <f t="shared" si="8"/>
        <v>140890</v>
      </c>
    </row>
    <row r="47" spans="1:9" x14ac:dyDescent="0.25">
      <c r="A47" s="42" t="str">
        <f t="shared" si="3"/>
        <v>CARTAGENA</v>
      </c>
      <c r="B47" s="41">
        <f t="shared" si="4"/>
        <v>134225</v>
      </c>
      <c r="C47" s="41">
        <f t="shared" si="5"/>
        <v>83917</v>
      </c>
      <c r="D47" s="41">
        <f t="shared" si="6"/>
        <v>10</v>
      </c>
      <c r="E47" s="42" t="str">
        <f t="shared" si="2"/>
        <v>CARTAGENA</v>
      </c>
      <c r="F47" s="42">
        <f t="shared" si="7"/>
        <v>134225</v>
      </c>
      <c r="G47" s="42">
        <f t="shared" si="8"/>
        <v>83917</v>
      </c>
    </row>
    <row r="48" spans="1:9" x14ac:dyDescent="0.25">
      <c r="A48" s="42" t="str">
        <f t="shared" si="3"/>
        <v>CASTELLON</v>
      </c>
      <c r="B48" s="41">
        <f t="shared" si="4"/>
        <v>1514</v>
      </c>
      <c r="C48" s="41">
        <f t="shared" si="5"/>
        <v>1255</v>
      </c>
      <c r="D48" s="41">
        <f t="shared" si="6"/>
        <v>22</v>
      </c>
      <c r="E48" s="42" t="str">
        <f t="shared" si="2"/>
        <v>BILBAO</v>
      </c>
      <c r="F48" s="42">
        <f t="shared" si="7"/>
        <v>57352</v>
      </c>
      <c r="G48" s="42">
        <f t="shared" si="8"/>
        <v>65953</v>
      </c>
    </row>
    <row r="49" spans="1:7" x14ac:dyDescent="0.25">
      <c r="A49" s="42" t="str">
        <f t="shared" si="3"/>
        <v>CEUTA</v>
      </c>
      <c r="B49" s="41">
        <f t="shared" si="4"/>
        <v>2527</v>
      </c>
      <c r="C49" s="41">
        <f t="shared" si="5"/>
        <v>5201</v>
      </c>
      <c r="D49" s="41">
        <f t="shared" si="6"/>
        <v>20</v>
      </c>
      <c r="E49" s="42" t="str">
        <f t="shared" si="2"/>
        <v>ALICANTE</v>
      </c>
      <c r="F49" s="42">
        <f t="shared" si="7"/>
        <v>41860</v>
      </c>
      <c r="G49" s="42">
        <f t="shared" si="8"/>
        <v>78825</v>
      </c>
    </row>
    <row r="50" spans="1:7" x14ac:dyDescent="0.25">
      <c r="A50" s="42" t="str">
        <f t="shared" si="3"/>
        <v>FERROL-SAN CIBRAO</v>
      </c>
      <c r="B50" s="41">
        <f t="shared" si="4"/>
        <v>10853</v>
      </c>
      <c r="C50" s="41">
        <f t="shared" si="5"/>
        <v>7069</v>
      </c>
      <c r="D50" s="41">
        <f t="shared" si="6"/>
        <v>18</v>
      </c>
      <c r="E50" s="42" t="str">
        <f t="shared" si="2"/>
        <v>SEVILLA</v>
      </c>
      <c r="F50" s="42">
        <f t="shared" si="7"/>
        <v>19503</v>
      </c>
      <c r="G50" s="42">
        <f t="shared" si="8"/>
        <v>15579</v>
      </c>
    </row>
    <row r="51" spans="1:7" x14ac:dyDescent="0.25">
      <c r="A51" s="42" t="str">
        <f t="shared" si="3"/>
        <v>GIJON</v>
      </c>
      <c r="B51" s="41">
        <f t="shared" si="4"/>
        <v>14291</v>
      </c>
      <c r="C51" s="41">
        <f t="shared" si="5"/>
        <v>8126</v>
      </c>
      <c r="D51" s="41">
        <f t="shared" si="6"/>
        <v>17</v>
      </c>
      <c r="E51" s="42" t="str">
        <f t="shared" si="2"/>
        <v>ALMERIA</v>
      </c>
      <c r="F51" s="42">
        <f t="shared" si="7"/>
        <v>16971</v>
      </c>
      <c r="G51" s="42">
        <f t="shared" si="8"/>
        <v>24266</v>
      </c>
    </row>
    <row r="52" spans="1:7" x14ac:dyDescent="0.25">
      <c r="A52" s="42" t="str">
        <f t="shared" si="3"/>
        <v>HUELVA</v>
      </c>
      <c r="B52" s="41">
        <f t="shared" si="4"/>
        <v>294</v>
      </c>
      <c r="C52" s="41">
        <f t="shared" si="5"/>
        <v>2103</v>
      </c>
      <c r="D52" s="41">
        <f t="shared" si="6"/>
        <v>25</v>
      </c>
      <c r="E52" s="42" t="str">
        <f t="shared" si="2"/>
        <v>SANTANDER</v>
      </c>
      <c r="F52" s="42">
        <f t="shared" si="7"/>
        <v>16747</v>
      </c>
      <c r="G52" s="42">
        <f t="shared" si="8"/>
        <v>13673</v>
      </c>
    </row>
    <row r="53" spans="1:7" x14ac:dyDescent="0.25">
      <c r="A53" s="42" t="str">
        <f t="shared" si="3"/>
        <v>LAS PALMAS</v>
      </c>
      <c r="B53" s="41">
        <f t="shared" si="4"/>
        <v>830224</v>
      </c>
      <c r="C53" s="41">
        <f t="shared" si="5"/>
        <v>832763</v>
      </c>
      <c r="D53" s="41">
        <f t="shared" si="6"/>
        <v>3</v>
      </c>
      <c r="E53" s="42" t="str">
        <f t="shared" si="2"/>
        <v>MOTRIL</v>
      </c>
      <c r="F53" s="42">
        <f t="shared" si="7"/>
        <v>15231</v>
      </c>
      <c r="G53" s="42">
        <f t="shared" si="8"/>
        <v>10606</v>
      </c>
    </row>
    <row r="54" spans="1:7" x14ac:dyDescent="0.25">
      <c r="A54" s="42" t="str">
        <f t="shared" si="3"/>
        <v>MALAGA</v>
      </c>
      <c r="B54" s="41">
        <f t="shared" si="4"/>
        <v>397098</v>
      </c>
      <c r="C54" s="41">
        <f t="shared" si="5"/>
        <v>651517</v>
      </c>
      <c r="D54" s="41">
        <f t="shared" si="6"/>
        <v>6</v>
      </c>
      <c r="E54" s="42" t="str">
        <f t="shared" si="2"/>
        <v>GIJON</v>
      </c>
      <c r="F54" s="42">
        <f t="shared" si="7"/>
        <v>14291</v>
      </c>
      <c r="G54" s="42">
        <f t="shared" si="8"/>
        <v>8126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10853</v>
      </c>
      <c r="G55" s="42">
        <f t="shared" si="8"/>
        <v>7069</v>
      </c>
    </row>
    <row r="56" spans="1:7" x14ac:dyDescent="0.25">
      <c r="A56" s="42" t="str">
        <f t="shared" si="3"/>
        <v>MELILLA</v>
      </c>
      <c r="B56" s="41">
        <f t="shared" si="4"/>
        <v>3248</v>
      </c>
      <c r="C56" s="41">
        <f t="shared" si="5"/>
        <v>2687</v>
      </c>
      <c r="D56" s="41">
        <f t="shared" si="6"/>
        <v>19</v>
      </c>
      <c r="E56" s="42" t="str">
        <f t="shared" si="2"/>
        <v>MELILLA</v>
      </c>
      <c r="F56" s="42">
        <f t="shared" si="9"/>
        <v>3248</v>
      </c>
      <c r="G56" s="42">
        <f t="shared" si="8"/>
        <v>2687</v>
      </c>
    </row>
    <row r="57" spans="1:7" x14ac:dyDescent="0.25">
      <c r="A57" s="42" t="str">
        <f t="shared" si="3"/>
        <v>MOTRIL</v>
      </c>
      <c r="B57" s="41">
        <f t="shared" si="4"/>
        <v>15231</v>
      </c>
      <c r="C57" s="41">
        <f t="shared" si="5"/>
        <v>10606</v>
      </c>
      <c r="D57" s="41">
        <f t="shared" si="6"/>
        <v>16</v>
      </c>
      <c r="E57" s="42" t="str">
        <f t="shared" si="2"/>
        <v>CEUTA</v>
      </c>
      <c r="F57" s="42">
        <f t="shared" si="9"/>
        <v>2527</v>
      </c>
      <c r="G57" s="42">
        <f t="shared" si="8"/>
        <v>5201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1270</v>
      </c>
      <c r="D58" s="41">
        <f t="shared" si="6"/>
        <v>28</v>
      </c>
      <c r="E58" s="42" t="str">
        <f t="shared" si="2"/>
        <v>VILAGARCIA</v>
      </c>
      <c r="F58" s="42">
        <f t="shared" si="9"/>
        <v>2199</v>
      </c>
      <c r="G58" s="42">
        <f t="shared" si="8"/>
        <v>2012</v>
      </c>
    </row>
    <row r="59" spans="1:7" x14ac:dyDescent="0.25">
      <c r="A59" s="42" t="str">
        <f t="shared" si="3"/>
        <v>SANTA CRUZ DE TENERIFE</v>
      </c>
      <c r="B59" s="41">
        <f t="shared" si="4"/>
        <v>794343</v>
      </c>
      <c r="C59" s="41">
        <f t="shared" si="5"/>
        <v>885623</v>
      </c>
      <c r="D59" s="41">
        <f t="shared" si="6"/>
        <v>4</v>
      </c>
      <c r="E59" s="42" t="str">
        <f t="shared" si="2"/>
        <v>CASTELLON</v>
      </c>
      <c r="F59" s="42">
        <f t="shared" si="9"/>
        <v>1514</v>
      </c>
      <c r="G59" s="42">
        <f t="shared" si="8"/>
        <v>1255</v>
      </c>
    </row>
    <row r="60" spans="1:7" x14ac:dyDescent="0.25">
      <c r="A60" s="42" t="str">
        <f t="shared" si="3"/>
        <v>SANTANDER</v>
      </c>
      <c r="B60" s="41">
        <f t="shared" si="4"/>
        <v>16747</v>
      </c>
      <c r="C60" s="41">
        <f t="shared" si="5"/>
        <v>13673</v>
      </c>
      <c r="D60" s="41">
        <f t="shared" si="6"/>
        <v>15</v>
      </c>
      <c r="E60" s="42" t="str">
        <f t="shared" si="2"/>
        <v>TARRAGONA</v>
      </c>
      <c r="F60" s="42">
        <f t="shared" si="9"/>
        <v>1394</v>
      </c>
      <c r="G60" s="42">
        <f t="shared" si="8"/>
        <v>153</v>
      </c>
    </row>
    <row r="61" spans="1:7" x14ac:dyDescent="0.25">
      <c r="A61" s="42" t="str">
        <f t="shared" si="3"/>
        <v>SEVILLA</v>
      </c>
      <c r="B61" s="41">
        <f t="shared" si="4"/>
        <v>19503</v>
      </c>
      <c r="C61" s="41">
        <f t="shared" si="5"/>
        <v>15579</v>
      </c>
      <c r="D61" s="41">
        <f t="shared" si="6"/>
        <v>13</v>
      </c>
      <c r="E61" s="42" t="str">
        <f t="shared" si="2"/>
        <v>AVILES</v>
      </c>
      <c r="F61" s="42">
        <f t="shared" si="9"/>
        <v>655</v>
      </c>
      <c r="G61" s="42">
        <f t="shared" si="8"/>
        <v>2284</v>
      </c>
    </row>
    <row r="62" spans="1:7" x14ac:dyDescent="0.25">
      <c r="A62" s="42" t="str">
        <f t="shared" si="3"/>
        <v>TARRAGONA</v>
      </c>
      <c r="B62" s="41">
        <f t="shared" si="4"/>
        <v>1394</v>
      </c>
      <c r="C62" s="41">
        <f t="shared" si="5"/>
        <v>153</v>
      </c>
      <c r="D62" s="41">
        <f t="shared" si="6"/>
        <v>23</v>
      </c>
      <c r="E62" s="42" t="str">
        <f t="shared" si="2"/>
        <v>HUELVA</v>
      </c>
      <c r="F62" s="42">
        <f t="shared" si="9"/>
        <v>294</v>
      </c>
      <c r="G62" s="42">
        <f t="shared" si="8"/>
        <v>2103</v>
      </c>
    </row>
    <row r="63" spans="1:7" x14ac:dyDescent="0.25">
      <c r="A63" s="42" t="str">
        <f t="shared" si="3"/>
        <v>VALENCIA</v>
      </c>
      <c r="B63" s="41">
        <f t="shared" si="4"/>
        <v>473114</v>
      </c>
      <c r="C63" s="41">
        <f t="shared" si="5"/>
        <v>480233</v>
      </c>
      <c r="D63" s="41">
        <f t="shared" si="6"/>
        <v>5</v>
      </c>
      <c r="E63" s="42" t="str">
        <f t="shared" si="2"/>
        <v>BAHIA DE ALGECIRAS</v>
      </c>
      <c r="F63" s="42">
        <f t="shared" si="9"/>
        <v>85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171800</v>
      </c>
      <c r="C64" s="41">
        <f t="shared" si="5"/>
        <v>240352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2199</v>
      </c>
      <c r="C65" s="41">
        <f t="shared" si="5"/>
        <v>2012</v>
      </c>
      <c r="D65" s="41">
        <f t="shared" si="6"/>
        <v>21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3175</v>
      </c>
      <c r="C8" s="12">
        <v>2808</v>
      </c>
      <c r="D8" s="12">
        <v>55311</v>
      </c>
      <c r="E8" s="12">
        <v>50841</v>
      </c>
      <c r="F8" s="13">
        <f t="shared" ref="F8:F35" si="0">((E8*100)/D8)-100</f>
        <v>-8.0815750935618524</v>
      </c>
      <c r="G8" s="1"/>
      <c r="H8" s="1"/>
      <c r="I8" s="1"/>
    </row>
    <row r="9" spans="1:12" x14ac:dyDescent="0.25">
      <c r="A9" s="8" t="s">
        <v>46</v>
      </c>
      <c r="B9" s="9">
        <v>8837</v>
      </c>
      <c r="C9" s="9">
        <v>7009</v>
      </c>
      <c r="D9" s="9">
        <v>147957</v>
      </c>
      <c r="E9" s="9">
        <v>144159</v>
      </c>
      <c r="F9" s="10">
        <f t="shared" si="0"/>
        <v>-2.5669620227498484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77805</v>
      </c>
      <c r="C11" s="9">
        <v>78578</v>
      </c>
      <c r="D11" s="9">
        <v>1142458</v>
      </c>
      <c r="E11" s="9">
        <v>1188050</v>
      </c>
      <c r="F11" s="10">
        <f t="shared" si="0"/>
        <v>3.9906937497921149</v>
      </c>
      <c r="G11" s="1"/>
      <c r="H11" s="1"/>
      <c r="I11" s="1"/>
    </row>
    <row r="12" spans="1:12" x14ac:dyDescent="0.25">
      <c r="A12" s="11" t="s">
        <v>49</v>
      </c>
      <c r="B12" s="12">
        <v>940</v>
      </c>
      <c r="C12" s="12">
        <v>834</v>
      </c>
      <c r="D12" s="12">
        <v>12673</v>
      </c>
      <c r="E12" s="12">
        <v>12355</v>
      </c>
      <c r="F12" s="13">
        <f t="shared" si="0"/>
        <v>-2.5092716799494923</v>
      </c>
      <c r="G12" s="1"/>
      <c r="H12" s="1"/>
      <c r="I12" s="1"/>
    </row>
    <row r="13" spans="1:12" x14ac:dyDescent="0.25">
      <c r="A13" s="8" t="s">
        <v>50</v>
      </c>
      <c r="B13" s="9">
        <v>18360</v>
      </c>
      <c r="C13" s="9">
        <v>24393</v>
      </c>
      <c r="D13" s="9">
        <v>361133</v>
      </c>
      <c r="E13" s="9">
        <v>398265</v>
      </c>
      <c r="F13" s="10">
        <f t="shared" si="0"/>
        <v>10.28208443980472</v>
      </c>
      <c r="G13" s="1"/>
      <c r="H13" s="1"/>
      <c r="I13" s="1"/>
    </row>
    <row r="14" spans="1:12" x14ac:dyDescent="0.25">
      <c r="A14" s="11" t="s">
        <v>51</v>
      </c>
      <c r="B14" s="12">
        <v>10510</v>
      </c>
      <c r="C14" s="12">
        <v>11291</v>
      </c>
      <c r="D14" s="12">
        <v>263598</v>
      </c>
      <c r="E14" s="12">
        <v>260984</v>
      </c>
      <c r="F14" s="13">
        <f t="shared" si="0"/>
        <v>-0.9916615452317501</v>
      </c>
      <c r="G14" s="1"/>
      <c r="H14" s="1"/>
      <c r="I14" s="1"/>
    </row>
    <row r="15" spans="1:12" x14ac:dyDescent="0.25">
      <c r="A15" s="8" t="s">
        <v>52</v>
      </c>
      <c r="B15" s="9">
        <v>2334</v>
      </c>
      <c r="C15" s="9">
        <v>1994</v>
      </c>
      <c r="D15" s="9">
        <v>31045</v>
      </c>
      <c r="E15" s="9">
        <v>36124</v>
      </c>
      <c r="F15" s="10">
        <f t="shared" si="0"/>
        <v>16.360122402963441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28036</v>
      </c>
      <c r="C18" s="12">
        <v>27847</v>
      </c>
      <c r="D18" s="12">
        <v>377714</v>
      </c>
      <c r="E18" s="12">
        <v>368088</v>
      </c>
      <c r="F18" s="13">
        <f t="shared" si="0"/>
        <v>-2.5484890684486174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310</v>
      </c>
      <c r="C20" s="12">
        <v>476</v>
      </c>
      <c r="D20" s="12">
        <v>13425</v>
      </c>
      <c r="E20" s="12">
        <v>13605</v>
      </c>
      <c r="F20" s="13">
        <f t="shared" si="0"/>
        <v>1.3407821229050256</v>
      </c>
      <c r="G20" s="1"/>
      <c r="H20" s="1"/>
      <c r="I20" s="1"/>
    </row>
    <row r="21" spans="1:9" x14ac:dyDescent="0.25">
      <c r="A21" s="8" t="s">
        <v>58</v>
      </c>
      <c r="B21" s="9">
        <v>1810</v>
      </c>
      <c r="C21" s="9">
        <v>2862</v>
      </c>
      <c r="D21" s="9">
        <v>16256</v>
      </c>
      <c r="E21" s="9">
        <v>16029</v>
      </c>
      <c r="F21" s="10">
        <f t="shared" si="0"/>
        <v>-1.3964074803149629</v>
      </c>
      <c r="G21" s="1"/>
      <c r="H21" s="1"/>
      <c r="I21" s="1"/>
    </row>
    <row r="22" spans="1:9" x14ac:dyDescent="0.25">
      <c r="A22" s="11" t="s">
        <v>59</v>
      </c>
      <c r="B22" s="12">
        <v>25088</v>
      </c>
      <c r="C22" s="12">
        <v>30063</v>
      </c>
      <c r="D22" s="12">
        <v>314916</v>
      </c>
      <c r="E22" s="12">
        <v>434828</v>
      </c>
      <c r="F22" s="13">
        <f t="shared" si="0"/>
        <v>38.077455575455048</v>
      </c>
      <c r="G22" s="1"/>
      <c r="H22" s="1"/>
      <c r="I22" s="1"/>
    </row>
    <row r="23" spans="1:9" x14ac:dyDescent="0.25">
      <c r="A23" s="8" t="s">
        <v>60</v>
      </c>
      <c r="B23" s="9">
        <v>2456</v>
      </c>
      <c r="C23" s="9">
        <v>2280</v>
      </c>
      <c r="D23" s="9">
        <v>28857</v>
      </c>
      <c r="E23" s="9">
        <v>32929</v>
      </c>
      <c r="F23" s="10">
        <f t="shared" si="0"/>
        <v>14.110960945351209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11340</v>
      </c>
      <c r="C25" s="9">
        <v>10228</v>
      </c>
      <c r="D25" s="9">
        <v>163047</v>
      </c>
      <c r="E25" s="9">
        <v>146460</v>
      </c>
      <c r="F25" s="10">
        <f t="shared" si="0"/>
        <v>-10.173140260170385</v>
      </c>
      <c r="G25" s="1"/>
      <c r="H25" s="1"/>
      <c r="I25" s="1"/>
    </row>
    <row r="26" spans="1:9" x14ac:dyDescent="0.25">
      <c r="A26" s="11" t="s">
        <v>63</v>
      </c>
      <c r="B26" s="12">
        <v>5452</v>
      </c>
      <c r="C26" s="12">
        <v>5617</v>
      </c>
      <c r="D26" s="12">
        <v>81070</v>
      </c>
      <c r="E26" s="12">
        <v>85731</v>
      </c>
      <c r="F26" s="13">
        <f t="shared" si="0"/>
        <v>5.7493524114962327</v>
      </c>
      <c r="G26" s="1"/>
      <c r="H26" s="1"/>
      <c r="I26" s="1"/>
    </row>
    <row r="27" spans="1:9" x14ac:dyDescent="0.25">
      <c r="A27" s="8" t="s">
        <v>64</v>
      </c>
      <c r="B27" s="9">
        <v>1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69539</v>
      </c>
      <c r="C28" s="12">
        <v>79767</v>
      </c>
      <c r="D28" s="12">
        <v>801244</v>
      </c>
      <c r="E28" s="12">
        <v>1039316</v>
      </c>
      <c r="F28" s="13">
        <f t="shared" si="0"/>
        <v>29.712796601284992</v>
      </c>
      <c r="G28" s="1"/>
      <c r="H28" s="1"/>
      <c r="I28" s="1"/>
    </row>
    <row r="29" spans="1:9" x14ac:dyDescent="0.25">
      <c r="A29" s="8" t="s">
        <v>66</v>
      </c>
      <c r="B29" s="9">
        <v>2344</v>
      </c>
      <c r="C29" s="9">
        <v>2909</v>
      </c>
      <c r="D29" s="9">
        <v>70559</v>
      </c>
      <c r="E29" s="9">
        <v>75758</v>
      </c>
      <c r="F29" s="10">
        <f t="shared" si="0"/>
        <v>7.3683017049561386</v>
      </c>
      <c r="G29" s="1"/>
      <c r="H29" s="1"/>
      <c r="I29" s="1"/>
    </row>
    <row r="30" spans="1:9" x14ac:dyDescent="0.25">
      <c r="A30" s="11" t="s">
        <v>67</v>
      </c>
      <c r="B30" s="12">
        <v>1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2</v>
      </c>
      <c r="C31" s="9">
        <v>30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</v>
      </c>
      <c r="C32" s="12">
        <v>5425</v>
      </c>
      <c r="D32" s="12">
        <v>70069</v>
      </c>
      <c r="E32" s="12">
        <v>79828</v>
      </c>
      <c r="F32" s="13">
        <f t="shared" si="0"/>
        <v>13.927699838730391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268343</v>
      </c>
      <c r="C35" s="15">
        <f t="shared" ref="C35:E35" si="1">SUM(C7:C34)</f>
        <v>294411</v>
      </c>
      <c r="D35" s="15">
        <f t="shared" si="1"/>
        <v>3951332</v>
      </c>
      <c r="E35" s="15">
        <f t="shared" si="1"/>
        <v>4383350</v>
      </c>
      <c r="F35" s="16">
        <f t="shared" si="0"/>
        <v>10.933477622229674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1188050</v>
      </c>
      <c r="G38" s="42">
        <f>LOOKUP(E38,$A$38:$A$65,$C$38:$C$65)</f>
        <v>1142458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50841</v>
      </c>
      <c r="C39" s="41">
        <f t="shared" ref="C39:C65" si="5">D8</f>
        <v>55311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1039316</v>
      </c>
      <c r="G39" s="42">
        <f t="shared" ref="G39:G65" si="8">LOOKUP(E39,$A$38:$A$65,$C$38:$C$65)</f>
        <v>801244</v>
      </c>
    </row>
    <row r="40" spans="1:9" x14ac:dyDescent="0.25">
      <c r="A40" s="42" t="str">
        <f t="shared" si="3"/>
        <v>ALMERIA</v>
      </c>
      <c r="B40" s="41">
        <f t="shared" si="4"/>
        <v>144159</v>
      </c>
      <c r="C40" s="41">
        <f t="shared" si="5"/>
        <v>147957</v>
      </c>
      <c r="D40" s="41">
        <f t="shared" si="6"/>
        <v>8</v>
      </c>
      <c r="E40" s="42" t="str">
        <f t="shared" si="2"/>
        <v>LAS PALMAS</v>
      </c>
      <c r="F40" s="42">
        <f t="shared" si="7"/>
        <v>434828</v>
      </c>
      <c r="G40" s="42">
        <f t="shared" si="8"/>
        <v>314916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398265</v>
      </c>
      <c r="G41" s="42">
        <f t="shared" si="8"/>
        <v>361133</v>
      </c>
    </row>
    <row r="42" spans="1:9" x14ac:dyDescent="0.25">
      <c r="A42" s="42" t="str">
        <f t="shared" si="3"/>
        <v>BAHIA DE ALGECIRAS</v>
      </c>
      <c r="B42" s="41">
        <f t="shared" si="4"/>
        <v>1188050</v>
      </c>
      <c r="C42" s="41">
        <f t="shared" si="5"/>
        <v>1142458</v>
      </c>
      <c r="D42" s="41">
        <f t="shared" si="6"/>
        <v>1</v>
      </c>
      <c r="E42" s="42" t="str">
        <f t="shared" si="2"/>
        <v>CEUTA</v>
      </c>
      <c r="F42" s="42">
        <f t="shared" si="7"/>
        <v>368088</v>
      </c>
      <c r="G42" s="42">
        <f t="shared" si="8"/>
        <v>377714</v>
      </c>
    </row>
    <row r="43" spans="1:9" x14ac:dyDescent="0.25">
      <c r="A43" s="42" t="str">
        <f t="shared" si="3"/>
        <v>BAHIA DE CADIZ</v>
      </c>
      <c r="B43" s="41">
        <f t="shared" si="4"/>
        <v>12355</v>
      </c>
      <c r="C43" s="41">
        <f t="shared" si="5"/>
        <v>12673</v>
      </c>
      <c r="D43" s="41">
        <f t="shared" si="6"/>
        <v>17</v>
      </c>
      <c r="E43" s="42" t="str">
        <f t="shared" si="2"/>
        <v>BARCELONA</v>
      </c>
      <c r="F43" s="42">
        <f t="shared" si="7"/>
        <v>260984</v>
      </c>
      <c r="G43" s="42">
        <f t="shared" si="8"/>
        <v>263598</v>
      </c>
    </row>
    <row r="44" spans="1:9" x14ac:dyDescent="0.25">
      <c r="A44" s="42" t="str">
        <f t="shared" si="3"/>
        <v>BALEARES</v>
      </c>
      <c r="B44" s="41">
        <f t="shared" si="4"/>
        <v>398265</v>
      </c>
      <c r="C44" s="41">
        <f t="shared" si="5"/>
        <v>361133</v>
      </c>
      <c r="D44" s="41">
        <f t="shared" si="6"/>
        <v>4</v>
      </c>
      <c r="E44" s="42" t="str">
        <f t="shared" si="2"/>
        <v>MELILLA</v>
      </c>
      <c r="F44" s="42">
        <f t="shared" si="7"/>
        <v>146460</v>
      </c>
      <c r="G44" s="42">
        <f t="shared" si="8"/>
        <v>163047</v>
      </c>
    </row>
    <row r="45" spans="1:9" x14ac:dyDescent="0.25">
      <c r="A45" s="42" t="str">
        <f t="shared" si="3"/>
        <v>BARCELONA</v>
      </c>
      <c r="B45" s="41">
        <f t="shared" si="4"/>
        <v>260984</v>
      </c>
      <c r="C45" s="41">
        <f t="shared" si="5"/>
        <v>263598</v>
      </c>
      <c r="D45" s="41">
        <f t="shared" si="6"/>
        <v>6</v>
      </c>
      <c r="E45" s="42" t="str">
        <f t="shared" si="2"/>
        <v>ALMERIA</v>
      </c>
      <c r="F45" s="42">
        <f t="shared" si="7"/>
        <v>144159</v>
      </c>
      <c r="G45" s="42">
        <f t="shared" si="8"/>
        <v>147957</v>
      </c>
    </row>
    <row r="46" spans="1:9" x14ac:dyDescent="0.25">
      <c r="A46" s="42" t="str">
        <f t="shared" si="3"/>
        <v>BILBAO</v>
      </c>
      <c r="B46" s="41">
        <f t="shared" si="4"/>
        <v>36124</v>
      </c>
      <c r="C46" s="41">
        <f t="shared" si="5"/>
        <v>31045</v>
      </c>
      <c r="D46" s="41">
        <f t="shared" si="6"/>
        <v>13</v>
      </c>
      <c r="E46" s="42" t="str">
        <f t="shared" si="2"/>
        <v>MOTRIL</v>
      </c>
      <c r="F46" s="42">
        <f t="shared" si="7"/>
        <v>85731</v>
      </c>
      <c r="G46" s="42">
        <f t="shared" si="8"/>
        <v>81070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79828</v>
      </c>
      <c r="G47" s="42">
        <f t="shared" si="8"/>
        <v>70069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75758</v>
      </c>
      <c r="G48" s="42">
        <f t="shared" si="8"/>
        <v>70559</v>
      </c>
    </row>
    <row r="49" spans="1:7" x14ac:dyDescent="0.25">
      <c r="A49" s="42" t="str">
        <f t="shared" si="3"/>
        <v>CEUTA</v>
      </c>
      <c r="B49" s="41">
        <f t="shared" si="4"/>
        <v>368088</v>
      </c>
      <c r="C49" s="41">
        <f t="shared" si="5"/>
        <v>377714</v>
      </c>
      <c r="D49" s="41">
        <f t="shared" si="6"/>
        <v>5</v>
      </c>
      <c r="E49" s="42" t="str">
        <f t="shared" si="2"/>
        <v>ALICANTE</v>
      </c>
      <c r="F49" s="42">
        <f t="shared" si="7"/>
        <v>50841</v>
      </c>
      <c r="G49" s="42">
        <f t="shared" si="8"/>
        <v>55311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36124</v>
      </c>
      <c r="G50" s="42">
        <f t="shared" si="8"/>
        <v>31045</v>
      </c>
    </row>
    <row r="51" spans="1:7" x14ac:dyDescent="0.25">
      <c r="A51" s="42" t="str">
        <f t="shared" si="3"/>
        <v>GIJON</v>
      </c>
      <c r="B51" s="41">
        <f t="shared" si="4"/>
        <v>13605</v>
      </c>
      <c r="C51" s="41">
        <f t="shared" si="5"/>
        <v>13425</v>
      </c>
      <c r="D51" s="41">
        <f t="shared" si="6"/>
        <v>16</v>
      </c>
      <c r="E51" s="42" t="str">
        <f t="shared" si="2"/>
        <v>MALAGA</v>
      </c>
      <c r="F51" s="42">
        <f t="shared" si="7"/>
        <v>32929</v>
      </c>
      <c r="G51" s="42">
        <f t="shared" si="8"/>
        <v>28857</v>
      </c>
    </row>
    <row r="52" spans="1:7" x14ac:dyDescent="0.25">
      <c r="A52" s="42" t="str">
        <f t="shared" si="3"/>
        <v>HUELVA</v>
      </c>
      <c r="B52" s="41">
        <f t="shared" si="4"/>
        <v>16029</v>
      </c>
      <c r="C52" s="41">
        <f t="shared" si="5"/>
        <v>16256</v>
      </c>
      <c r="D52" s="41">
        <f t="shared" si="6"/>
        <v>15</v>
      </c>
      <c r="E52" s="42" t="str">
        <f t="shared" si="2"/>
        <v>HUELVA</v>
      </c>
      <c r="F52" s="42">
        <f t="shared" si="7"/>
        <v>16029</v>
      </c>
      <c r="G52" s="42">
        <f t="shared" si="8"/>
        <v>16256</v>
      </c>
    </row>
    <row r="53" spans="1:7" x14ac:dyDescent="0.25">
      <c r="A53" s="42" t="str">
        <f t="shared" si="3"/>
        <v>LAS PALMAS</v>
      </c>
      <c r="B53" s="41">
        <f t="shared" si="4"/>
        <v>434828</v>
      </c>
      <c r="C53" s="41">
        <f t="shared" si="5"/>
        <v>314916</v>
      </c>
      <c r="D53" s="41">
        <f t="shared" si="6"/>
        <v>3</v>
      </c>
      <c r="E53" s="42" t="str">
        <f t="shared" si="2"/>
        <v>GIJON</v>
      </c>
      <c r="F53" s="42">
        <f t="shared" si="7"/>
        <v>13605</v>
      </c>
      <c r="G53" s="42">
        <f t="shared" si="8"/>
        <v>13425</v>
      </c>
    </row>
    <row r="54" spans="1:7" x14ac:dyDescent="0.25">
      <c r="A54" s="42" t="str">
        <f t="shared" si="3"/>
        <v>MALAGA</v>
      </c>
      <c r="B54" s="41">
        <f t="shared" si="4"/>
        <v>32929</v>
      </c>
      <c r="C54" s="41">
        <f t="shared" si="5"/>
        <v>28857</v>
      </c>
      <c r="D54" s="41">
        <f t="shared" si="6"/>
        <v>14</v>
      </c>
      <c r="E54" s="42" t="str">
        <f t="shared" si="2"/>
        <v>BAHIA DE CADIZ</v>
      </c>
      <c r="F54" s="42">
        <f t="shared" si="7"/>
        <v>12355</v>
      </c>
      <c r="G54" s="42">
        <f t="shared" si="8"/>
        <v>12673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146460</v>
      </c>
      <c r="C56" s="41">
        <f t="shared" si="5"/>
        <v>163047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85731</v>
      </c>
      <c r="C57" s="41">
        <f t="shared" si="5"/>
        <v>81070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1039316</v>
      </c>
      <c r="C59" s="41">
        <f t="shared" si="5"/>
        <v>801244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75758</v>
      </c>
      <c r="C60" s="41">
        <f t="shared" si="5"/>
        <v>70559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79828</v>
      </c>
      <c r="C63" s="41">
        <f t="shared" si="5"/>
        <v>70069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114</v>
      </c>
      <c r="C7" s="9">
        <v>98</v>
      </c>
      <c r="D7" s="9">
        <v>1258</v>
      </c>
      <c r="E7" s="9">
        <v>1161</v>
      </c>
      <c r="F7" s="10">
        <f>((E7*100)/D7)-100</f>
        <v>-7.710651828298893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68</v>
      </c>
      <c r="D8" s="12">
        <v>939</v>
      </c>
      <c r="E8" s="12">
        <v>884</v>
      </c>
      <c r="F8" s="13">
        <f t="shared" ref="F8:F35" si="0">((E8*100)/D8)-100</f>
        <v>-5.8572949946751862</v>
      </c>
      <c r="G8" s="1"/>
      <c r="H8" s="1"/>
      <c r="I8" s="1"/>
    </row>
    <row r="9" spans="1:12" x14ac:dyDescent="0.25">
      <c r="A9" s="8" t="s">
        <v>46</v>
      </c>
      <c r="B9" s="9">
        <v>96</v>
      </c>
      <c r="C9" s="9">
        <v>95</v>
      </c>
      <c r="D9" s="9">
        <v>1401</v>
      </c>
      <c r="E9" s="9">
        <v>1328</v>
      </c>
      <c r="F9" s="10">
        <f t="shared" si="0"/>
        <v>-5.210563882940761</v>
      </c>
      <c r="G9" s="1"/>
      <c r="H9" s="1"/>
      <c r="I9" s="1"/>
    </row>
    <row r="10" spans="1:12" x14ac:dyDescent="0.25">
      <c r="A10" s="11" t="s">
        <v>47</v>
      </c>
      <c r="B10" s="12">
        <v>51</v>
      </c>
      <c r="C10" s="12">
        <v>60</v>
      </c>
      <c r="D10" s="12">
        <v>833</v>
      </c>
      <c r="E10" s="12">
        <v>832</v>
      </c>
      <c r="F10" s="13">
        <f t="shared" si="0"/>
        <v>-0.12004801920768671</v>
      </c>
      <c r="G10" s="1"/>
      <c r="H10" s="1"/>
      <c r="I10" s="1"/>
    </row>
    <row r="11" spans="1:12" x14ac:dyDescent="0.25">
      <c r="A11" s="8" t="s">
        <v>48</v>
      </c>
      <c r="B11" s="9">
        <v>2192</v>
      </c>
      <c r="C11" s="9">
        <v>1965</v>
      </c>
      <c r="D11" s="9">
        <v>25957</v>
      </c>
      <c r="E11" s="9">
        <v>25454</v>
      </c>
      <c r="F11" s="10">
        <f t="shared" si="0"/>
        <v>-1.9378202411680832</v>
      </c>
      <c r="G11" s="1"/>
      <c r="H11" s="1"/>
      <c r="I11" s="1"/>
    </row>
    <row r="12" spans="1:12" x14ac:dyDescent="0.25">
      <c r="A12" s="11" t="s">
        <v>49</v>
      </c>
      <c r="B12" s="12">
        <v>131</v>
      </c>
      <c r="C12" s="12">
        <v>103</v>
      </c>
      <c r="D12" s="12">
        <v>1229</v>
      </c>
      <c r="E12" s="12">
        <v>1110</v>
      </c>
      <c r="F12" s="13">
        <f t="shared" si="0"/>
        <v>-9.6826688364524074</v>
      </c>
      <c r="G12" s="1"/>
      <c r="H12" s="1"/>
      <c r="I12" s="1"/>
    </row>
    <row r="13" spans="1:12" x14ac:dyDescent="0.25">
      <c r="A13" s="8" t="s">
        <v>50</v>
      </c>
      <c r="B13" s="9">
        <v>1307</v>
      </c>
      <c r="C13" s="9">
        <v>1562</v>
      </c>
      <c r="D13" s="9">
        <v>27540</v>
      </c>
      <c r="E13" s="9">
        <v>28316</v>
      </c>
      <c r="F13" s="10">
        <f t="shared" si="0"/>
        <v>2.8177196804647764</v>
      </c>
      <c r="G13" s="1"/>
      <c r="H13" s="1"/>
      <c r="I13" s="1"/>
    </row>
    <row r="14" spans="1:12" x14ac:dyDescent="0.25">
      <c r="A14" s="11" t="s">
        <v>51</v>
      </c>
      <c r="B14" s="12">
        <v>560</v>
      </c>
      <c r="C14" s="12">
        <v>549</v>
      </c>
      <c r="D14" s="12">
        <v>7768</v>
      </c>
      <c r="E14" s="12">
        <v>7746</v>
      </c>
      <c r="F14" s="13">
        <f t="shared" si="0"/>
        <v>-0.28321318228630332</v>
      </c>
      <c r="G14" s="1"/>
      <c r="H14" s="1"/>
      <c r="I14" s="1"/>
    </row>
    <row r="15" spans="1:12" x14ac:dyDescent="0.25">
      <c r="A15" s="8" t="s">
        <v>52</v>
      </c>
      <c r="B15" s="9">
        <v>227</v>
      </c>
      <c r="C15" s="9">
        <v>217</v>
      </c>
      <c r="D15" s="9">
        <v>2808</v>
      </c>
      <c r="E15" s="9">
        <v>2789</v>
      </c>
      <c r="F15" s="10">
        <f t="shared" si="0"/>
        <v>-0.67663817663817838</v>
      </c>
      <c r="G15" s="1"/>
      <c r="H15" s="1"/>
      <c r="I15" s="1"/>
    </row>
    <row r="16" spans="1:12" x14ac:dyDescent="0.25">
      <c r="A16" s="11" t="s">
        <v>53</v>
      </c>
      <c r="B16" s="12">
        <v>137</v>
      </c>
      <c r="C16" s="12">
        <v>146</v>
      </c>
      <c r="D16" s="12">
        <v>1725</v>
      </c>
      <c r="E16" s="12">
        <v>1766</v>
      </c>
      <c r="F16" s="13">
        <f t="shared" si="0"/>
        <v>2.3768115942029056</v>
      </c>
      <c r="G16" s="1"/>
      <c r="H16" s="1"/>
      <c r="I16" s="1"/>
    </row>
    <row r="17" spans="1:9" x14ac:dyDescent="0.25">
      <c r="A17" s="8" t="s">
        <v>54</v>
      </c>
      <c r="B17" s="9">
        <v>133</v>
      </c>
      <c r="C17" s="9">
        <v>118</v>
      </c>
      <c r="D17" s="9">
        <v>1383</v>
      </c>
      <c r="E17" s="9">
        <v>1384</v>
      </c>
      <c r="F17" s="10">
        <f t="shared" si="0"/>
        <v>7.2306579898764767E-2</v>
      </c>
      <c r="G17" s="1"/>
      <c r="H17" s="1"/>
      <c r="I17" s="1"/>
    </row>
    <row r="18" spans="1:9" x14ac:dyDescent="0.25">
      <c r="A18" s="11" t="s">
        <v>55</v>
      </c>
      <c r="B18" s="12">
        <v>1024</v>
      </c>
      <c r="C18" s="12">
        <v>872</v>
      </c>
      <c r="D18" s="12">
        <v>12940</v>
      </c>
      <c r="E18" s="12">
        <v>11461</v>
      </c>
      <c r="F18" s="13">
        <f t="shared" si="0"/>
        <v>-11.429675425038639</v>
      </c>
      <c r="G18" s="1"/>
      <c r="H18" s="1"/>
      <c r="I18" s="1"/>
    </row>
    <row r="19" spans="1:9" x14ac:dyDescent="0.25">
      <c r="A19" s="8" t="s">
        <v>56</v>
      </c>
      <c r="B19" s="9">
        <v>121</v>
      </c>
      <c r="C19" s="9">
        <v>121</v>
      </c>
      <c r="D19" s="9">
        <v>1074</v>
      </c>
      <c r="E19" s="9">
        <v>1097</v>
      </c>
      <c r="F19" s="10">
        <f t="shared" si="0"/>
        <v>2.141527001862201</v>
      </c>
      <c r="G19" s="1"/>
      <c r="H19" s="1"/>
      <c r="I19" s="1"/>
    </row>
    <row r="20" spans="1:9" x14ac:dyDescent="0.25">
      <c r="A20" s="11" t="s">
        <v>57</v>
      </c>
      <c r="B20" s="12">
        <v>95</v>
      </c>
      <c r="C20" s="12">
        <v>93</v>
      </c>
      <c r="D20" s="12">
        <v>1128</v>
      </c>
      <c r="E20" s="12">
        <v>1251</v>
      </c>
      <c r="F20" s="13">
        <f t="shared" si="0"/>
        <v>10.90425531914893</v>
      </c>
      <c r="G20" s="1"/>
      <c r="H20" s="1"/>
      <c r="I20" s="1"/>
    </row>
    <row r="21" spans="1:9" x14ac:dyDescent="0.25">
      <c r="A21" s="8" t="s">
        <v>58</v>
      </c>
      <c r="B21" s="9">
        <v>267</v>
      </c>
      <c r="C21" s="9">
        <v>230</v>
      </c>
      <c r="D21" s="9">
        <v>2067</v>
      </c>
      <c r="E21" s="9">
        <v>1919</v>
      </c>
      <c r="F21" s="10">
        <f t="shared" si="0"/>
        <v>-7.1601354620222537</v>
      </c>
      <c r="G21" s="1"/>
      <c r="H21" s="1"/>
      <c r="I21" s="1"/>
    </row>
    <row r="22" spans="1:9" x14ac:dyDescent="0.25">
      <c r="A22" s="11" t="s">
        <v>59</v>
      </c>
      <c r="B22" s="12">
        <v>906</v>
      </c>
      <c r="C22" s="12">
        <v>903</v>
      </c>
      <c r="D22" s="12">
        <v>11040</v>
      </c>
      <c r="E22" s="12">
        <v>10418</v>
      </c>
      <c r="F22" s="13">
        <f t="shared" si="0"/>
        <v>-5.6340579710144993</v>
      </c>
      <c r="G22" s="1"/>
      <c r="H22" s="1"/>
      <c r="I22" s="1"/>
    </row>
    <row r="23" spans="1:9" x14ac:dyDescent="0.25">
      <c r="A23" s="8" t="s">
        <v>60</v>
      </c>
      <c r="B23" s="9">
        <v>115</v>
      </c>
      <c r="C23" s="9">
        <v>151</v>
      </c>
      <c r="D23" s="9">
        <v>1816</v>
      </c>
      <c r="E23" s="9">
        <v>1544</v>
      </c>
      <c r="F23" s="10">
        <f t="shared" si="0"/>
        <v>-14.977973568281939</v>
      </c>
      <c r="G23" s="1"/>
      <c r="H23" s="1"/>
      <c r="I23" s="1"/>
    </row>
    <row r="24" spans="1:9" x14ac:dyDescent="0.25">
      <c r="A24" s="11" t="s">
        <v>61</v>
      </c>
      <c r="B24" s="12">
        <v>57</v>
      </c>
      <c r="C24" s="12">
        <v>42</v>
      </c>
      <c r="D24" s="12">
        <v>591</v>
      </c>
      <c r="E24" s="12">
        <v>504</v>
      </c>
      <c r="F24" s="13">
        <f t="shared" si="0"/>
        <v>-14.720812182741113</v>
      </c>
      <c r="G24" s="1"/>
      <c r="H24" s="1"/>
      <c r="I24" s="1"/>
    </row>
    <row r="25" spans="1:9" x14ac:dyDescent="0.25">
      <c r="A25" s="8" t="s">
        <v>62</v>
      </c>
      <c r="B25" s="9">
        <v>116</v>
      </c>
      <c r="C25" s="9">
        <v>114</v>
      </c>
      <c r="D25" s="9">
        <v>1551</v>
      </c>
      <c r="E25" s="9">
        <v>1507</v>
      </c>
      <c r="F25" s="10">
        <f t="shared" si="0"/>
        <v>-2.8368794326241158</v>
      </c>
      <c r="G25" s="1"/>
      <c r="H25" s="1"/>
      <c r="I25" s="1"/>
    </row>
    <row r="26" spans="1:9" x14ac:dyDescent="0.25">
      <c r="A26" s="11" t="s">
        <v>63</v>
      </c>
      <c r="B26" s="12">
        <v>64</v>
      </c>
      <c r="C26" s="12">
        <v>73</v>
      </c>
      <c r="D26" s="12">
        <v>817</v>
      </c>
      <c r="E26" s="12">
        <v>928</v>
      </c>
      <c r="F26" s="13">
        <f t="shared" si="0"/>
        <v>13.586291309669519</v>
      </c>
      <c r="G26" s="1"/>
      <c r="H26" s="1"/>
      <c r="I26" s="1"/>
    </row>
    <row r="27" spans="1:9" x14ac:dyDescent="0.25">
      <c r="A27" s="8" t="s">
        <v>64</v>
      </c>
      <c r="B27" s="9">
        <v>74</v>
      </c>
      <c r="C27" s="9">
        <v>85</v>
      </c>
      <c r="D27" s="9">
        <v>895</v>
      </c>
      <c r="E27" s="9">
        <v>879</v>
      </c>
      <c r="F27" s="10">
        <f t="shared" si="0"/>
        <v>-1.7877094972067056</v>
      </c>
      <c r="G27" s="1"/>
      <c r="H27" s="1"/>
      <c r="I27" s="1"/>
    </row>
    <row r="28" spans="1:9" x14ac:dyDescent="0.25">
      <c r="A28" s="11" t="s">
        <v>65</v>
      </c>
      <c r="B28" s="12">
        <v>1067</v>
      </c>
      <c r="C28" s="12">
        <v>1064</v>
      </c>
      <c r="D28" s="12">
        <v>12734</v>
      </c>
      <c r="E28" s="12">
        <v>12088</v>
      </c>
      <c r="F28" s="13">
        <f t="shared" si="0"/>
        <v>-5.073032825506516</v>
      </c>
      <c r="G28" s="1"/>
      <c r="H28" s="1"/>
      <c r="I28" s="1"/>
    </row>
    <row r="29" spans="1:9" x14ac:dyDescent="0.25">
      <c r="A29" s="8" t="s">
        <v>66</v>
      </c>
      <c r="B29" s="9">
        <v>91</v>
      </c>
      <c r="C29" s="9">
        <v>105</v>
      </c>
      <c r="D29" s="9">
        <v>1293</v>
      </c>
      <c r="E29" s="9">
        <v>1334</v>
      </c>
      <c r="F29" s="10">
        <f t="shared" si="0"/>
        <v>3.1709203402938897</v>
      </c>
      <c r="G29" s="1"/>
      <c r="H29" s="1"/>
      <c r="I29" s="1"/>
    </row>
    <row r="30" spans="1:9" x14ac:dyDescent="0.25">
      <c r="A30" s="11" t="s">
        <v>67</v>
      </c>
      <c r="B30" s="12">
        <v>82</v>
      </c>
      <c r="C30" s="12">
        <v>68</v>
      </c>
      <c r="D30" s="12">
        <v>1122</v>
      </c>
      <c r="E30" s="12">
        <v>1065</v>
      </c>
      <c r="F30" s="13">
        <f t="shared" si="0"/>
        <v>-5.0802139037433136</v>
      </c>
      <c r="G30" s="1"/>
      <c r="H30" s="1"/>
      <c r="I30" s="1"/>
    </row>
    <row r="31" spans="1:9" x14ac:dyDescent="0.25">
      <c r="A31" s="8" t="s">
        <v>68</v>
      </c>
      <c r="B31" s="9">
        <v>220</v>
      </c>
      <c r="C31" s="9">
        <v>182</v>
      </c>
      <c r="D31" s="9">
        <v>2869</v>
      </c>
      <c r="E31" s="9">
        <v>2452</v>
      </c>
      <c r="F31" s="10">
        <f t="shared" si="0"/>
        <v>-14.534681073544789</v>
      </c>
      <c r="G31" s="1"/>
      <c r="H31" s="1"/>
      <c r="I31" s="1"/>
    </row>
    <row r="32" spans="1:9" x14ac:dyDescent="0.25">
      <c r="A32" s="11" t="s">
        <v>69</v>
      </c>
      <c r="B32" s="12">
        <v>516</v>
      </c>
      <c r="C32" s="12">
        <v>652</v>
      </c>
      <c r="D32" s="12">
        <v>6935</v>
      </c>
      <c r="E32" s="12">
        <v>7160</v>
      </c>
      <c r="F32" s="13">
        <f t="shared" si="0"/>
        <v>3.2444124008651727</v>
      </c>
      <c r="G32" s="1"/>
      <c r="H32" s="1"/>
      <c r="I32" s="1"/>
    </row>
    <row r="33" spans="1:9" x14ac:dyDescent="0.25">
      <c r="A33" s="8" t="s">
        <v>70</v>
      </c>
      <c r="B33" s="9">
        <v>124</v>
      </c>
      <c r="C33" s="9">
        <v>111</v>
      </c>
      <c r="D33" s="9">
        <v>1604</v>
      </c>
      <c r="E33" s="9">
        <v>1551</v>
      </c>
      <c r="F33" s="10">
        <f t="shared" si="0"/>
        <v>-3.3042394014962611</v>
      </c>
      <c r="G33" s="1"/>
      <c r="H33" s="1"/>
      <c r="I33" s="1"/>
    </row>
    <row r="34" spans="1:9" x14ac:dyDescent="0.25">
      <c r="A34" s="11" t="s">
        <v>71</v>
      </c>
      <c r="B34" s="12">
        <v>25</v>
      </c>
      <c r="C34" s="12">
        <v>17</v>
      </c>
      <c r="D34" s="12">
        <v>265</v>
      </c>
      <c r="E34" s="12">
        <v>242</v>
      </c>
      <c r="F34" s="13">
        <f t="shared" si="0"/>
        <v>-8.6792452830188722</v>
      </c>
      <c r="G34" s="1"/>
      <c r="H34" s="1"/>
      <c r="I34" s="1"/>
    </row>
    <row r="35" spans="1:9" x14ac:dyDescent="0.25">
      <c r="A35" s="14" t="s">
        <v>72</v>
      </c>
      <c r="B35" s="15">
        <f>SUM(B7:B34)</f>
        <v>9989</v>
      </c>
      <c r="C35" s="15">
        <f t="shared" ref="C35:E35" si="1">SUM(C7:C34)</f>
        <v>9864</v>
      </c>
      <c r="D35" s="15">
        <f t="shared" si="1"/>
        <v>133582</v>
      </c>
      <c r="E35" s="15">
        <f t="shared" si="1"/>
        <v>130170</v>
      </c>
      <c r="F35" s="16">
        <f t="shared" si="0"/>
        <v>-2.5542363492087219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1161</v>
      </c>
      <c r="C38" s="41">
        <f>D7</f>
        <v>1258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28316</v>
      </c>
      <c r="G38" s="42">
        <f>LOOKUP(E38,$A$38:$A$65,$C$38:$C$65)</f>
        <v>27540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884</v>
      </c>
      <c r="C39" s="41">
        <f t="shared" ref="C39:C65" si="5">D8</f>
        <v>939</v>
      </c>
      <c r="D39" s="41">
        <f t="shared" ref="D39:D65" si="6">_xlfn.RANK.EQ(B39,$B$38:$B$65)+COUNTIF($B$38:$B$65,B39)-1</f>
        <v>24</v>
      </c>
      <c r="E39" s="42" t="str">
        <f t="shared" si="2"/>
        <v>BAHIA DE ALGECIRAS</v>
      </c>
      <c r="F39" s="42">
        <f t="shared" ref="F39:F54" si="7">LOOKUP(E39,$A$38:$A$65,$B$38:$B$65)</f>
        <v>25454</v>
      </c>
      <c r="G39" s="42">
        <f t="shared" ref="G39:G65" si="8">LOOKUP(E39,$A$38:$A$65,$C$38:$C$65)</f>
        <v>25957</v>
      </c>
    </row>
    <row r="40" spans="1:9" x14ac:dyDescent="0.25">
      <c r="A40" s="42" t="str">
        <f t="shared" si="3"/>
        <v>ALMERIA</v>
      </c>
      <c r="B40" s="41">
        <f t="shared" si="4"/>
        <v>1328</v>
      </c>
      <c r="C40" s="41">
        <f t="shared" si="5"/>
        <v>1401</v>
      </c>
      <c r="D40" s="41">
        <f t="shared" si="6"/>
        <v>17</v>
      </c>
      <c r="E40" s="42" t="str">
        <f t="shared" si="2"/>
        <v>SANTA CRUZ DE TENERIFE</v>
      </c>
      <c r="F40" s="42">
        <f t="shared" si="7"/>
        <v>12088</v>
      </c>
      <c r="G40" s="42">
        <f t="shared" si="8"/>
        <v>12734</v>
      </c>
    </row>
    <row r="41" spans="1:9" x14ac:dyDescent="0.25">
      <c r="A41" s="42" t="str">
        <f t="shared" si="3"/>
        <v>AVILES</v>
      </c>
      <c r="B41" s="41">
        <f t="shared" si="4"/>
        <v>832</v>
      </c>
      <c r="C41" s="41">
        <f t="shared" si="5"/>
        <v>833</v>
      </c>
      <c r="D41" s="41">
        <f t="shared" si="6"/>
        <v>26</v>
      </c>
      <c r="E41" s="42" t="str">
        <f t="shared" si="2"/>
        <v>CEUTA</v>
      </c>
      <c r="F41" s="42">
        <f t="shared" si="7"/>
        <v>11461</v>
      </c>
      <c r="G41" s="42">
        <f t="shared" si="8"/>
        <v>12940</v>
      </c>
    </row>
    <row r="42" spans="1:9" x14ac:dyDescent="0.25">
      <c r="A42" s="42" t="str">
        <f t="shared" si="3"/>
        <v>BAHIA DE ALGECIRAS</v>
      </c>
      <c r="B42" s="41">
        <f t="shared" si="4"/>
        <v>25454</v>
      </c>
      <c r="C42" s="41">
        <f t="shared" si="5"/>
        <v>25957</v>
      </c>
      <c r="D42" s="41">
        <f t="shared" si="6"/>
        <v>2</v>
      </c>
      <c r="E42" s="42" t="str">
        <f t="shared" si="2"/>
        <v>LAS PALMAS</v>
      </c>
      <c r="F42" s="42">
        <f t="shared" si="7"/>
        <v>10418</v>
      </c>
      <c r="G42" s="42">
        <f t="shared" si="8"/>
        <v>11040</v>
      </c>
    </row>
    <row r="43" spans="1:9" x14ac:dyDescent="0.25">
      <c r="A43" s="42" t="str">
        <f t="shared" si="3"/>
        <v>BAHIA DE CADIZ</v>
      </c>
      <c r="B43" s="41">
        <f t="shared" si="4"/>
        <v>1110</v>
      </c>
      <c r="C43" s="41">
        <f t="shared" si="5"/>
        <v>1229</v>
      </c>
      <c r="D43" s="41">
        <f t="shared" si="6"/>
        <v>20</v>
      </c>
      <c r="E43" s="42" t="str">
        <f t="shared" si="2"/>
        <v>BARCELONA</v>
      </c>
      <c r="F43" s="42">
        <f t="shared" si="7"/>
        <v>7746</v>
      </c>
      <c r="G43" s="42">
        <f t="shared" si="8"/>
        <v>7768</v>
      </c>
    </row>
    <row r="44" spans="1:9" x14ac:dyDescent="0.25">
      <c r="A44" s="42" t="str">
        <f t="shared" si="3"/>
        <v>BALEARES</v>
      </c>
      <c r="B44" s="41">
        <f t="shared" si="4"/>
        <v>28316</v>
      </c>
      <c r="C44" s="41">
        <f t="shared" si="5"/>
        <v>27540</v>
      </c>
      <c r="D44" s="41">
        <f t="shared" si="6"/>
        <v>1</v>
      </c>
      <c r="E44" s="42" t="str">
        <f t="shared" si="2"/>
        <v>VALENCIA</v>
      </c>
      <c r="F44" s="42">
        <f t="shared" si="7"/>
        <v>7160</v>
      </c>
      <c r="G44" s="42">
        <f t="shared" si="8"/>
        <v>6935</v>
      </c>
    </row>
    <row r="45" spans="1:9" x14ac:dyDescent="0.25">
      <c r="A45" s="42" t="str">
        <f t="shared" si="3"/>
        <v>BARCELONA</v>
      </c>
      <c r="B45" s="41">
        <f t="shared" si="4"/>
        <v>7746</v>
      </c>
      <c r="C45" s="41">
        <f t="shared" si="5"/>
        <v>7768</v>
      </c>
      <c r="D45" s="41">
        <f t="shared" si="6"/>
        <v>6</v>
      </c>
      <c r="E45" s="42" t="str">
        <f t="shared" si="2"/>
        <v>BILBAO</v>
      </c>
      <c r="F45" s="42">
        <f t="shared" si="7"/>
        <v>2789</v>
      </c>
      <c r="G45" s="42">
        <f t="shared" si="8"/>
        <v>2808</v>
      </c>
    </row>
    <row r="46" spans="1:9" x14ac:dyDescent="0.25">
      <c r="A46" s="42" t="str">
        <f t="shared" si="3"/>
        <v>BILBAO</v>
      </c>
      <c r="B46" s="41">
        <f t="shared" si="4"/>
        <v>2789</v>
      </c>
      <c r="C46" s="41">
        <f t="shared" si="5"/>
        <v>2808</v>
      </c>
      <c r="D46" s="41">
        <f t="shared" si="6"/>
        <v>8</v>
      </c>
      <c r="E46" s="42" t="str">
        <f t="shared" si="2"/>
        <v>TARRAGONA</v>
      </c>
      <c r="F46" s="42">
        <f t="shared" si="7"/>
        <v>2452</v>
      </c>
      <c r="G46" s="42">
        <f t="shared" si="8"/>
        <v>2869</v>
      </c>
    </row>
    <row r="47" spans="1:9" x14ac:dyDescent="0.25">
      <c r="A47" s="42" t="str">
        <f t="shared" si="3"/>
        <v>CARTAGENA</v>
      </c>
      <c r="B47" s="41">
        <f t="shared" si="4"/>
        <v>1766</v>
      </c>
      <c r="C47" s="41">
        <f t="shared" si="5"/>
        <v>1725</v>
      </c>
      <c r="D47" s="41">
        <f t="shared" si="6"/>
        <v>11</v>
      </c>
      <c r="E47" s="42" t="str">
        <f t="shared" si="2"/>
        <v>HUELVA</v>
      </c>
      <c r="F47" s="42">
        <f t="shared" si="7"/>
        <v>1919</v>
      </c>
      <c r="G47" s="42">
        <f t="shared" si="8"/>
        <v>2067</v>
      </c>
    </row>
    <row r="48" spans="1:9" x14ac:dyDescent="0.25">
      <c r="A48" s="42" t="str">
        <f t="shared" si="3"/>
        <v>CASTELLON</v>
      </c>
      <c r="B48" s="41">
        <f t="shared" si="4"/>
        <v>1384</v>
      </c>
      <c r="C48" s="41">
        <f t="shared" si="5"/>
        <v>1383</v>
      </c>
      <c r="D48" s="41">
        <f t="shared" si="6"/>
        <v>15</v>
      </c>
      <c r="E48" s="42" t="str">
        <f t="shared" si="2"/>
        <v>CARTAGENA</v>
      </c>
      <c r="F48" s="42">
        <f t="shared" si="7"/>
        <v>1766</v>
      </c>
      <c r="G48" s="42">
        <f t="shared" si="8"/>
        <v>1725</v>
      </c>
    </row>
    <row r="49" spans="1:7" x14ac:dyDescent="0.25">
      <c r="A49" s="42" t="str">
        <f t="shared" si="3"/>
        <v>CEUTA</v>
      </c>
      <c r="B49" s="41">
        <f t="shared" si="4"/>
        <v>11461</v>
      </c>
      <c r="C49" s="41">
        <f t="shared" si="5"/>
        <v>12940</v>
      </c>
      <c r="D49" s="41">
        <f t="shared" si="6"/>
        <v>4</v>
      </c>
      <c r="E49" s="42" t="str">
        <f t="shared" si="2"/>
        <v>VIGO</v>
      </c>
      <c r="F49" s="42">
        <f t="shared" si="7"/>
        <v>1551</v>
      </c>
      <c r="G49" s="42">
        <f t="shared" si="8"/>
        <v>1604</v>
      </c>
    </row>
    <row r="50" spans="1:7" x14ac:dyDescent="0.25">
      <c r="A50" s="42" t="str">
        <f t="shared" si="3"/>
        <v>FERROL-SAN CIBRAO</v>
      </c>
      <c r="B50" s="41">
        <f t="shared" si="4"/>
        <v>1097</v>
      </c>
      <c r="C50" s="41">
        <f t="shared" si="5"/>
        <v>1074</v>
      </c>
      <c r="D50" s="41">
        <f t="shared" si="6"/>
        <v>21</v>
      </c>
      <c r="E50" s="42" t="str">
        <f t="shared" si="2"/>
        <v>MALAGA</v>
      </c>
      <c r="F50" s="42">
        <f t="shared" si="7"/>
        <v>1544</v>
      </c>
      <c r="G50" s="42">
        <f t="shared" si="8"/>
        <v>1816</v>
      </c>
    </row>
    <row r="51" spans="1:7" x14ac:dyDescent="0.25">
      <c r="A51" s="42" t="str">
        <f t="shared" si="3"/>
        <v>GIJON</v>
      </c>
      <c r="B51" s="41">
        <f t="shared" si="4"/>
        <v>1251</v>
      </c>
      <c r="C51" s="41">
        <f t="shared" si="5"/>
        <v>1128</v>
      </c>
      <c r="D51" s="41">
        <f t="shared" si="6"/>
        <v>18</v>
      </c>
      <c r="E51" s="42" t="str">
        <f t="shared" si="2"/>
        <v>MELILLA</v>
      </c>
      <c r="F51" s="42">
        <f t="shared" si="7"/>
        <v>1507</v>
      </c>
      <c r="G51" s="42">
        <f t="shared" si="8"/>
        <v>1551</v>
      </c>
    </row>
    <row r="52" spans="1:7" x14ac:dyDescent="0.25">
      <c r="A52" s="42" t="str">
        <f t="shared" si="3"/>
        <v>HUELVA</v>
      </c>
      <c r="B52" s="41">
        <f t="shared" si="4"/>
        <v>1919</v>
      </c>
      <c r="C52" s="41">
        <f t="shared" si="5"/>
        <v>2067</v>
      </c>
      <c r="D52" s="41">
        <f t="shared" si="6"/>
        <v>10</v>
      </c>
      <c r="E52" s="42" t="str">
        <f t="shared" si="2"/>
        <v>CASTELLON</v>
      </c>
      <c r="F52" s="42">
        <f t="shared" si="7"/>
        <v>1384</v>
      </c>
      <c r="G52" s="42">
        <f t="shared" si="8"/>
        <v>1383</v>
      </c>
    </row>
    <row r="53" spans="1:7" x14ac:dyDescent="0.25">
      <c r="A53" s="42" t="str">
        <f t="shared" si="3"/>
        <v>LAS PALMAS</v>
      </c>
      <c r="B53" s="41">
        <f t="shared" si="4"/>
        <v>10418</v>
      </c>
      <c r="C53" s="41">
        <f t="shared" si="5"/>
        <v>11040</v>
      </c>
      <c r="D53" s="41">
        <f t="shared" si="6"/>
        <v>5</v>
      </c>
      <c r="E53" s="42" t="str">
        <f t="shared" si="2"/>
        <v>SANTANDER</v>
      </c>
      <c r="F53" s="42">
        <f t="shared" si="7"/>
        <v>1334</v>
      </c>
      <c r="G53" s="42">
        <f t="shared" si="8"/>
        <v>1293</v>
      </c>
    </row>
    <row r="54" spans="1:7" x14ac:dyDescent="0.25">
      <c r="A54" s="42" t="str">
        <f t="shared" si="3"/>
        <v>MALAGA</v>
      </c>
      <c r="B54" s="41">
        <f t="shared" si="4"/>
        <v>1544</v>
      </c>
      <c r="C54" s="41">
        <f t="shared" si="5"/>
        <v>1816</v>
      </c>
      <c r="D54" s="41">
        <f t="shared" si="6"/>
        <v>13</v>
      </c>
      <c r="E54" s="42" t="str">
        <f t="shared" si="2"/>
        <v>ALMERIA</v>
      </c>
      <c r="F54" s="42">
        <f t="shared" si="7"/>
        <v>1328</v>
      </c>
      <c r="G54" s="42">
        <f t="shared" si="8"/>
        <v>1401</v>
      </c>
    </row>
    <row r="55" spans="1:7" x14ac:dyDescent="0.25">
      <c r="A55" s="42" t="str">
        <f t="shared" si="3"/>
        <v>MARIN Y RIA DE PONTEVEDRA</v>
      </c>
      <c r="B55" s="41">
        <f t="shared" si="4"/>
        <v>504</v>
      </c>
      <c r="C55" s="41">
        <f t="shared" si="5"/>
        <v>591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1251</v>
      </c>
      <c r="G55" s="42">
        <f t="shared" si="8"/>
        <v>1128</v>
      </c>
    </row>
    <row r="56" spans="1:7" x14ac:dyDescent="0.25">
      <c r="A56" s="42" t="str">
        <f t="shared" si="3"/>
        <v>MELILLA</v>
      </c>
      <c r="B56" s="41">
        <f t="shared" si="4"/>
        <v>1507</v>
      </c>
      <c r="C56" s="41">
        <f t="shared" si="5"/>
        <v>1551</v>
      </c>
      <c r="D56" s="41">
        <f t="shared" si="6"/>
        <v>14</v>
      </c>
      <c r="E56" s="42" t="str">
        <f t="shared" si="2"/>
        <v>A CORUÑA</v>
      </c>
      <c r="F56" s="42">
        <f t="shared" si="9"/>
        <v>1161</v>
      </c>
      <c r="G56" s="42">
        <f t="shared" si="8"/>
        <v>1258</v>
      </c>
    </row>
    <row r="57" spans="1:7" x14ac:dyDescent="0.25">
      <c r="A57" s="42" t="str">
        <f t="shared" si="3"/>
        <v>MOTRIL</v>
      </c>
      <c r="B57" s="41">
        <f t="shared" si="4"/>
        <v>928</v>
      </c>
      <c r="C57" s="41">
        <f t="shared" si="5"/>
        <v>817</v>
      </c>
      <c r="D57" s="41">
        <f t="shared" si="6"/>
        <v>23</v>
      </c>
      <c r="E57" s="42" t="str">
        <f t="shared" si="2"/>
        <v>BAHIA DE CADIZ</v>
      </c>
      <c r="F57" s="42">
        <f t="shared" si="9"/>
        <v>1110</v>
      </c>
      <c r="G57" s="42">
        <f t="shared" si="8"/>
        <v>1229</v>
      </c>
    </row>
    <row r="58" spans="1:7" x14ac:dyDescent="0.25">
      <c r="A58" s="42" t="str">
        <f t="shared" si="3"/>
        <v>PASAIA</v>
      </c>
      <c r="B58" s="41">
        <f t="shared" si="4"/>
        <v>879</v>
      </c>
      <c r="C58" s="41">
        <f t="shared" si="5"/>
        <v>895</v>
      </c>
      <c r="D58" s="41">
        <f t="shared" si="6"/>
        <v>25</v>
      </c>
      <c r="E58" s="42" t="str">
        <f t="shared" si="2"/>
        <v>FERROL-SAN CIBRAO</v>
      </c>
      <c r="F58" s="42">
        <f t="shared" si="9"/>
        <v>1097</v>
      </c>
      <c r="G58" s="42">
        <f t="shared" si="8"/>
        <v>1074</v>
      </c>
    </row>
    <row r="59" spans="1:7" x14ac:dyDescent="0.25">
      <c r="A59" s="42" t="str">
        <f t="shared" si="3"/>
        <v>SANTA CRUZ DE TENERIFE</v>
      </c>
      <c r="B59" s="41">
        <f t="shared" si="4"/>
        <v>12088</v>
      </c>
      <c r="C59" s="41">
        <f t="shared" si="5"/>
        <v>12734</v>
      </c>
      <c r="D59" s="41">
        <f t="shared" si="6"/>
        <v>3</v>
      </c>
      <c r="E59" s="42" t="str">
        <f t="shared" si="2"/>
        <v>SEVILLA</v>
      </c>
      <c r="F59" s="42">
        <f t="shared" si="9"/>
        <v>1065</v>
      </c>
      <c r="G59" s="42">
        <f t="shared" si="8"/>
        <v>1122</v>
      </c>
    </row>
    <row r="60" spans="1:7" x14ac:dyDescent="0.25">
      <c r="A60" s="42" t="str">
        <f t="shared" si="3"/>
        <v>SANTANDER</v>
      </c>
      <c r="B60" s="41">
        <f t="shared" si="4"/>
        <v>1334</v>
      </c>
      <c r="C60" s="41">
        <f t="shared" si="5"/>
        <v>1293</v>
      </c>
      <c r="D60" s="41">
        <f t="shared" si="6"/>
        <v>16</v>
      </c>
      <c r="E60" s="42" t="str">
        <f t="shared" si="2"/>
        <v>MOTRIL</v>
      </c>
      <c r="F60" s="42">
        <f t="shared" si="9"/>
        <v>928</v>
      </c>
      <c r="G60" s="42">
        <f t="shared" si="8"/>
        <v>817</v>
      </c>
    </row>
    <row r="61" spans="1:7" x14ac:dyDescent="0.25">
      <c r="A61" s="42" t="str">
        <f t="shared" si="3"/>
        <v>SEVILLA</v>
      </c>
      <c r="B61" s="41">
        <f t="shared" si="4"/>
        <v>1065</v>
      </c>
      <c r="C61" s="41">
        <f t="shared" si="5"/>
        <v>1122</v>
      </c>
      <c r="D61" s="41">
        <f t="shared" si="6"/>
        <v>22</v>
      </c>
      <c r="E61" s="42" t="str">
        <f t="shared" si="2"/>
        <v>ALICANTE</v>
      </c>
      <c r="F61" s="42">
        <f t="shared" si="9"/>
        <v>884</v>
      </c>
      <c r="G61" s="42">
        <f t="shared" si="8"/>
        <v>939</v>
      </c>
    </row>
    <row r="62" spans="1:7" x14ac:dyDescent="0.25">
      <c r="A62" s="42" t="str">
        <f t="shared" si="3"/>
        <v>TARRAGONA</v>
      </c>
      <c r="B62" s="41">
        <f t="shared" si="4"/>
        <v>2452</v>
      </c>
      <c r="C62" s="41">
        <f t="shared" si="5"/>
        <v>2869</v>
      </c>
      <c r="D62" s="41">
        <f t="shared" si="6"/>
        <v>9</v>
      </c>
      <c r="E62" s="42" t="str">
        <f t="shared" si="2"/>
        <v>PASAIA</v>
      </c>
      <c r="F62" s="42">
        <f t="shared" si="9"/>
        <v>879</v>
      </c>
      <c r="G62" s="42">
        <f t="shared" si="8"/>
        <v>895</v>
      </c>
    </row>
    <row r="63" spans="1:7" x14ac:dyDescent="0.25">
      <c r="A63" s="42" t="str">
        <f t="shared" si="3"/>
        <v>VALENCIA</v>
      </c>
      <c r="B63" s="41">
        <f t="shared" si="4"/>
        <v>7160</v>
      </c>
      <c r="C63" s="41">
        <f t="shared" si="5"/>
        <v>6935</v>
      </c>
      <c r="D63" s="41">
        <f t="shared" si="6"/>
        <v>7</v>
      </c>
      <c r="E63" s="42" t="str">
        <f t="shared" si="2"/>
        <v>AVILES</v>
      </c>
      <c r="F63" s="42">
        <f t="shared" si="9"/>
        <v>832</v>
      </c>
      <c r="G63" s="42">
        <f t="shared" si="8"/>
        <v>833</v>
      </c>
    </row>
    <row r="64" spans="1:7" x14ac:dyDescent="0.25">
      <c r="A64" s="42" t="str">
        <f t="shared" si="3"/>
        <v>VIGO</v>
      </c>
      <c r="B64" s="41">
        <f t="shared" si="4"/>
        <v>1551</v>
      </c>
      <c r="C64" s="41">
        <f t="shared" si="5"/>
        <v>1604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504</v>
      </c>
      <c r="G64" s="42">
        <f t="shared" si="8"/>
        <v>591</v>
      </c>
    </row>
    <row r="65" spans="1:7" x14ac:dyDescent="0.25">
      <c r="A65" s="42" t="str">
        <f t="shared" si="3"/>
        <v>VILAGARCIA</v>
      </c>
      <c r="B65" s="41">
        <f t="shared" si="4"/>
        <v>242</v>
      </c>
      <c r="C65" s="41">
        <f t="shared" si="5"/>
        <v>265</v>
      </c>
      <c r="D65" s="41">
        <f t="shared" si="6"/>
        <v>28</v>
      </c>
      <c r="E65" s="42" t="str">
        <f t="shared" si="2"/>
        <v>VILAGARCIA</v>
      </c>
      <c r="F65" s="42">
        <f t="shared" si="9"/>
        <v>242</v>
      </c>
      <c r="G65" s="42">
        <f t="shared" si="8"/>
        <v>265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8" t="s">
        <v>73</v>
      </c>
      <c r="B5" s="96" t="str">
        <f>'Resumen general'!D6</f>
        <v>Mes Diciembre</v>
      </c>
      <c r="C5" s="97"/>
      <c r="D5" s="96" t="str">
        <f>'Resumen general'!F6</f>
        <v>Acumulado desde Enero</v>
      </c>
      <c r="E5" s="97"/>
      <c r="F5" s="97"/>
      <c r="L5" s="39">
        <f>'Resumen general'!I4</f>
        <v>42999</v>
      </c>
    </row>
    <row r="6" spans="1:12" x14ac:dyDescent="0.25">
      <c r="A6" s="99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1249567</v>
      </c>
      <c r="C7" s="9">
        <v>1258177</v>
      </c>
      <c r="D7" s="9">
        <v>17657841</v>
      </c>
      <c r="E7" s="9">
        <v>17555528</v>
      </c>
      <c r="F7" s="10">
        <f>((E7*100)/D7)-100</f>
        <v>-0.57941964705651117</v>
      </c>
      <c r="G7" s="1"/>
      <c r="H7" s="1"/>
      <c r="I7" s="1"/>
    </row>
    <row r="8" spans="1:12" x14ac:dyDescent="0.25">
      <c r="A8" s="11" t="s">
        <v>45</v>
      </c>
      <c r="B8" s="12">
        <v>627336</v>
      </c>
      <c r="C8" s="12">
        <v>797275</v>
      </c>
      <c r="D8" s="12">
        <v>12256005</v>
      </c>
      <c r="E8" s="12">
        <v>10941394</v>
      </c>
      <c r="F8" s="13">
        <f t="shared" ref="F8:F35" si="0">((E8*100)/D8)-100</f>
        <v>-10.726260310761944</v>
      </c>
      <c r="G8" s="1"/>
      <c r="H8" s="1"/>
      <c r="I8" s="1"/>
    </row>
    <row r="9" spans="1:12" x14ac:dyDescent="0.25">
      <c r="A9" s="8" t="s">
        <v>46</v>
      </c>
      <c r="B9" s="9">
        <v>1177941</v>
      </c>
      <c r="C9" s="9">
        <v>1357933</v>
      </c>
      <c r="D9" s="9">
        <v>21325550</v>
      </c>
      <c r="E9" s="9">
        <v>19943422</v>
      </c>
      <c r="F9" s="10">
        <f t="shared" si="0"/>
        <v>-6.4810895850282861</v>
      </c>
      <c r="G9" s="1"/>
      <c r="H9" s="1"/>
      <c r="I9" s="1"/>
    </row>
    <row r="10" spans="1:12" x14ac:dyDescent="0.25">
      <c r="A10" s="11" t="s">
        <v>47</v>
      </c>
      <c r="B10" s="12">
        <v>361642</v>
      </c>
      <c r="C10" s="12">
        <v>411126</v>
      </c>
      <c r="D10" s="12">
        <v>5473310</v>
      </c>
      <c r="E10" s="12">
        <v>5538452</v>
      </c>
      <c r="F10" s="13">
        <f t="shared" si="0"/>
        <v>1.1901755975817139</v>
      </c>
      <c r="G10" s="1"/>
      <c r="H10" s="1"/>
      <c r="I10" s="1"/>
    </row>
    <row r="11" spans="1:12" x14ac:dyDescent="0.25">
      <c r="A11" s="8" t="s">
        <v>48</v>
      </c>
      <c r="B11" s="9">
        <v>29195002</v>
      </c>
      <c r="C11" s="9">
        <v>30058655</v>
      </c>
      <c r="D11" s="9">
        <v>341511878</v>
      </c>
      <c r="E11" s="9">
        <v>357664942</v>
      </c>
      <c r="F11" s="10">
        <f t="shared" si="0"/>
        <v>4.7298688685727086</v>
      </c>
      <c r="G11" s="1"/>
      <c r="H11" s="1"/>
      <c r="I11" s="1"/>
    </row>
    <row r="12" spans="1:12" x14ac:dyDescent="0.25">
      <c r="A12" s="11" t="s">
        <v>49</v>
      </c>
      <c r="B12" s="12">
        <v>2022087</v>
      </c>
      <c r="C12" s="12">
        <v>2006855</v>
      </c>
      <c r="D12" s="12">
        <v>25199659</v>
      </c>
      <c r="E12" s="12">
        <v>26537876</v>
      </c>
      <c r="F12" s="13">
        <f t="shared" si="0"/>
        <v>5.3104567803873834</v>
      </c>
      <c r="G12" s="1"/>
      <c r="H12" s="1"/>
      <c r="I12" s="1"/>
    </row>
    <row r="13" spans="1:12" x14ac:dyDescent="0.25">
      <c r="A13" s="8" t="s">
        <v>50</v>
      </c>
      <c r="B13" s="9">
        <v>6641317</v>
      </c>
      <c r="C13" s="9">
        <v>8779375</v>
      </c>
      <c r="D13" s="9">
        <v>139405157</v>
      </c>
      <c r="E13" s="9">
        <v>133634373</v>
      </c>
      <c r="F13" s="10">
        <f t="shared" si="0"/>
        <v>-4.1395771319995021</v>
      </c>
      <c r="G13" s="1"/>
      <c r="H13" s="1"/>
      <c r="I13" s="1"/>
    </row>
    <row r="14" spans="1:12" x14ac:dyDescent="0.25">
      <c r="A14" s="11" t="s">
        <v>51</v>
      </c>
      <c r="B14" s="12">
        <v>18779825</v>
      </c>
      <c r="C14" s="12">
        <v>17693063</v>
      </c>
      <c r="D14" s="12">
        <v>261637772</v>
      </c>
      <c r="E14" s="12">
        <v>260661344</v>
      </c>
      <c r="F14" s="13">
        <f t="shared" si="0"/>
        <v>-0.37319840806472371</v>
      </c>
      <c r="G14" s="1"/>
      <c r="H14" s="1"/>
      <c r="I14" s="1"/>
    </row>
    <row r="15" spans="1:12" x14ac:dyDescent="0.25">
      <c r="A15" s="8" t="s">
        <v>52</v>
      </c>
      <c r="B15" s="9">
        <v>3345797</v>
      </c>
      <c r="C15" s="9">
        <v>3030885</v>
      </c>
      <c r="D15" s="9">
        <v>40586227</v>
      </c>
      <c r="E15" s="9">
        <v>38963965</v>
      </c>
      <c r="F15" s="10">
        <f t="shared" si="0"/>
        <v>-3.9970751654249597</v>
      </c>
      <c r="G15" s="1"/>
      <c r="H15" s="1"/>
      <c r="I15" s="1"/>
    </row>
    <row r="16" spans="1:12" x14ac:dyDescent="0.25">
      <c r="A16" s="11" t="s">
        <v>53</v>
      </c>
      <c r="B16" s="12">
        <v>2574385</v>
      </c>
      <c r="C16" s="12">
        <v>3028386</v>
      </c>
      <c r="D16" s="12">
        <v>34385040</v>
      </c>
      <c r="E16" s="12">
        <v>35835123</v>
      </c>
      <c r="F16" s="13">
        <f t="shared" si="0"/>
        <v>4.217191546090973</v>
      </c>
      <c r="G16" s="1"/>
      <c r="H16" s="1"/>
      <c r="I16" s="1"/>
    </row>
    <row r="17" spans="1:9" x14ac:dyDescent="0.25">
      <c r="A17" s="8" t="s">
        <v>54</v>
      </c>
      <c r="B17" s="9">
        <v>1671102</v>
      </c>
      <c r="C17" s="9">
        <v>1550526</v>
      </c>
      <c r="D17" s="9">
        <v>16703988</v>
      </c>
      <c r="E17" s="9">
        <v>18080062</v>
      </c>
      <c r="F17" s="10">
        <f t="shared" si="0"/>
        <v>8.2379968184843051</v>
      </c>
      <c r="G17" s="1"/>
      <c r="H17" s="1"/>
      <c r="I17" s="1"/>
    </row>
    <row r="18" spans="1:9" x14ac:dyDescent="0.25">
      <c r="A18" s="11" t="s">
        <v>55</v>
      </c>
      <c r="B18" s="12">
        <v>5196394</v>
      </c>
      <c r="C18" s="12">
        <v>4455791</v>
      </c>
      <c r="D18" s="12">
        <v>67708041</v>
      </c>
      <c r="E18" s="12">
        <v>59233285</v>
      </c>
      <c r="F18" s="13">
        <f t="shared" si="0"/>
        <v>-12.516616748666522</v>
      </c>
      <c r="G18" s="1"/>
      <c r="H18" s="1"/>
      <c r="I18" s="1"/>
    </row>
    <row r="19" spans="1:9" x14ac:dyDescent="0.25">
      <c r="A19" s="8" t="s">
        <v>56</v>
      </c>
      <c r="B19" s="9">
        <v>1144571</v>
      </c>
      <c r="C19" s="9">
        <v>1357593</v>
      </c>
      <c r="D19" s="9">
        <v>16267265</v>
      </c>
      <c r="E19" s="9">
        <v>16781571</v>
      </c>
      <c r="F19" s="10">
        <f t="shared" si="0"/>
        <v>3.1616009206218791</v>
      </c>
      <c r="G19" s="1"/>
      <c r="H19" s="1"/>
      <c r="I19" s="1"/>
    </row>
    <row r="20" spans="1:9" x14ac:dyDescent="0.25">
      <c r="A20" s="11" t="s">
        <v>57</v>
      </c>
      <c r="B20" s="12">
        <v>1915048</v>
      </c>
      <c r="C20" s="12">
        <v>1584055</v>
      </c>
      <c r="D20" s="12">
        <v>19090559</v>
      </c>
      <c r="E20" s="12">
        <v>20503765</v>
      </c>
      <c r="F20" s="13">
        <f t="shared" si="0"/>
        <v>7.4026433694267411</v>
      </c>
      <c r="G20" s="1"/>
      <c r="H20" s="1"/>
      <c r="I20" s="1"/>
    </row>
    <row r="21" spans="1:9" x14ac:dyDescent="0.25">
      <c r="A21" s="8" t="s">
        <v>58</v>
      </c>
      <c r="B21" s="9">
        <v>3795956</v>
      </c>
      <c r="C21" s="9">
        <v>4243829</v>
      </c>
      <c r="D21" s="9">
        <v>31407815</v>
      </c>
      <c r="E21" s="9">
        <v>28911961</v>
      </c>
      <c r="F21" s="10">
        <f t="shared" si="0"/>
        <v>-7.9466018250553248</v>
      </c>
      <c r="G21" s="1"/>
      <c r="H21" s="1"/>
      <c r="I21" s="1"/>
    </row>
    <row r="22" spans="1:9" x14ac:dyDescent="0.25">
      <c r="A22" s="11" t="s">
        <v>59</v>
      </c>
      <c r="B22" s="12">
        <v>17590793</v>
      </c>
      <c r="C22" s="12">
        <v>18820248</v>
      </c>
      <c r="D22" s="12">
        <v>224955203</v>
      </c>
      <c r="E22" s="12">
        <v>203039908</v>
      </c>
      <c r="F22" s="13">
        <f t="shared" si="0"/>
        <v>-9.7420707357455569</v>
      </c>
      <c r="G22" s="1"/>
      <c r="H22" s="1"/>
      <c r="I22" s="1"/>
    </row>
    <row r="23" spans="1:9" x14ac:dyDescent="0.25">
      <c r="A23" s="8" t="s">
        <v>60</v>
      </c>
      <c r="B23" s="9">
        <v>2597536</v>
      </c>
      <c r="C23" s="9">
        <v>2822665</v>
      </c>
      <c r="D23" s="9">
        <v>46551010</v>
      </c>
      <c r="E23" s="9">
        <v>35763741</v>
      </c>
      <c r="F23" s="10">
        <f t="shared" si="0"/>
        <v>-23.173007417024891</v>
      </c>
      <c r="G23" s="1"/>
      <c r="H23" s="1"/>
      <c r="I23" s="1"/>
    </row>
    <row r="24" spans="1:9" x14ac:dyDescent="0.25">
      <c r="A24" s="11" t="s">
        <v>61</v>
      </c>
      <c r="B24" s="12">
        <v>361072</v>
      </c>
      <c r="C24" s="12">
        <v>238062</v>
      </c>
      <c r="D24" s="12">
        <v>5295863</v>
      </c>
      <c r="E24" s="12">
        <v>3866434</v>
      </c>
      <c r="F24" s="13">
        <f t="shared" si="0"/>
        <v>-26.991427081856159</v>
      </c>
      <c r="G24" s="1"/>
      <c r="H24" s="1"/>
      <c r="I24" s="1"/>
    </row>
    <row r="25" spans="1:9" x14ac:dyDescent="0.25">
      <c r="A25" s="8" t="s">
        <v>62</v>
      </c>
      <c r="B25" s="9">
        <v>1953989</v>
      </c>
      <c r="C25" s="9">
        <v>1960106</v>
      </c>
      <c r="D25" s="9">
        <v>26867676</v>
      </c>
      <c r="E25" s="9">
        <v>26994639</v>
      </c>
      <c r="F25" s="10">
        <f t="shared" si="0"/>
        <v>0.47254924467601711</v>
      </c>
      <c r="G25" s="1"/>
      <c r="H25" s="1"/>
      <c r="I25" s="1"/>
    </row>
    <row r="26" spans="1:9" x14ac:dyDescent="0.25">
      <c r="A26" s="11" t="s">
        <v>63</v>
      </c>
      <c r="B26" s="12">
        <v>1078448</v>
      </c>
      <c r="C26" s="12">
        <v>1333627</v>
      </c>
      <c r="D26" s="12">
        <v>12549659</v>
      </c>
      <c r="E26" s="12">
        <v>16591533</v>
      </c>
      <c r="F26" s="13">
        <f t="shared" si="0"/>
        <v>32.207042438364255</v>
      </c>
      <c r="G26" s="1"/>
      <c r="H26" s="1"/>
      <c r="I26" s="1"/>
    </row>
    <row r="27" spans="1:9" x14ac:dyDescent="0.25">
      <c r="A27" s="8" t="s">
        <v>64</v>
      </c>
      <c r="B27" s="9">
        <v>488851</v>
      </c>
      <c r="C27" s="9">
        <v>491692</v>
      </c>
      <c r="D27" s="9">
        <v>5705854</v>
      </c>
      <c r="E27" s="9">
        <v>6023716</v>
      </c>
      <c r="F27" s="10">
        <f t="shared" si="0"/>
        <v>5.5708050013196981</v>
      </c>
      <c r="G27" s="1"/>
      <c r="H27" s="1"/>
      <c r="I27" s="1"/>
    </row>
    <row r="28" spans="1:9" x14ac:dyDescent="0.25">
      <c r="A28" s="11" t="s">
        <v>65</v>
      </c>
      <c r="B28" s="12">
        <v>17629551</v>
      </c>
      <c r="C28" s="12">
        <v>17354945</v>
      </c>
      <c r="D28" s="12">
        <v>196797721</v>
      </c>
      <c r="E28" s="12">
        <v>185297791</v>
      </c>
      <c r="F28" s="13">
        <f t="shared" si="0"/>
        <v>-5.8435280355710972</v>
      </c>
      <c r="G28" s="1"/>
      <c r="H28" s="1"/>
      <c r="I28" s="1"/>
    </row>
    <row r="29" spans="1:9" x14ac:dyDescent="0.25">
      <c r="A29" s="8" t="s">
        <v>66</v>
      </c>
      <c r="B29" s="9">
        <v>1448220</v>
      </c>
      <c r="C29" s="9">
        <v>1730165</v>
      </c>
      <c r="D29" s="9">
        <v>19920085</v>
      </c>
      <c r="E29" s="9">
        <v>21582224</v>
      </c>
      <c r="F29" s="10">
        <f t="shared" si="0"/>
        <v>8.3440356805706415</v>
      </c>
      <c r="G29" s="1"/>
      <c r="H29" s="1"/>
      <c r="I29" s="1"/>
    </row>
    <row r="30" spans="1:9" x14ac:dyDescent="0.25">
      <c r="A30" s="11" t="s">
        <v>67</v>
      </c>
      <c r="B30" s="12">
        <v>413889</v>
      </c>
      <c r="C30" s="12">
        <v>370014</v>
      </c>
      <c r="D30" s="12">
        <v>5331383</v>
      </c>
      <c r="E30" s="12">
        <v>5337340</v>
      </c>
      <c r="F30" s="13">
        <f t="shared" si="0"/>
        <v>0.11173460995017592</v>
      </c>
      <c r="G30" s="1"/>
      <c r="H30" s="1"/>
      <c r="I30" s="1"/>
    </row>
    <row r="31" spans="1:9" x14ac:dyDescent="0.25">
      <c r="A31" s="8" t="s">
        <v>68</v>
      </c>
      <c r="B31" s="9">
        <v>3362200</v>
      </c>
      <c r="C31" s="9">
        <v>2789527</v>
      </c>
      <c r="D31" s="9">
        <v>41508266</v>
      </c>
      <c r="E31" s="9">
        <v>36548266</v>
      </c>
      <c r="F31" s="10">
        <f t="shared" si="0"/>
        <v>-11.949427133381093</v>
      </c>
      <c r="G31" s="1"/>
      <c r="H31" s="1"/>
      <c r="I31" s="1"/>
    </row>
    <row r="32" spans="1:9" x14ac:dyDescent="0.25">
      <c r="A32" s="11" t="s">
        <v>69</v>
      </c>
      <c r="B32" s="12">
        <v>15023799</v>
      </c>
      <c r="C32" s="12">
        <v>19746806</v>
      </c>
      <c r="D32" s="12">
        <v>206816547</v>
      </c>
      <c r="E32" s="12">
        <v>213004564</v>
      </c>
      <c r="F32" s="13">
        <f t="shared" si="0"/>
        <v>2.9920318706413696</v>
      </c>
      <c r="G32" s="1"/>
      <c r="H32" s="1"/>
      <c r="I32" s="1"/>
    </row>
    <row r="33" spans="1:9" x14ac:dyDescent="0.25">
      <c r="A33" s="8" t="s">
        <v>70</v>
      </c>
      <c r="B33" s="9">
        <v>2405788</v>
      </c>
      <c r="C33" s="9">
        <v>1881961</v>
      </c>
      <c r="D33" s="9">
        <v>32240395</v>
      </c>
      <c r="E33" s="9">
        <v>28842348</v>
      </c>
      <c r="F33" s="10">
        <f t="shared" si="0"/>
        <v>-10.539718883717157</v>
      </c>
      <c r="G33" s="1"/>
      <c r="H33" s="1"/>
      <c r="I33" s="1"/>
    </row>
    <row r="34" spans="1:9" x14ac:dyDescent="0.25">
      <c r="A34" s="11" t="s">
        <v>71</v>
      </c>
      <c r="B34" s="12">
        <v>175249</v>
      </c>
      <c r="C34" s="12">
        <v>107311</v>
      </c>
      <c r="D34" s="12">
        <v>1733245</v>
      </c>
      <c r="E34" s="12">
        <v>1632421</v>
      </c>
      <c r="F34" s="13">
        <f t="shared" si="0"/>
        <v>-5.8170656773854859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144227355</v>
      </c>
      <c r="C35" s="15">
        <f t="shared" ref="C35:E35" si="1">SUM(C7:C34)</f>
        <v>151260653</v>
      </c>
      <c r="D35" s="15">
        <f t="shared" si="1"/>
        <v>1876889014</v>
      </c>
      <c r="E35" s="15">
        <f t="shared" si="1"/>
        <v>1835311988</v>
      </c>
      <c r="F35" s="16">
        <f t="shared" si="0"/>
        <v>-2.2152096202743223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17555528</v>
      </c>
      <c r="C38" s="41">
        <f>D7</f>
        <v>17657841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357664942</v>
      </c>
      <c r="G38" s="42">
        <f>LOOKUP(E38,$A$38:$A$65,$C$38:$C$65)</f>
        <v>341511878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10941394</v>
      </c>
      <c r="C39" s="41">
        <f t="shared" ref="C39:C65" si="5">D8</f>
        <v>12256005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260661344</v>
      </c>
      <c r="G39" s="42">
        <f t="shared" ref="G39:G65" si="8">LOOKUP(E39,$A$38:$A$65,$C$38:$C$65)</f>
        <v>261637772</v>
      </c>
    </row>
    <row r="40" spans="1:9" x14ac:dyDescent="0.25">
      <c r="A40" s="42" t="str">
        <f t="shared" si="3"/>
        <v>ALMERIA</v>
      </c>
      <c r="B40" s="41">
        <f t="shared" si="4"/>
        <v>19943422</v>
      </c>
      <c r="C40" s="41">
        <f t="shared" si="5"/>
        <v>21325550</v>
      </c>
      <c r="D40" s="41">
        <f t="shared" si="6"/>
        <v>18</v>
      </c>
      <c r="E40" s="42" t="str">
        <f t="shared" si="2"/>
        <v>VALENCIA</v>
      </c>
      <c r="F40" s="42">
        <f t="shared" si="7"/>
        <v>213004564</v>
      </c>
      <c r="G40" s="42">
        <f t="shared" si="8"/>
        <v>206816547</v>
      </c>
    </row>
    <row r="41" spans="1:9" x14ac:dyDescent="0.25">
      <c r="A41" s="42" t="str">
        <f t="shared" si="3"/>
        <v>AVILES</v>
      </c>
      <c r="B41" s="41">
        <f t="shared" si="4"/>
        <v>5538452</v>
      </c>
      <c r="C41" s="41">
        <f t="shared" si="5"/>
        <v>5473310</v>
      </c>
      <c r="D41" s="41">
        <f t="shared" si="6"/>
        <v>25</v>
      </c>
      <c r="E41" s="42" t="str">
        <f t="shared" si="2"/>
        <v>LAS PALMAS</v>
      </c>
      <c r="F41" s="42">
        <f t="shared" si="7"/>
        <v>203039908</v>
      </c>
      <c r="G41" s="42">
        <f t="shared" si="8"/>
        <v>224955203</v>
      </c>
    </row>
    <row r="42" spans="1:9" x14ac:dyDescent="0.25">
      <c r="A42" s="42" t="str">
        <f t="shared" si="3"/>
        <v>BAHIA DE ALGECIRAS</v>
      </c>
      <c r="B42" s="41">
        <f t="shared" si="4"/>
        <v>357664942</v>
      </c>
      <c r="C42" s="41">
        <f t="shared" si="5"/>
        <v>341511878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185297791</v>
      </c>
      <c r="G42" s="42">
        <f t="shared" si="8"/>
        <v>196797721</v>
      </c>
    </row>
    <row r="43" spans="1:9" x14ac:dyDescent="0.25">
      <c r="A43" s="42" t="str">
        <f t="shared" si="3"/>
        <v>BAHIA DE CADIZ</v>
      </c>
      <c r="B43" s="41">
        <f t="shared" si="4"/>
        <v>26537876</v>
      </c>
      <c r="C43" s="41">
        <f t="shared" si="5"/>
        <v>25199659</v>
      </c>
      <c r="D43" s="41">
        <f t="shared" si="6"/>
        <v>15</v>
      </c>
      <c r="E43" s="42" t="str">
        <f t="shared" si="2"/>
        <v>BALEARES</v>
      </c>
      <c r="F43" s="42">
        <f t="shared" si="7"/>
        <v>133634373</v>
      </c>
      <c r="G43" s="42">
        <f t="shared" si="8"/>
        <v>139405157</v>
      </c>
    </row>
    <row r="44" spans="1:9" x14ac:dyDescent="0.25">
      <c r="A44" s="42" t="str">
        <f t="shared" si="3"/>
        <v>BALEARES</v>
      </c>
      <c r="B44" s="41">
        <f t="shared" si="4"/>
        <v>133634373</v>
      </c>
      <c r="C44" s="41">
        <f t="shared" si="5"/>
        <v>139405157</v>
      </c>
      <c r="D44" s="41">
        <f t="shared" si="6"/>
        <v>6</v>
      </c>
      <c r="E44" s="42" t="str">
        <f t="shared" si="2"/>
        <v>CEUTA</v>
      </c>
      <c r="F44" s="42">
        <f t="shared" si="7"/>
        <v>59233285</v>
      </c>
      <c r="G44" s="42">
        <f t="shared" si="8"/>
        <v>67708041</v>
      </c>
    </row>
    <row r="45" spans="1:9" x14ac:dyDescent="0.25">
      <c r="A45" s="42" t="str">
        <f t="shared" si="3"/>
        <v>BARCELONA</v>
      </c>
      <c r="B45" s="41">
        <f t="shared" si="4"/>
        <v>260661344</v>
      </c>
      <c r="C45" s="41">
        <f t="shared" si="5"/>
        <v>261637772</v>
      </c>
      <c r="D45" s="41">
        <f t="shared" si="6"/>
        <v>2</v>
      </c>
      <c r="E45" s="42" t="str">
        <f t="shared" si="2"/>
        <v>BILBAO</v>
      </c>
      <c r="F45" s="42">
        <f t="shared" si="7"/>
        <v>38963965</v>
      </c>
      <c r="G45" s="42">
        <f t="shared" si="8"/>
        <v>40586227</v>
      </c>
    </row>
    <row r="46" spans="1:9" x14ac:dyDescent="0.25">
      <c r="A46" s="42" t="str">
        <f t="shared" si="3"/>
        <v>BILBAO</v>
      </c>
      <c r="B46" s="41">
        <f t="shared" si="4"/>
        <v>38963965</v>
      </c>
      <c r="C46" s="41">
        <f t="shared" si="5"/>
        <v>40586227</v>
      </c>
      <c r="D46" s="41">
        <f t="shared" si="6"/>
        <v>8</v>
      </c>
      <c r="E46" s="42" t="str">
        <f t="shared" si="2"/>
        <v>TARRAGONA</v>
      </c>
      <c r="F46" s="42">
        <f t="shared" si="7"/>
        <v>36548266</v>
      </c>
      <c r="G46" s="42">
        <f t="shared" si="8"/>
        <v>41508266</v>
      </c>
    </row>
    <row r="47" spans="1:9" x14ac:dyDescent="0.25">
      <c r="A47" s="42" t="str">
        <f t="shared" si="3"/>
        <v>CARTAGENA</v>
      </c>
      <c r="B47" s="41">
        <f t="shared" si="4"/>
        <v>35835123</v>
      </c>
      <c r="C47" s="41">
        <f t="shared" si="5"/>
        <v>34385040</v>
      </c>
      <c r="D47" s="41">
        <f t="shared" si="6"/>
        <v>10</v>
      </c>
      <c r="E47" s="42" t="str">
        <f t="shared" si="2"/>
        <v>CARTAGENA</v>
      </c>
      <c r="F47" s="42">
        <f t="shared" si="7"/>
        <v>35835123</v>
      </c>
      <c r="G47" s="42">
        <f t="shared" si="8"/>
        <v>34385040</v>
      </c>
    </row>
    <row r="48" spans="1:9" x14ac:dyDescent="0.25">
      <c r="A48" s="42" t="str">
        <f t="shared" si="3"/>
        <v>CASTELLON</v>
      </c>
      <c r="B48" s="41">
        <f t="shared" si="4"/>
        <v>18080062</v>
      </c>
      <c r="C48" s="41">
        <f t="shared" si="5"/>
        <v>16703988</v>
      </c>
      <c r="D48" s="41">
        <f t="shared" si="6"/>
        <v>19</v>
      </c>
      <c r="E48" s="42" t="str">
        <f t="shared" si="2"/>
        <v>MALAGA</v>
      </c>
      <c r="F48" s="42">
        <f t="shared" si="7"/>
        <v>35763741</v>
      </c>
      <c r="G48" s="42">
        <f t="shared" si="8"/>
        <v>46551010</v>
      </c>
    </row>
    <row r="49" spans="1:7" x14ac:dyDescent="0.25">
      <c r="A49" s="42" t="str">
        <f t="shared" si="3"/>
        <v>CEUTA</v>
      </c>
      <c r="B49" s="41">
        <f t="shared" si="4"/>
        <v>59233285</v>
      </c>
      <c r="C49" s="41">
        <f t="shared" si="5"/>
        <v>67708041</v>
      </c>
      <c r="D49" s="41">
        <f t="shared" si="6"/>
        <v>7</v>
      </c>
      <c r="E49" s="42" t="str">
        <f t="shared" si="2"/>
        <v>HUELVA</v>
      </c>
      <c r="F49" s="42">
        <f t="shared" si="7"/>
        <v>28911961</v>
      </c>
      <c r="G49" s="42">
        <f t="shared" si="8"/>
        <v>31407815</v>
      </c>
    </row>
    <row r="50" spans="1:7" x14ac:dyDescent="0.25">
      <c r="A50" s="42" t="str">
        <f t="shared" si="3"/>
        <v>FERROL-SAN CIBRAO</v>
      </c>
      <c r="B50" s="41">
        <f t="shared" si="4"/>
        <v>16781571</v>
      </c>
      <c r="C50" s="41">
        <f t="shared" si="5"/>
        <v>16267265</v>
      </c>
      <c r="D50" s="41">
        <f t="shared" si="6"/>
        <v>21</v>
      </c>
      <c r="E50" s="42" t="str">
        <f t="shared" si="2"/>
        <v>VIGO</v>
      </c>
      <c r="F50" s="42">
        <f t="shared" si="7"/>
        <v>28842348</v>
      </c>
      <c r="G50" s="42">
        <f t="shared" si="8"/>
        <v>32240395</v>
      </c>
    </row>
    <row r="51" spans="1:7" x14ac:dyDescent="0.25">
      <c r="A51" s="42" t="str">
        <f t="shared" si="3"/>
        <v>GIJON</v>
      </c>
      <c r="B51" s="41">
        <f t="shared" si="4"/>
        <v>20503765</v>
      </c>
      <c r="C51" s="41">
        <f t="shared" si="5"/>
        <v>19090559</v>
      </c>
      <c r="D51" s="41">
        <f t="shared" si="6"/>
        <v>17</v>
      </c>
      <c r="E51" s="42" t="str">
        <f t="shared" si="2"/>
        <v>MELILLA</v>
      </c>
      <c r="F51" s="42">
        <f t="shared" si="7"/>
        <v>26994639</v>
      </c>
      <c r="G51" s="42">
        <f t="shared" si="8"/>
        <v>26867676</v>
      </c>
    </row>
    <row r="52" spans="1:7" x14ac:dyDescent="0.25">
      <c r="A52" s="42" t="str">
        <f t="shared" si="3"/>
        <v>HUELVA</v>
      </c>
      <c r="B52" s="41">
        <f t="shared" si="4"/>
        <v>28911961</v>
      </c>
      <c r="C52" s="41">
        <f t="shared" si="5"/>
        <v>31407815</v>
      </c>
      <c r="D52" s="41">
        <f t="shared" si="6"/>
        <v>12</v>
      </c>
      <c r="E52" s="42" t="str">
        <f t="shared" si="2"/>
        <v>BAHIA DE CADIZ</v>
      </c>
      <c r="F52" s="42">
        <f t="shared" si="7"/>
        <v>26537876</v>
      </c>
      <c r="G52" s="42">
        <f t="shared" si="8"/>
        <v>25199659</v>
      </c>
    </row>
    <row r="53" spans="1:7" x14ac:dyDescent="0.25">
      <c r="A53" s="42" t="str">
        <f t="shared" si="3"/>
        <v>LAS PALMAS</v>
      </c>
      <c r="B53" s="41">
        <f t="shared" si="4"/>
        <v>203039908</v>
      </c>
      <c r="C53" s="41">
        <f t="shared" si="5"/>
        <v>224955203</v>
      </c>
      <c r="D53" s="41">
        <f t="shared" si="6"/>
        <v>4</v>
      </c>
      <c r="E53" s="42" t="str">
        <f t="shared" si="2"/>
        <v>SANTANDER</v>
      </c>
      <c r="F53" s="42">
        <f t="shared" si="7"/>
        <v>21582224</v>
      </c>
      <c r="G53" s="42">
        <f t="shared" si="8"/>
        <v>19920085</v>
      </c>
    </row>
    <row r="54" spans="1:7" x14ac:dyDescent="0.25">
      <c r="A54" s="42" t="str">
        <f t="shared" si="3"/>
        <v>MALAGA</v>
      </c>
      <c r="B54" s="41">
        <f t="shared" si="4"/>
        <v>35763741</v>
      </c>
      <c r="C54" s="41">
        <f t="shared" si="5"/>
        <v>46551010</v>
      </c>
      <c r="D54" s="41">
        <f t="shared" si="6"/>
        <v>11</v>
      </c>
      <c r="E54" s="42" t="str">
        <f t="shared" si="2"/>
        <v>GIJON</v>
      </c>
      <c r="F54" s="42">
        <f t="shared" si="7"/>
        <v>20503765</v>
      </c>
      <c r="G54" s="42">
        <f t="shared" si="8"/>
        <v>19090559</v>
      </c>
    </row>
    <row r="55" spans="1:7" x14ac:dyDescent="0.25">
      <c r="A55" s="42" t="str">
        <f t="shared" si="3"/>
        <v>MARIN Y RIA DE PONTEVEDRA</v>
      </c>
      <c r="B55" s="41">
        <f t="shared" si="4"/>
        <v>3866434</v>
      </c>
      <c r="C55" s="41">
        <f t="shared" si="5"/>
        <v>5295863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19943422</v>
      </c>
      <c r="G55" s="42">
        <f t="shared" si="8"/>
        <v>21325550</v>
      </c>
    </row>
    <row r="56" spans="1:7" x14ac:dyDescent="0.25">
      <c r="A56" s="42" t="str">
        <f t="shared" si="3"/>
        <v>MELILLA</v>
      </c>
      <c r="B56" s="41">
        <f t="shared" si="4"/>
        <v>26994639</v>
      </c>
      <c r="C56" s="41">
        <f t="shared" si="5"/>
        <v>26867676</v>
      </c>
      <c r="D56" s="41">
        <f t="shared" si="6"/>
        <v>14</v>
      </c>
      <c r="E56" s="42" t="str">
        <f t="shared" si="2"/>
        <v>CASTELLON</v>
      </c>
      <c r="F56" s="42">
        <f t="shared" si="9"/>
        <v>18080062</v>
      </c>
      <c r="G56" s="42">
        <f t="shared" si="8"/>
        <v>16703988</v>
      </c>
    </row>
    <row r="57" spans="1:7" x14ac:dyDescent="0.25">
      <c r="A57" s="42" t="str">
        <f t="shared" si="3"/>
        <v>MOTRIL</v>
      </c>
      <c r="B57" s="41">
        <f t="shared" si="4"/>
        <v>16591533</v>
      </c>
      <c r="C57" s="41">
        <f t="shared" si="5"/>
        <v>12549659</v>
      </c>
      <c r="D57" s="41">
        <f t="shared" si="6"/>
        <v>22</v>
      </c>
      <c r="E57" s="42" t="str">
        <f t="shared" si="2"/>
        <v>A CORUÑA</v>
      </c>
      <c r="F57" s="42">
        <f t="shared" si="9"/>
        <v>17555528</v>
      </c>
      <c r="G57" s="42">
        <f t="shared" si="8"/>
        <v>17657841</v>
      </c>
    </row>
    <row r="58" spans="1:7" x14ac:dyDescent="0.25">
      <c r="A58" s="42" t="str">
        <f t="shared" si="3"/>
        <v>PASAIA</v>
      </c>
      <c r="B58" s="41">
        <f t="shared" si="4"/>
        <v>6023716</v>
      </c>
      <c r="C58" s="41">
        <f t="shared" si="5"/>
        <v>5705854</v>
      </c>
      <c r="D58" s="41">
        <f t="shared" si="6"/>
        <v>24</v>
      </c>
      <c r="E58" s="42" t="str">
        <f t="shared" si="2"/>
        <v>FERROL-SAN CIBRAO</v>
      </c>
      <c r="F58" s="42">
        <f t="shared" si="9"/>
        <v>16781571</v>
      </c>
      <c r="G58" s="42">
        <f t="shared" si="8"/>
        <v>16267265</v>
      </c>
    </row>
    <row r="59" spans="1:7" x14ac:dyDescent="0.25">
      <c r="A59" s="42" t="str">
        <f t="shared" si="3"/>
        <v>SANTA CRUZ DE TENERIFE</v>
      </c>
      <c r="B59" s="41">
        <f t="shared" si="4"/>
        <v>185297791</v>
      </c>
      <c r="C59" s="41">
        <f t="shared" si="5"/>
        <v>196797721</v>
      </c>
      <c r="D59" s="41">
        <f t="shared" si="6"/>
        <v>5</v>
      </c>
      <c r="E59" s="42" t="str">
        <f t="shared" si="2"/>
        <v>MOTRIL</v>
      </c>
      <c r="F59" s="42">
        <f t="shared" si="9"/>
        <v>16591533</v>
      </c>
      <c r="G59" s="42">
        <f t="shared" si="8"/>
        <v>12549659</v>
      </c>
    </row>
    <row r="60" spans="1:7" x14ac:dyDescent="0.25">
      <c r="A60" s="42" t="str">
        <f t="shared" si="3"/>
        <v>SANTANDER</v>
      </c>
      <c r="B60" s="41">
        <f t="shared" si="4"/>
        <v>21582224</v>
      </c>
      <c r="C60" s="41">
        <f t="shared" si="5"/>
        <v>19920085</v>
      </c>
      <c r="D60" s="41">
        <f t="shared" si="6"/>
        <v>16</v>
      </c>
      <c r="E60" s="42" t="str">
        <f t="shared" si="2"/>
        <v>ALICANTE</v>
      </c>
      <c r="F60" s="42">
        <f t="shared" si="9"/>
        <v>10941394</v>
      </c>
      <c r="G60" s="42">
        <f t="shared" si="8"/>
        <v>12256005</v>
      </c>
    </row>
    <row r="61" spans="1:7" x14ac:dyDescent="0.25">
      <c r="A61" s="42" t="str">
        <f t="shared" si="3"/>
        <v>SEVILLA</v>
      </c>
      <c r="B61" s="41">
        <f t="shared" si="4"/>
        <v>5337340</v>
      </c>
      <c r="C61" s="41">
        <f t="shared" si="5"/>
        <v>5331383</v>
      </c>
      <c r="D61" s="41">
        <f t="shared" si="6"/>
        <v>26</v>
      </c>
      <c r="E61" s="42" t="str">
        <f t="shared" si="2"/>
        <v>PASAIA</v>
      </c>
      <c r="F61" s="42">
        <f t="shared" si="9"/>
        <v>6023716</v>
      </c>
      <c r="G61" s="42">
        <f t="shared" si="8"/>
        <v>5705854</v>
      </c>
    </row>
    <row r="62" spans="1:7" x14ac:dyDescent="0.25">
      <c r="A62" s="42" t="str">
        <f t="shared" si="3"/>
        <v>TARRAGONA</v>
      </c>
      <c r="B62" s="41">
        <f t="shared" si="4"/>
        <v>36548266</v>
      </c>
      <c r="C62" s="41">
        <f t="shared" si="5"/>
        <v>41508266</v>
      </c>
      <c r="D62" s="41">
        <f t="shared" si="6"/>
        <v>9</v>
      </c>
      <c r="E62" s="42" t="str">
        <f t="shared" si="2"/>
        <v>AVILES</v>
      </c>
      <c r="F62" s="42">
        <f t="shared" si="9"/>
        <v>5538452</v>
      </c>
      <c r="G62" s="42">
        <f t="shared" si="8"/>
        <v>5473310</v>
      </c>
    </row>
    <row r="63" spans="1:7" x14ac:dyDescent="0.25">
      <c r="A63" s="42" t="str">
        <f t="shared" si="3"/>
        <v>VALENCIA</v>
      </c>
      <c r="B63" s="41">
        <f t="shared" si="4"/>
        <v>213004564</v>
      </c>
      <c r="C63" s="41">
        <f t="shared" si="5"/>
        <v>206816547</v>
      </c>
      <c r="D63" s="41">
        <f t="shared" si="6"/>
        <v>3</v>
      </c>
      <c r="E63" s="42" t="str">
        <f t="shared" si="2"/>
        <v>SEVILLA</v>
      </c>
      <c r="F63" s="42">
        <f t="shared" si="9"/>
        <v>5337340</v>
      </c>
      <c r="G63" s="42">
        <f t="shared" si="8"/>
        <v>5331383</v>
      </c>
    </row>
    <row r="64" spans="1:7" x14ac:dyDescent="0.25">
      <c r="A64" s="42" t="str">
        <f t="shared" si="3"/>
        <v>VIGO</v>
      </c>
      <c r="B64" s="41">
        <f t="shared" si="4"/>
        <v>28842348</v>
      </c>
      <c r="C64" s="41">
        <f t="shared" si="5"/>
        <v>32240395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3866434</v>
      </c>
      <c r="G64" s="42">
        <f t="shared" si="8"/>
        <v>5295863</v>
      </c>
    </row>
    <row r="65" spans="1:7" x14ac:dyDescent="0.25">
      <c r="A65" s="42" t="str">
        <f t="shared" si="3"/>
        <v>VILAGARCIA</v>
      </c>
      <c r="B65" s="41">
        <f t="shared" si="4"/>
        <v>1632421</v>
      </c>
      <c r="C65" s="41">
        <f t="shared" si="5"/>
        <v>1733245</v>
      </c>
      <c r="D65" s="41">
        <f t="shared" si="6"/>
        <v>28</v>
      </c>
      <c r="E65" s="42" t="str">
        <f t="shared" si="2"/>
        <v>VILAGARCIA</v>
      </c>
      <c r="F65" s="42">
        <f t="shared" si="9"/>
        <v>1632421</v>
      </c>
      <c r="G65" s="42">
        <f t="shared" si="8"/>
        <v>1733245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102" t="s">
        <v>98</v>
      </c>
      <c r="B5" s="100" t="str">
        <f>'Resumen general'!D6</f>
        <v>Mes Diciembre</v>
      </c>
      <c r="C5" s="101"/>
      <c r="D5" s="100" t="str">
        <f>'Resumen general'!F6</f>
        <v>Acumulado desde Enero</v>
      </c>
      <c r="E5" s="101"/>
      <c r="F5" s="101"/>
      <c r="L5" s="48">
        <f>'Resumen general'!I4</f>
        <v>42999</v>
      </c>
    </row>
    <row r="6" spans="1:12" x14ac:dyDescent="0.25">
      <c r="A6" s="103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3</v>
      </c>
      <c r="C7" s="51">
        <v>9</v>
      </c>
      <c r="D7" s="51">
        <v>94</v>
      </c>
      <c r="E7" s="51">
        <v>108</v>
      </c>
      <c r="F7" s="52">
        <f>((E7*100)/D7)-100</f>
        <v>14.893617021276597</v>
      </c>
      <c r="G7" s="53"/>
      <c r="H7" s="53"/>
      <c r="I7" s="53"/>
    </row>
    <row r="8" spans="1:12" x14ac:dyDescent="0.25">
      <c r="A8" s="54" t="s">
        <v>45</v>
      </c>
      <c r="B8" s="55">
        <v>0</v>
      </c>
      <c r="C8" s="55">
        <v>3</v>
      </c>
      <c r="D8" s="55">
        <v>43</v>
      </c>
      <c r="E8" s="55">
        <v>32</v>
      </c>
      <c r="F8" s="56">
        <f t="shared" ref="F8:F35" si="0">((E8*100)/D8)-100</f>
        <v>-25.581395348837205</v>
      </c>
      <c r="G8" s="53"/>
      <c r="H8" s="53"/>
      <c r="I8" s="53"/>
    </row>
    <row r="9" spans="1:12" x14ac:dyDescent="0.25">
      <c r="A9" s="50" t="s">
        <v>46</v>
      </c>
      <c r="B9" s="51">
        <v>0</v>
      </c>
      <c r="C9" s="51">
        <v>2</v>
      </c>
      <c r="D9" s="51">
        <v>27</v>
      </c>
      <c r="E9" s="51">
        <v>28</v>
      </c>
      <c r="F9" s="52">
        <f t="shared" si="0"/>
        <v>3.7037037037037095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2</v>
      </c>
      <c r="E10" s="55">
        <v>4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2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16</v>
      </c>
      <c r="C12" s="55">
        <v>17</v>
      </c>
      <c r="D12" s="55">
        <v>283</v>
      </c>
      <c r="E12" s="55">
        <v>311</v>
      </c>
      <c r="F12" s="56">
        <f t="shared" si="0"/>
        <v>9.8939929328621901</v>
      </c>
      <c r="G12" s="53"/>
      <c r="H12" s="53"/>
      <c r="I12" s="53"/>
    </row>
    <row r="13" spans="1:12" x14ac:dyDescent="0.25">
      <c r="A13" s="50" t="s">
        <v>50</v>
      </c>
      <c r="B13" s="51">
        <v>8</v>
      </c>
      <c r="C13" s="51">
        <v>15</v>
      </c>
      <c r="D13" s="51">
        <v>632</v>
      </c>
      <c r="E13" s="51">
        <v>699</v>
      </c>
      <c r="F13" s="52">
        <f t="shared" si="0"/>
        <v>10.601265822784811</v>
      </c>
      <c r="G13" s="53"/>
      <c r="H13" s="53"/>
      <c r="I13" s="53"/>
    </row>
    <row r="14" spans="1:12" x14ac:dyDescent="0.25">
      <c r="A14" s="54" t="s">
        <v>51</v>
      </c>
      <c r="B14" s="55">
        <v>32</v>
      </c>
      <c r="C14" s="55">
        <v>40</v>
      </c>
      <c r="D14" s="55">
        <v>773</v>
      </c>
      <c r="E14" s="55">
        <v>837</v>
      </c>
      <c r="F14" s="56">
        <f t="shared" si="0"/>
        <v>8.2794307891332437</v>
      </c>
      <c r="G14" s="53"/>
      <c r="H14" s="53"/>
      <c r="I14" s="53"/>
    </row>
    <row r="15" spans="1:12" x14ac:dyDescent="0.25">
      <c r="A15" s="50" t="s">
        <v>52</v>
      </c>
      <c r="B15" s="51">
        <v>0</v>
      </c>
      <c r="C15" s="51">
        <v>0</v>
      </c>
      <c r="D15" s="51">
        <v>50</v>
      </c>
      <c r="E15" s="51">
        <v>44</v>
      </c>
      <c r="F15" s="52">
        <f t="shared" si="0"/>
        <v>-12</v>
      </c>
      <c r="G15" s="53"/>
      <c r="H15" s="53"/>
      <c r="I15" s="53"/>
    </row>
    <row r="16" spans="1:12" x14ac:dyDescent="0.25">
      <c r="A16" s="54" t="s">
        <v>53</v>
      </c>
      <c r="B16" s="55">
        <v>1</v>
      </c>
      <c r="C16" s="55">
        <v>4</v>
      </c>
      <c r="D16" s="55">
        <v>77</v>
      </c>
      <c r="E16" s="55">
        <v>115</v>
      </c>
      <c r="F16" s="56">
        <f t="shared" si="0"/>
        <v>49.350649350649348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2</v>
      </c>
      <c r="E17" s="51">
        <v>3</v>
      </c>
      <c r="F17" s="52">
        <f t="shared" si="0"/>
        <v>50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7</v>
      </c>
      <c r="E18" s="55">
        <v>3</v>
      </c>
      <c r="F18" s="56">
        <f t="shared" si="0"/>
        <v>-57.142857142857146</v>
      </c>
      <c r="G18" s="53"/>
      <c r="H18" s="53"/>
      <c r="I18" s="53"/>
    </row>
    <row r="19" spans="1:9" x14ac:dyDescent="0.25">
      <c r="A19" s="50" t="s">
        <v>56</v>
      </c>
      <c r="B19" s="51">
        <v>2</v>
      </c>
      <c r="C19" s="51">
        <v>1</v>
      </c>
      <c r="D19" s="51">
        <v>11</v>
      </c>
      <c r="E19" s="51">
        <v>9</v>
      </c>
      <c r="F19" s="52">
        <f t="shared" si="0"/>
        <v>-18.181818181818187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0</v>
      </c>
      <c r="D20" s="55">
        <v>9</v>
      </c>
      <c r="E20" s="55">
        <v>11</v>
      </c>
      <c r="F20" s="56">
        <f t="shared" si="0"/>
        <v>22.222222222222229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3</v>
      </c>
      <c r="E21" s="51">
        <v>2</v>
      </c>
      <c r="F21" s="57">
        <f t="shared" si="0"/>
        <v>-33.333333333333329</v>
      </c>
      <c r="G21" s="53"/>
      <c r="H21" s="53"/>
      <c r="I21" s="53"/>
    </row>
    <row r="22" spans="1:9" x14ac:dyDescent="0.25">
      <c r="A22" s="54" t="s">
        <v>59</v>
      </c>
      <c r="B22" s="55">
        <v>63</v>
      </c>
      <c r="C22" s="55">
        <v>77</v>
      </c>
      <c r="D22" s="55">
        <v>469</v>
      </c>
      <c r="E22" s="55">
        <v>445</v>
      </c>
      <c r="F22" s="56">
        <f t="shared" si="0"/>
        <v>-5.1172707889125775</v>
      </c>
      <c r="G22" s="53"/>
      <c r="H22" s="53"/>
      <c r="I22" s="53"/>
    </row>
    <row r="23" spans="1:9" x14ac:dyDescent="0.25">
      <c r="A23" s="50" t="s">
        <v>60</v>
      </c>
      <c r="B23" s="51">
        <v>19</v>
      </c>
      <c r="C23" s="51">
        <v>10</v>
      </c>
      <c r="D23" s="51">
        <v>296</v>
      </c>
      <c r="E23" s="51">
        <v>249</v>
      </c>
      <c r="F23" s="52">
        <f t="shared" si="0"/>
        <v>-15.878378378378372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1</v>
      </c>
      <c r="C25" s="51">
        <v>0</v>
      </c>
      <c r="D25" s="51">
        <v>6</v>
      </c>
      <c r="E25" s="51">
        <v>7</v>
      </c>
      <c r="F25" s="52">
        <f t="shared" si="0"/>
        <v>16.666666666666671</v>
      </c>
      <c r="G25" s="53"/>
      <c r="H25" s="53"/>
      <c r="I25" s="53"/>
    </row>
    <row r="26" spans="1:9" x14ac:dyDescent="0.25">
      <c r="A26" s="54" t="s">
        <v>63</v>
      </c>
      <c r="B26" s="55">
        <v>1</v>
      </c>
      <c r="C26" s="55">
        <v>0</v>
      </c>
      <c r="D26" s="55">
        <v>27</v>
      </c>
      <c r="E26" s="55">
        <v>27</v>
      </c>
      <c r="F26" s="56">
        <f t="shared" si="0"/>
        <v>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87</v>
      </c>
      <c r="C28" s="55">
        <v>90</v>
      </c>
      <c r="D28" s="55">
        <v>534</v>
      </c>
      <c r="E28" s="55">
        <v>525</v>
      </c>
      <c r="F28" s="56">
        <f t="shared" si="0"/>
        <v>-1.68539325842697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10</v>
      </c>
      <c r="E29" s="51">
        <v>12</v>
      </c>
      <c r="F29" s="52">
        <f t="shared" si="0"/>
        <v>20</v>
      </c>
      <c r="G29" s="53"/>
      <c r="H29" s="53"/>
      <c r="I29" s="53"/>
    </row>
    <row r="30" spans="1:9" x14ac:dyDescent="0.25">
      <c r="A30" s="54" t="s">
        <v>67</v>
      </c>
      <c r="B30" s="55">
        <v>3</v>
      </c>
      <c r="C30" s="55">
        <v>2</v>
      </c>
      <c r="D30" s="55">
        <v>53</v>
      </c>
      <c r="E30" s="55">
        <v>58</v>
      </c>
      <c r="F30" s="56">
        <f t="shared" si="0"/>
        <v>9.4339622641509493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1</v>
      </c>
      <c r="E31" s="51">
        <v>3</v>
      </c>
      <c r="F31" s="52">
        <f t="shared" si="0"/>
        <v>200</v>
      </c>
      <c r="G31" s="53"/>
      <c r="H31" s="53"/>
      <c r="I31" s="53"/>
    </row>
    <row r="32" spans="1:9" x14ac:dyDescent="0.25">
      <c r="A32" s="54" t="s">
        <v>69</v>
      </c>
      <c r="B32" s="55">
        <v>3</v>
      </c>
      <c r="C32" s="55">
        <v>12</v>
      </c>
      <c r="D32" s="55">
        <v>203</v>
      </c>
      <c r="E32" s="55">
        <v>223</v>
      </c>
      <c r="F32" s="56">
        <f t="shared" si="0"/>
        <v>9.8522167487684698</v>
      </c>
      <c r="G32" s="53"/>
      <c r="H32" s="53"/>
      <c r="I32" s="53"/>
    </row>
    <row r="33" spans="1:9" x14ac:dyDescent="0.25">
      <c r="A33" s="50" t="s">
        <v>70</v>
      </c>
      <c r="B33" s="51">
        <v>6</v>
      </c>
      <c r="C33" s="51">
        <v>1</v>
      </c>
      <c r="D33" s="51">
        <v>103</v>
      </c>
      <c r="E33" s="51">
        <v>83</v>
      </c>
      <c r="F33" s="52">
        <f t="shared" si="0"/>
        <v>-19.417475728155338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7</v>
      </c>
      <c r="E34" s="55">
        <v>6</v>
      </c>
      <c r="F34" s="56">
        <f t="shared" si="0"/>
        <v>-14.285714285714292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245</v>
      </c>
      <c r="C35" s="60">
        <f t="shared" ref="C35:E35" si="1">SUM(C7:C34)</f>
        <v>283</v>
      </c>
      <c r="D35" s="60">
        <f t="shared" si="1"/>
        <v>3722</v>
      </c>
      <c r="E35" s="60">
        <f t="shared" si="1"/>
        <v>3846</v>
      </c>
      <c r="F35" s="61">
        <f t="shared" si="0"/>
        <v>3.3315421816227797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108</v>
      </c>
      <c r="C38" s="63">
        <f>D7</f>
        <v>94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837</v>
      </c>
      <c r="G38" s="62">
        <f>LOOKUP(E38,$A$38:$A$65,$C$38:$C$65)</f>
        <v>773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32</v>
      </c>
      <c r="C39" s="63">
        <f t="shared" ref="C39:C65" si="5">D8</f>
        <v>43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699</v>
      </c>
      <c r="G39" s="62">
        <f t="shared" ref="G39:G65" si="8">LOOKUP(E39,$A$38:$A$65,$C$38:$C$65)</f>
        <v>632</v>
      </c>
    </row>
    <row r="40" spans="1:9" x14ac:dyDescent="0.25">
      <c r="A40" s="62" t="str">
        <f t="shared" si="3"/>
        <v>ALMERIA</v>
      </c>
      <c r="B40" s="63">
        <f t="shared" si="4"/>
        <v>28</v>
      </c>
      <c r="C40" s="63">
        <f t="shared" si="5"/>
        <v>27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525</v>
      </c>
      <c r="G40" s="62">
        <f t="shared" si="8"/>
        <v>534</v>
      </c>
    </row>
    <row r="41" spans="1:9" x14ac:dyDescent="0.25">
      <c r="A41" s="62" t="str">
        <f t="shared" si="3"/>
        <v>AVILES</v>
      </c>
      <c r="B41" s="63">
        <f t="shared" si="4"/>
        <v>4</v>
      </c>
      <c r="C41" s="63">
        <f t="shared" si="5"/>
        <v>2</v>
      </c>
      <c r="D41" s="63">
        <f t="shared" si="6"/>
        <v>21</v>
      </c>
      <c r="E41" s="62" t="str">
        <f t="shared" si="2"/>
        <v>LAS PALMAS</v>
      </c>
      <c r="F41" s="62">
        <f t="shared" si="7"/>
        <v>445</v>
      </c>
      <c r="G41" s="62">
        <f t="shared" si="8"/>
        <v>469</v>
      </c>
    </row>
    <row r="42" spans="1:9" x14ac:dyDescent="0.25">
      <c r="A42" s="62" t="str">
        <f t="shared" si="3"/>
        <v>BAHIA DE ALGECIRAS</v>
      </c>
      <c r="B42" s="63">
        <f t="shared" si="4"/>
        <v>2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311</v>
      </c>
      <c r="G42" s="62">
        <f t="shared" si="8"/>
        <v>283</v>
      </c>
    </row>
    <row r="43" spans="1:9" x14ac:dyDescent="0.25">
      <c r="A43" s="62" t="str">
        <f t="shared" si="3"/>
        <v>BAHIA DE CADIZ</v>
      </c>
      <c r="B43" s="63">
        <f t="shared" si="4"/>
        <v>311</v>
      </c>
      <c r="C43" s="63">
        <f t="shared" si="5"/>
        <v>283</v>
      </c>
      <c r="D43" s="63">
        <f t="shared" si="6"/>
        <v>5</v>
      </c>
      <c r="E43" s="62" t="str">
        <f t="shared" si="2"/>
        <v>MALAGA</v>
      </c>
      <c r="F43" s="62">
        <f t="shared" si="7"/>
        <v>249</v>
      </c>
      <c r="G43" s="62">
        <f t="shared" si="8"/>
        <v>296</v>
      </c>
    </row>
    <row r="44" spans="1:9" x14ac:dyDescent="0.25">
      <c r="A44" s="62" t="str">
        <f t="shared" si="3"/>
        <v>BALEARES</v>
      </c>
      <c r="B44" s="63">
        <f t="shared" si="4"/>
        <v>699</v>
      </c>
      <c r="C44" s="63">
        <f t="shared" si="5"/>
        <v>632</v>
      </c>
      <c r="D44" s="63">
        <f t="shared" si="6"/>
        <v>2</v>
      </c>
      <c r="E44" s="62" t="str">
        <f t="shared" si="2"/>
        <v>VALENCIA</v>
      </c>
      <c r="F44" s="62">
        <f t="shared" si="7"/>
        <v>223</v>
      </c>
      <c r="G44" s="62">
        <f t="shared" si="8"/>
        <v>203</v>
      </c>
    </row>
    <row r="45" spans="1:9" x14ac:dyDescent="0.25">
      <c r="A45" s="62" t="str">
        <f t="shared" si="3"/>
        <v>BARCELONA</v>
      </c>
      <c r="B45" s="63">
        <f t="shared" si="4"/>
        <v>837</v>
      </c>
      <c r="C45" s="63">
        <f t="shared" si="5"/>
        <v>773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115</v>
      </c>
      <c r="G45" s="62">
        <f t="shared" si="8"/>
        <v>77</v>
      </c>
    </row>
    <row r="46" spans="1:9" x14ac:dyDescent="0.25">
      <c r="A46" s="62" t="str">
        <f t="shared" si="3"/>
        <v>BILBAO</v>
      </c>
      <c r="B46" s="63">
        <f t="shared" si="4"/>
        <v>44</v>
      </c>
      <c r="C46" s="63">
        <f t="shared" si="5"/>
        <v>50</v>
      </c>
      <c r="D46" s="63">
        <f t="shared" si="6"/>
        <v>12</v>
      </c>
      <c r="E46" s="62" t="str">
        <f>A47</f>
        <v>CARTAGENA</v>
      </c>
      <c r="F46" s="62">
        <f>LOOKUP(E46,$A$38:$A$65,$B$38:$B$65)</f>
        <v>115</v>
      </c>
      <c r="G46" s="62">
        <f>LOOKUP(E46,$A$38:$A$65,$C$38:$C$65)</f>
        <v>77</v>
      </c>
    </row>
    <row r="47" spans="1:9" x14ac:dyDescent="0.25">
      <c r="A47" s="62" t="str">
        <f t="shared" si="3"/>
        <v>CARTAGENA</v>
      </c>
      <c r="B47" s="63">
        <f t="shared" si="4"/>
        <v>115</v>
      </c>
      <c r="C47" s="63">
        <f t="shared" si="5"/>
        <v>77</v>
      </c>
      <c r="D47" s="63">
        <f t="shared" si="6"/>
        <v>8</v>
      </c>
      <c r="E47" s="62" t="str">
        <f t="shared" si="2"/>
        <v>VIGO</v>
      </c>
      <c r="F47" s="62">
        <f t="shared" si="7"/>
        <v>83</v>
      </c>
      <c r="G47" s="62">
        <f t="shared" si="8"/>
        <v>103</v>
      </c>
    </row>
    <row r="48" spans="1:9" x14ac:dyDescent="0.25">
      <c r="A48" s="62" t="str">
        <f t="shared" si="3"/>
        <v>CASTELLON</v>
      </c>
      <c r="B48" s="63">
        <f t="shared" si="4"/>
        <v>3</v>
      </c>
      <c r="C48" s="63">
        <f t="shared" si="5"/>
        <v>2</v>
      </c>
      <c r="D48" s="63">
        <f t="shared" si="6"/>
        <v>24</v>
      </c>
      <c r="E48" s="62" t="str">
        <f t="shared" si="2"/>
        <v>SEVILLA</v>
      </c>
      <c r="F48" s="62">
        <f t="shared" si="7"/>
        <v>58</v>
      </c>
      <c r="G48" s="62">
        <f t="shared" si="8"/>
        <v>53</v>
      </c>
    </row>
    <row r="49" spans="1:7" x14ac:dyDescent="0.25">
      <c r="A49" s="62" t="str">
        <f t="shared" si="3"/>
        <v>CEUTA</v>
      </c>
      <c r="B49" s="63">
        <f t="shared" si="4"/>
        <v>3</v>
      </c>
      <c r="C49" s="63">
        <f t="shared" si="5"/>
        <v>7</v>
      </c>
      <c r="D49" s="63">
        <f t="shared" si="6"/>
        <v>24</v>
      </c>
      <c r="E49" s="62" t="str">
        <f t="shared" si="2"/>
        <v>BILBAO</v>
      </c>
      <c r="F49" s="62">
        <f t="shared" si="7"/>
        <v>44</v>
      </c>
      <c r="G49" s="62">
        <f t="shared" si="8"/>
        <v>50</v>
      </c>
    </row>
    <row r="50" spans="1:7" x14ac:dyDescent="0.25">
      <c r="A50" s="62" t="str">
        <f t="shared" si="3"/>
        <v>FERROL-SAN CIBRAO</v>
      </c>
      <c r="B50" s="63">
        <f t="shared" si="4"/>
        <v>9</v>
      </c>
      <c r="C50" s="63">
        <f t="shared" si="5"/>
        <v>11</v>
      </c>
      <c r="D50" s="63">
        <f t="shared" si="6"/>
        <v>18</v>
      </c>
      <c r="E50" s="62" t="str">
        <f t="shared" si="2"/>
        <v>ALICANTE</v>
      </c>
      <c r="F50" s="62">
        <f t="shared" si="7"/>
        <v>32</v>
      </c>
      <c r="G50" s="62">
        <f t="shared" si="8"/>
        <v>43</v>
      </c>
    </row>
    <row r="51" spans="1:7" x14ac:dyDescent="0.25">
      <c r="A51" s="62" t="str">
        <f t="shared" si="3"/>
        <v>GIJON</v>
      </c>
      <c r="B51" s="63">
        <f t="shared" si="4"/>
        <v>11</v>
      </c>
      <c r="C51" s="63">
        <f t="shared" si="5"/>
        <v>9</v>
      </c>
      <c r="D51" s="63">
        <f t="shared" si="6"/>
        <v>17</v>
      </c>
      <c r="E51" s="62" t="str">
        <f t="shared" si="2"/>
        <v>ALMERIA</v>
      </c>
      <c r="F51" s="62">
        <f t="shared" si="7"/>
        <v>28</v>
      </c>
      <c r="G51" s="62">
        <f t="shared" si="8"/>
        <v>27</v>
      </c>
    </row>
    <row r="52" spans="1:7" x14ac:dyDescent="0.25">
      <c r="A52" s="62" t="str">
        <f t="shared" si="3"/>
        <v>HUELVA</v>
      </c>
      <c r="B52" s="63">
        <f t="shared" si="4"/>
        <v>2</v>
      </c>
      <c r="C52" s="63">
        <f t="shared" si="5"/>
        <v>3</v>
      </c>
      <c r="D52" s="63">
        <f t="shared" si="6"/>
        <v>26</v>
      </c>
      <c r="E52" s="62" t="str">
        <f t="shared" si="2"/>
        <v>MOTRIL</v>
      </c>
      <c r="F52" s="62">
        <f t="shared" si="7"/>
        <v>27</v>
      </c>
      <c r="G52" s="62">
        <f t="shared" si="8"/>
        <v>27</v>
      </c>
    </row>
    <row r="53" spans="1:7" x14ac:dyDescent="0.25">
      <c r="A53" s="62" t="str">
        <f t="shared" si="3"/>
        <v>LAS PALMAS</v>
      </c>
      <c r="B53" s="63">
        <f t="shared" si="4"/>
        <v>445</v>
      </c>
      <c r="C53" s="63">
        <f t="shared" si="5"/>
        <v>469</v>
      </c>
      <c r="D53" s="63">
        <f t="shared" si="6"/>
        <v>4</v>
      </c>
      <c r="E53" s="62" t="str">
        <f t="shared" si="2"/>
        <v>SANTANDER</v>
      </c>
      <c r="F53" s="62">
        <f t="shared" si="7"/>
        <v>12</v>
      </c>
      <c r="G53" s="62">
        <f t="shared" si="8"/>
        <v>10</v>
      </c>
    </row>
    <row r="54" spans="1:7" x14ac:dyDescent="0.25">
      <c r="A54" s="62" t="str">
        <f t="shared" si="3"/>
        <v>MALAGA</v>
      </c>
      <c r="B54" s="63">
        <f t="shared" si="4"/>
        <v>249</v>
      </c>
      <c r="C54" s="63">
        <f t="shared" si="5"/>
        <v>296</v>
      </c>
      <c r="D54" s="63">
        <f t="shared" si="6"/>
        <v>6</v>
      </c>
      <c r="E54" s="62" t="str">
        <f t="shared" si="2"/>
        <v>GIJON</v>
      </c>
      <c r="F54" s="62">
        <f t="shared" si="7"/>
        <v>11</v>
      </c>
      <c r="G54" s="62">
        <f t="shared" si="8"/>
        <v>9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FERROL-SAN CIBRAO</v>
      </c>
      <c r="F55" s="62">
        <f t="shared" ref="F55:F65" si="9">LOOKUP(E55,$A$38:$A$65,$B$38:$B$65)</f>
        <v>9</v>
      </c>
      <c r="G55" s="62">
        <f t="shared" si="8"/>
        <v>11</v>
      </c>
    </row>
    <row r="56" spans="1:7" x14ac:dyDescent="0.25">
      <c r="A56" s="62" t="str">
        <f t="shared" si="3"/>
        <v>MELILLA</v>
      </c>
      <c r="B56" s="63">
        <f t="shared" si="4"/>
        <v>7</v>
      </c>
      <c r="C56" s="63">
        <f t="shared" si="5"/>
        <v>6</v>
      </c>
      <c r="D56" s="63">
        <f t="shared" si="6"/>
        <v>19</v>
      </c>
      <c r="E56" s="62" t="str">
        <f t="shared" si="2"/>
        <v>MELILLA</v>
      </c>
      <c r="F56" s="62">
        <f t="shared" si="9"/>
        <v>7</v>
      </c>
      <c r="G56" s="62">
        <f t="shared" si="8"/>
        <v>6</v>
      </c>
    </row>
    <row r="57" spans="1:7" x14ac:dyDescent="0.25">
      <c r="A57" s="62" t="str">
        <f t="shared" si="3"/>
        <v>MOTRIL</v>
      </c>
      <c r="B57" s="63">
        <f t="shared" si="4"/>
        <v>27</v>
      </c>
      <c r="C57" s="63">
        <f t="shared" si="5"/>
        <v>27</v>
      </c>
      <c r="D57" s="63">
        <f t="shared" si="6"/>
        <v>15</v>
      </c>
      <c r="E57" s="62" t="str">
        <f t="shared" si="2"/>
        <v>VILAGARCIA</v>
      </c>
      <c r="F57" s="62">
        <f t="shared" si="9"/>
        <v>6</v>
      </c>
      <c r="G57" s="62">
        <f t="shared" si="8"/>
        <v>7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4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525</v>
      </c>
      <c r="C59" s="63">
        <f t="shared" si="5"/>
        <v>534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12</v>
      </c>
      <c r="C60" s="63">
        <f t="shared" si="5"/>
        <v>10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58</v>
      </c>
      <c r="C61" s="63">
        <f t="shared" si="5"/>
        <v>53</v>
      </c>
      <c r="D61" s="63">
        <f t="shared" si="6"/>
        <v>11</v>
      </c>
      <c r="E61" s="62" t="str">
        <f t="shared" si="2"/>
        <v>CASTELLON</v>
      </c>
      <c r="F61" s="62">
        <f t="shared" si="9"/>
        <v>3</v>
      </c>
      <c r="G61" s="62">
        <f t="shared" si="8"/>
        <v>2</v>
      </c>
    </row>
    <row r="62" spans="1:7" x14ac:dyDescent="0.25">
      <c r="A62" s="62" t="str">
        <f t="shared" si="3"/>
        <v>TARRAGONA</v>
      </c>
      <c r="B62" s="63">
        <f t="shared" si="4"/>
        <v>3</v>
      </c>
      <c r="C62" s="63">
        <f t="shared" si="5"/>
        <v>1</v>
      </c>
      <c r="D62" s="63">
        <f t="shared" si="6"/>
        <v>24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223</v>
      </c>
      <c r="C63" s="63">
        <f t="shared" si="5"/>
        <v>203</v>
      </c>
      <c r="D63" s="63">
        <f t="shared" si="6"/>
        <v>7</v>
      </c>
      <c r="E63" s="62" t="str">
        <f t="shared" si="2"/>
        <v>BAHIA DE ALGECIRAS</v>
      </c>
      <c r="F63" s="62">
        <f t="shared" si="9"/>
        <v>2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83</v>
      </c>
      <c r="C64" s="63">
        <f t="shared" si="5"/>
        <v>103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6</v>
      </c>
      <c r="C65" s="63">
        <f t="shared" si="5"/>
        <v>7</v>
      </c>
      <c r="D65" s="63">
        <f t="shared" si="6"/>
        <v>20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2ABB6BB9-478B-473F-8613-503719205ACE}"/>
</file>

<file path=customXml/itemProps2.xml><?xml version="1.0" encoding="utf-8"?>
<ds:datastoreItem xmlns:ds="http://schemas.openxmlformats.org/officeDocument/2006/customXml" ds:itemID="{CC495C94-E069-4AE0-96BD-4C8661B7C807}"/>
</file>

<file path=customXml/itemProps3.xml><?xml version="1.0" encoding="utf-8"?>
<ds:datastoreItem xmlns:ds="http://schemas.openxmlformats.org/officeDocument/2006/customXml" ds:itemID="{C715BEB1-5F3A-4262-BBA6-241FD4DD41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