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2014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L5" i="27" l="1"/>
  <c r="E6" i="29"/>
  <c r="D6" i="29"/>
  <c r="C6" i="29"/>
  <c r="B6" i="29"/>
  <c r="E6" i="28"/>
  <c r="D6" i="28"/>
  <c r="C6" i="28"/>
  <c r="B6" i="28"/>
  <c r="E6" i="27"/>
  <c r="D6" i="27"/>
  <c r="C6" i="27"/>
  <c r="B6" i="27"/>
  <c r="C35" i="26" l="1"/>
  <c r="D35" i="26"/>
  <c r="E35" i="26"/>
  <c r="B35" i="26"/>
  <c r="C35" i="25"/>
  <c r="D35" i="25"/>
  <c r="E35" i="25"/>
  <c r="B35" i="25"/>
  <c r="C35" i="24"/>
  <c r="D35" i="24"/>
  <c r="E35" i="24"/>
  <c r="B35" i="24"/>
  <c r="C35" i="23"/>
  <c r="D35" i="23"/>
  <c r="E35" i="23"/>
  <c r="B35" i="23"/>
  <c r="C35" i="22"/>
  <c r="D35" i="22"/>
  <c r="E35" i="22"/>
  <c r="B35" i="22"/>
  <c r="C35" i="21"/>
  <c r="D35" i="21"/>
  <c r="E35" i="21"/>
  <c r="B35" i="21"/>
  <c r="C35" i="29"/>
  <c r="D35" i="29"/>
  <c r="E35" i="29"/>
  <c r="B35" i="29"/>
  <c r="C35" i="28"/>
  <c r="D35" i="28"/>
  <c r="E35" i="28"/>
  <c r="B35" i="28"/>
  <c r="C35" i="27"/>
  <c r="D35" i="27"/>
  <c r="E35" i="27"/>
  <c r="B35" i="27"/>
  <c r="C35" i="17"/>
  <c r="D35" i="17"/>
  <c r="E35" i="17"/>
  <c r="B35" i="17"/>
  <c r="C35" i="16"/>
  <c r="D35" i="16"/>
  <c r="E35" i="16"/>
  <c r="B35" i="16"/>
  <c r="C35" i="15"/>
  <c r="D35" i="15"/>
  <c r="E35" i="15"/>
  <c r="B35" i="15"/>
  <c r="C35" i="14"/>
  <c r="D35" i="14"/>
  <c r="E35" i="14"/>
  <c r="B35" i="14"/>
  <c r="C35" i="13"/>
  <c r="D35" i="13"/>
  <c r="E35" i="13"/>
  <c r="B35" i="13"/>
  <c r="C35" i="12"/>
  <c r="D35" i="12"/>
  <c r="E35" i="12"/>
  <c r="B35" i="12"/>
  <c r="E35" i="11"/>
  <c r="C35" i="11"/>
  <c r="D35" i="11"/>
  <c r="B35" i="11"/>
  <c r="C35" i="10"/>
  <c r="D35" i="10"/>
  <c r="E35" i="10"/>
  <c r="B35" i="10"/>
  <c r="C35" i="9"/>
  <c r="D35" i="9"/>
  <c r="E35" i="9"/>
  <c r="B35" i="9"/>
  <c r="C35" i="8"/>
  <c r="D35" i="8"/>
  <c r="E35" i="8"/>
  <c r="B35" i="8"/>
  <c r="C35" i="7"/>
  <c r="D35" i="7"/>
  <c r="E35" i="7"/>
  <c r="B35" i="7"/>
  <c r="C35" i="6"/>
  <c r="D35" i="6"/>
  <c r="E35" i="6"/>
  <c r="B35" i="6"/>
  <c r="E35" i="5" l="1"/>
  <c r="D35" i="5"/>
  <c r="C35" i="5"/>
  <c r="B35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D19" i="4"/>
  <c r="E19" i="4"/>
  <c r="F19" i="4"/>
  <c r="G19" i="4"/>
  <c r="H19" i="4" s="1"/>
  <c r="F35" i="5" l="1"/>
  <c r="I26" i="4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65" i="27" l="1"/>
  <c r="F63" i="28"/>
  <c r="F63" i="27"/>
  <c r="F46" i="27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B6" i="5" l="1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E45" i="26" l="1"/>
  <c r="F35" i="23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I10" i="4"/>
  <c r="I13" i="4"/>
  <c r="I18" i="4"/>
  <c r="I19" i="4" l="1"/>
</calcChain>
</file>

<file path=xl/sharedStrings.xml><?xml version="1.0" encoding="utf-8"?>
<sst xmlns="http://schemas.openxmlformats.org/spreadsheetml/2006/main" count="755" uniqueCount="99">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</sst>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04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34" fillId="0" borderId="0" xfId="0" applyFont="1"/>
    <xf numFmtId="0" fontId="35" fillId="0" borderId="0" xfId="0" applyFont="1" applyAlignment="1"/>
    <xf numFmtId="0" fontId="36" fillId="0" borderId="0" xfId="0" applyFont="1"/>
    <xf numFmtId="14" fontId="37" fillId="0" borderId="0" xfId="0" applyNumberFormat="1" applyFont="1" applyAlignment="1">
      <alignment horizontal="right"/>
    </xf>
    <xf numFmtId="0" fontId="38" fillId="4" borderId="1" xfId="0" applyFont="1" applyFill="1" applyBorder="1" applyAlignment="1">
      <alignment horizontal="center"/>
    </xf>
    <xf numFmtId="0" fontId="38" fillId="2" borderId="1" xfId="0" applyFont="1" applyFill="1" applyBorder="1" applyAlignment="1">
      <alignment horizontal="left"/>
    </xf>
    <xf numFmtId="3" fontId="38" fillId="2" borderId="1" xfId="0" applyNumberFormat="1" applyFont="1" applyFill="1" applyBorder="1" applyAlignment="1">
      <alignment horizontal="right"/>
    </xf>
    <xf numFmtId="4" fontId="38" fillId="2" borderId="1" xfId="0" applyNumberFormat="1" applyFont="1" applyFill="1" applyBorder="1" applyAlignment="1">
      <alignment horizontal="right"/>
    </xf>
    <xf numFmtId="0" fontId="39" fillId="3" borderId="1" xfId="0" applyFont="1" applyFill="1" applyBorder="1" applyAlignment="1">
      <alignment horizontal="center" vertical="center"/>
    </xf>
    <xf numFmtId="0" fontId="38" fillId="5" borderId="1" xfId="0" applyFont="1" applyFill="1" applyBorder="1" applyAlignment="1">
      <alignment horizontal="center"/>
    </xf>
    <xf numFmtId="3" fontId="39" fillId="5" borderId="1" xfId="0" applyNumberFormat="1" applyFont="1" applyFill="1" applyBorder="1" applyAlignment="1">
      <alignment horizontal="right"/>
    </xf>
    <xf numFmtId="4" fontId="39" fillId="5" borderId="1" xfId="0" applyNumberFormat="1" applyFont="1" applyFill="1" applyBorder="1" applyAlignment="1">
      <alignment horizontal="right"/>
    </xf>
    <xf numFmtId="0" fontId="38" fillId="2" borderId="1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4" borderId="0" xfId="0" applyFont="1" applyFill="1" applyAlignment="1">
      <alignment horizontal="center" vertical="center"/>
    </xf>
    <xf numFmtId="0" fontId="38" fillId="4" borderId="1" xfId="0" applyFont="1" applyFill="1" applyBorder="1" applyAlignment="1">
      <alignment horizontal="right"/>
    </xf>
    <xf numFmtId="3" fontId="39" fillId="4" borderId="1" xfId="0" applyNumberFormat="1" applyFont="1" applyFill="1" applyBorder="1" applyAlignment="1">
      <alignment horizontal="right"/>
    </xf>
    <xf numFmtId="4" fontId="39" fillId="4" borderId="1" xfId="0" applyNumberFormat="1" applyFont="1" applyFill="1" applyBorder="1" applyAlignment="1">
      <alignment horizontal="right"/>
    </xf>
    <xf numFmtId="4" fontId="34" fillId="0" borderId="0" xfId="0" applyNumberFormat="1" applyFont="1"/>
    <xf numFmtId="0" fontId="38" fillId="2" borderId="2" xfId="0" applyFont="1" applyFill="1" applyBorder="1" applyAlignment="1">
      <alignment horizontal="center" vertical="center"/>
    </xf>
    <xf numFmtId="0" fontId="38" fillId="2" borderId="3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/>
    </xf>
    <xf numFmtId="0" fontId="38" fillId="2" borderId="4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left"/>
    </xf>
    <xf numFmtId="0" fontId="34" fillId="4" borderId="5" xfId="0" applyFont="1" applyFill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34" fillId="4" borderId="0" xfId="0" applyFont="1" applyFill="1" applyAlignment="1">
      <alignment horizontal="center" vertical="center"/>
    </xf>
    <xf numFmtId="0" fontId="34" fillId="0" borderId="0" xfId="0" applyFont="1" applyAlignment="1"/>
    <xf numFmtId="0" fontId="34" fillId="0" borderId="5" xfId="0" applyFont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7656815</c:v>
                </c:pt>
                <c:pt idx="1">
                  <c:v>4976541</c:v>
                </c:pt>
                <c:pt idx="2">
                  <c:v>3465640</c:v>
                </c:pt>
                <c:pt idx="3">
                  <c:v>2934594</c:v>
                </c:pt>
                <c:pt idx="4">
                  <c:v>2310982</c:v>
                </c:pt>
                <c:pt idx="5">
                  <c:v>2215757</c:v>
                </c:pt>
                <c:pt idx="6">
                  <c:v>2183459</c:v>
                </c:pt>
                <c:pt idx="7">
                  <c:v>1746990</c:v>
                </c:pt>
                <c:pt idx="8">
                  <c:v>1410211</c:v>
                </c:pt>
                <c:pt idx="9">
                  <c:v>1325302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6842389</c:v>
                </c:pt>
                <c:pt idx="1">
                  <c:v>5446429</c:v>
                </c:pt>
                <c:pt idx="2">
                  <c:v>3357859</c:v>
                </c:pt>
                <c:pt idx="3">
                  <c:v>2766629</c:v>
                </c:pt>
                <c:pt idx="4">
                  <c:v>2404708</c:v>
                </c:pt>
                <c:pt idx="5">
                  <c:v>2336958</c:v>
                </c:pt>
                <c:pt idx="6">
                  <c:v>1565890</c:v>
                </c:pt>
                <c:pt idx="7">
                  <c:v>1951216</c:v>
                </c:pt>
                <c:pt idx="8">
                  <c:v>1157967</c:v>
                </c:pt>
                <c:pt idx="9">
                  <c:v>1035410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7250831</c:v>
                </c:pt>
                <c:pt idx="1">
                  <c:v>4940481</c:v>
                </c:pt>
                <c:pt idx="2">
                  <c:v>3409373</c:v>
                </c:pt>
                <c:pt idx="3">
                  <c:v>2929560</c:v>
                </c:pt>
                <c:pt idx="4">
                  <c:v>2307709</c:v>
                </c:pt>
                <c:pt idx="5">
                  <c:v>2205517</c:v>
                </c:pt>
                <c:pt idx="6">
                  <c:v>2169441</c:v>
                </c:pt>
                <c:pt idx="7">
                  <c:v>1576110</c:v>
                </c:pt>
                <c:pt idx="8">
                  <c:v>1402210</c:v>
                </c:pt>
                <c:pt idx="9">
                  <c:v>1231242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6463872</c:v>
                </c:pt>
                <c:pt idx="1">
                  <c:v>5410740</c:v>
                </c:pt>
                <c:pt idx="2">
                  <c:v>3300203</c:v>
                </c:pt>
                <c:pt idx="3">
                  <c:v>2687042</c:v>
                </c:pt>
                <c:pt idx="4">
                  <c:v>2353932</c:v>
                </c:pt>
                <c:pt idx="5">
                  <c:v>2326883</c:v>
                </c:pt>
                <c:pt idx="6">
                  <c:v>1556400</c:v>
                </c:pt>
                <c:pt idx="7">
                  <c:v>1728208</c:v>
                </c:pt>
                <c:pt idx="8">
                  <c:v>1151979</c:v>
                </c:pt>
                <c:pt idx="9">
                  <c:v>938757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2142537</c:v>
                </c:pt>
                <c:pt idx="1">
                  <c:v>1703218</c:v>
                </c:pt>
                <c:pt idx="2">
                  <c:v>1659416</c:v>
                </c:pt>
                <c:pt idx="3">
                  <c:v>1547480</c:v>
                </c:pt>
                <c:pt idx="4">
                  <c:v>1285362</c:v>
                </c:pt>
                <c:pt idx="5">
                  <c:v>1078099</c:v>
                </c:pt>
                <c:pt idx="6">
                  <c:v>741657</c:v>
                </c:pt>
                <c:pt idx="7">
                  <c:v>632121</c:v>
                </c:pt>
                <c:pt idx="8">
                  <c:v>564533</c:v>
                </c:pt>
                <c:pt idx="9">
                  <c:v>442660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1871486</c:v>
                </c:pt>
                <c:pt idx="1">
                  <c:v>1668219</c:v>
                </c:pt>
                <c:pt idx="2">
                  <c:v>1372746</c:v>
                </c:pt>
                <c:pt idx="3">
                  <c:v>1519733</c:v>
                </c:pt>
                <c:pt idx="4">
                  <c:v>1332923</c:v>
                </c:pt>
                <c:pt idx="5">
                  <c:v>998078</c:v>
                </c:pt>
                <c:pt idx="6">
                  <c:v>490636</c:v>
                </c:pt>
                <c:pt idx="7">
                  <c:v>638585</c:v>
                </c:pt>
                <c:pt idx="8">
                  <c:v>502867</c:v>
                </c:pt>
                <c:pt idx="9">
                  <c:v>511196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TARRAGONA</c:v>
                </c:pt>
                <c:pt idx="1">
                  <c:v>GIJON</c:v>
                </c:pt>
                <c:pt idx="2">
                  <c:v>FERROL-SAN CIBRAO</c:v>
                </c:pt>
                <c:pt idx="3">
                  <c:v>ALMERIA</c:v>
                </c:pt>
                <c:pt idx="4">
                  <c:v>CARTAGENA</c:v>
                </c:pt>
                <c:pt idx="5">
                  <c:v>A CORUÑA</c:v>
                </c:pt>
                <c:pt idx="6">
                  <c:v>HUELVA</c:v>
                </c:pt>
                <c:pt idx="7">
                  <c:v>BARCELONA</c:v>
                </c:pt>
                <c:pt idx="8">
                  <c:v>AVILES</c:v>
                </c:pt>
                <c:pt idx="9">
                  <c:v>CASTELLON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1161191</c:v>
                </c:pt>
                <c:pt idx="1">
                  <c:v>1132777</c:v>
                </c:pt>
                <c:pt idx="2">
                  <c:v>743357</c:v>
                </c:pt>
                <c:pt idx="3">
                  <c:v>518648</c:v>
                </c:pt>
                <c:pt idx="4">
                  <c:v>518312</c:v>
                </c:pt>
                <c:pt idx="5">
                  <c:v>431011</c:v>
                </c:pt>
                <c:pt idx="6">
                  <c:v>423178</c:v>
                </c:pt>
                <c:pt idx="7">
                  <c:v>414402</c:v>
                </c:pt>
                <c:pt idx="8">
                  <c:v>390992</c:v>
                </c:pt>
                <c:pt idx="9">
                  <c:v>362978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TARRAGONA</c:v>
                </c:pt>
                <c:pt idx="1">
                  <c:v>GIJON</c:v>
                </c:pt>
                <c:pt idx="2">
                  <c:v>FERROL-SAN CIBRAO</c:v>
                </c:pt>
                <c:pt idx="3">
                  <c:v>ALMERIA</c:v>
                </c:pt>
                <c:pt idx="4">
                  <c:v>CARTAGENA</c:v>
                </c:pt>
                <c:pt idx="5">
                  <c:v>A CORUÑA</c:v>
                </c:pt>
                <c:pt idx="6">
                  <c:v>HUELVA</c:v>
                </c:pt>
                <c:pt idx="7">
                  <c:v>BARCELONA</c:v>
                </c:pt>
                <c:pt idx="8">
                  <c:v>AVILES</c:v>
                </c:pt>
                <c:pt idx="9">
                  <c:v>CASTELLON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911809</c:v>
                </c:pt>
                <c:pt idx="1">
                  <c:v>944082</c:v>
                </c:pt>
                <c:pt idx="2">
                  <c:v>780480</c:v>
                </c:pt>
                <c:pt idx="3">
                  <c:v>348685</c:v>
                </c:pt>
                <c:pt idx="4">
                  <c:v>600905</c:v>
                </c:pt>
                <c:pt idx="5">
                  <c:v>296285</c:v>
                </c:pt>
                <c:pt idx="6">
                  <c:v>138766</c:v>
                </c:pt>
                <c:pt idx="7">
                  <c:v>378305</c:v>
                </c:pt>
                <c:pt idx="8">
                  <c:v>264772</c:v>
                </c:pt>
                <c:pt idx="9">
                  <c:v>182743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CASTELLON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5046995</c:v>
                </c:pt>
                <c:pt idx="1">
                  <c:v>4284564</c:v>
                </c:pt>
                <c:pt idx="2">
                  <c:v>1916872</c:v>
                </c:pt>
                <c:pt idx="3">
                  <c:v>1098326</c:v>
                </c:pt>
                <c:pt idx="4">
                  <c:v>659149</c:v>
                </c:pt>
                <c:pt idx="5">
                  <c:v>625516</c:v>
                </c:pt>
                <c:pt idx="6">
                  <c:v>442555</c:v>
                </c:pt>
                <c:pt idx="7">
                  <c:v>253413</c:v>
                </c:pt>
                <c:pt idx="8">
                  <c:v>220889</c:v>
                </c:pt>
                <c:pt idx="9">
                  <c:v>195598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CASTELLON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4559916</c:v>
                </c:pt>
                <c:pt idx="1">
                  <c:v>4987056</c:v>
                </c:pt>
                <c:pt idx="2">
                  <c:v>1923820</c:v>
                </c:pt>
                <c:pt idx="3">
                  <c:v>1181848</c:v>
                </c:pt>
                <c:pt idx="4">
                  <c:v>610757</c:v>
                </c:pt>
                <c:pt idx="5">
                  <c:v>569545</c:v>
                </c:pt>
                <c:pt idx="6">
                  <c:v>419343</c:v>
                </c:pt>
                <c:pt idx="7">
                  <c:v>252385</c:v>
                </c:pt>
                <c:pt idx="8">
                  <c:v>255500</c:v>
                </c:pt>
                <c:pt idx="9">
                  <c:v>192166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ALMERIA</c:v>
                </c:pt>
                <c:pt idx="7">
                  <c:v>SANTANDER</c:v>
                </c:pt>
                <c:pt idx="8">
                  <c:v>BALEARES</c:v>
                </c:pt>
                <c:pt idx="9">
                  <c:v>CASTELLON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4029</c:v>
                </c:pt>
                <c:pt idx="1">
                  <c:v>3079</c:v>
                </c:pt>
                <c:pt idx="2">
                  <c:v>1946</c:v>
                </c:pt>
                <c:pt idx="3">
                  <c:v>856</c:v>
                </c:pt>
                <c:pt idx="4">
                  <c:v>709</c:v>
                </c:pt>
                <c:pt idx="5">
                  <c:v>671</c:v>
                </c:pt>
                <c:pt idx="6">
                  <c:v>372</c:v>
                </c:pt>
                <c:pt idx="7">
                  <c:v>267</c:v>
                </c:pt>
                <c:pt idx="8">
                  <c:v>184</c:v>
                </c:pt>
                <c:pt idx="9">
                  <c:v>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ALMERIA</c:v>
                </c:pt>
                <c:pt idx="7">
                  <c:v>SANTANDER</c:v>
                </c:pt>
                <c:pt idx="8">
                  <c:v>BALEARES</c:v>
                </c:pt>
                <c:pt idx="9">
                  <c:v>CASTELLON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4322</c:v>
                </c:pt>
                <c:pt idx="1">
                  <c:v>3455</c:v>
                </c:pt>
                <c:pt idx="2">
                  <c:v>1989</c:v>
                </c:pt>
                <c:pt idx="3">
                  <c:v>935</c:v>
                </c:pt>
                <c:pt idx="4">
                  <c:v>686</c:v>
                </c:pt>
                <c:pt idx="5">
                  <c:v>506</c:v>
                </c:pt>
                <c:pt idx="6">
                  <c:v>257</c:v>
                </c:pt>
                <c:pt idx="7">
                  <c:v>402</c:v>
                </c:pt>
                <c:pt idx="8">
                  <c:v>224</c:v>
                </c:pt>
                <c:pt idx="9">
                  <c:v>186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MALAGA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284711</c:v>
                </c:pt>
                <c:pt idx="1">
                  <c:v>170880</c:v>
                </c:pt>
                <c:pt idx="2">
                  <c:v>93994</c:v>
                </c:pt>
                <c:pt idx="3">
                  <c:v>56267</c:v>
                </c:pt>
                <c:pt idx="4">
                  <c:v>46680</c:v>
                </c:pt>
                <c:pt idx="5">
                  <c:v>36000</c:v>
                </c:pt>
                <c:pt idx="6">
                  <c:v>16965</c:v>
                </c:pt>
                <c:pt idx="7">
                  <c:v>14804</c:v>
                </c:pt>
                <c:pt idx="8">
                  <c:v>10720</c:v>
                </c:pt>
                <c:pt idx="9">
                  <c:v>10240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MALAGA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198350</c:v>
                </c:pt>
                <c:pt idx="1">
                  <c:v>222997</c:v>
                </c:pt>
                <c:pt idx="2">
                  <c:v>96488</c:v>
                </c:pt>
                <c:pt idx="3">
                  <c:v>57444</c:v>
                </c:pt>
                <c:pt idx="4">
                  <c:v>52691</c:v>
                </c:pt>
                <c:pt idx="5">
                  <c:v>35632</c:v>
                </c:pt>
                <c:pt idx="6">
                  <c:v>17641</c:v>
                </c:pt>
                <c:pt idx="7">
                  <c:v>3703</c:v>
                </c:pt>
                <c:pt idx="8">
                  <c:v>9282</c:v>
                </c:pt>
                <c:pt idx="9">
                  <c:v>10075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TARRAGONA</c:v>
                </c:pt>
                <c:pt idx="4">
                  <c:v>BARCELONA</c:v>
                </c:pt>
                <c:pt idx="5">
                  <c:v>HUELVA</c:v>
                </c:pt>
                <c:pt idx="6">
                  <c:v>GIJON</c:v>
                </c:pt>
                <c:pt idx="7">
                  <c:v>MALAGA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4733547</c:v>
                </c:pt>
                <c:pt idx="1">
                  <c:v>2326031</c:v>
                </c:pt>
                <c:pt idx="2">
                  <c:v>578791</c:v>
                </c:pt>
                <c:pt idx="3">
                  <c:v>502126</c:v>
                </c:pt>
                <c:pt idx="4">
                  <c:v>368383</c:v>
                </c:pt>
                <c:pt idx="5">
                  <c:v>113575</c:v>
                </c:pt>
                <c:pt idx="6">
                  <c:v>83946</c:v>
                </c:pt>
                <c:pt idx="7">
                  <c:v>81014</c:v>
                </c:pt>
                <c:pt idx="8">
                  <c:v>13160</c:v>
                </c:pt>
                <c:pt idx="9">
                  <c:v>12994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TARRAGONA</c:v>
                </c:pt>
                <c:pt idx="4">
                  <c:v>BARCELONA</c:v>
                </c:pt>
                <c:pt idx="5">
                  <c:v>HUELVA</c:v>
                </c:pt>
                <c:pt idx="6">
                  <c:v>GIJON</c:v>
                </c:pt>
                <c:pt idx="7">
                  <c:v>MALAGA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4262041</c:v>
                </c:pt>
                <c:pt idx="1">
                  <c:v>2972179</c:v>
                </c:pt>
                <c:pt idx="2">
                  <c:v>718189</c:v>
                </c:pt>
                <c:pt idx="3">
                  <c:v>239250</c:v>
                </c:pt>
                <c:pt idx="4">
                  <c:v>480370</c:v>
                </c:pt>
                <c:pt idx="5">
                  <c:v>39477</c:v>
                </c:pt>
                <c:pt idx="6">
                  <c:v>18471</c:v>
                </c:pt>
                <c:pt idx="7">
                  <c:v>19591</c:v>
                </c:pt>
                <c:pt idx="8">
                  <c:v>30873</c:v>
                </c:pt>
                <c:pt idx="9">
                  <c:v>3502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VIGO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4185428</c:v>
                </c:pt>
                <c:pt idx="1">
                  <c:v>2314554</c:v>
                </c:pt>
                <c:pt idx="2">
                  <c:v>552968</c:v>
                </c:pt>
                <c:pt idx="3">
                  <c:v>234055</c:v>
                </c:pt>
                <c:pt idx="4">
                  <c:v>86143</c:v>
                </c:pt>
                <c:pt idx="5">
                  <c:v>80990</c:v>
                </c:pt>
                <c:pt idx="6">
                  <c:v>7722</c:v>
                </c:pt>
                <c:pt idx="7">
                  <c:v>3193</c:v>
                </c:pt>
                <c:pt idx="8">
                  <c:v>2673</c:v>
                </c:pt>
                <c:pt idx="9">
                  <c:v>1349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VIGO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3729423</c:v>
                </c:pt>
                <c:pt idx="1">
                  <c:v>2961327</c:v>
                </c:pt>
                <c:pt idx="2">
                  <c:v>687941</c:v>
                </c:pt>
                <c:pt idx="3">
                  <c:v>381320</c:v>
                </c:pt>
                <c:pt idx="4">
                  <c:v>81262</c:v>
                </c:pt>
                <c:pt idx="5">
                  <c:v>19591</c:v>
                </c:pt>
                <c:pt idx="6">
                  <c:v>11726</c:v>
                </c:pt>
                <c:pt idx="7">
                  <c:v>3136</c:v>
                </c:pt>
                <c:pt idx="8">
                  <c:v>2934</c:v>
                </c:pt>
                <c:pt idx="9">
                  <c:v>2046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4446477</c:v>
                </c:pt>
                <c:pt idx="1">
                  <c:v>3587937</c:v>
                </c:pt>
                <c:pt idx="2">
                  <c:v>1241417</c:v>
                </c:pt>
                <c:pt idx="3">
                  <c:v>803585</c:v>
                </c:pt>
                <c:pt idx="4">
                  <c:v>437046</c:v>
                </c:pt>
                <c:pt idx="5">
                  <c:v>194045</c:v>
                </c:pt>
                <c:pt idx="6">
                  <c:v>173074</c:v>
                </c:pt>
                <c:pt idx="7">
                  <c:v>169194</c:v>
                </c:pt>
                <c:pt idx="8">
                  <c:v>144381</c:v>
                </c:pt>
                <c:pt idx="9">
                  <c:v>107893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3991397</c:v>
                </c:pt>
                <c:pt idx="1">
                  <c:v>4328906</c:v>
                </c:pt>
                <c:pt idx="2">
                  <c:v>1308937</c:v>
                </c:pt>
                <c:pt idx="3">
                  <c:v>910264</c:v>
                </c:pt>
                <c:pt idx="4">
                  <c:v>416923</c:v>
                </c:pt>
                <c:pt idx="5">
                  <c:v>181934</c:v>
                </c:pt>
                <c:pt idx="6">
                  <c:v>165218</c:v>
                </c:pt>
                <c:pt idx="7">
                  <c:v>166713</c:v>
                </c:pt>
                <c:pt idx="8">
                  <c:v>146973</c:v>
                </c:pt>
                <c:pt idx="9">
                  <c:v>41733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CEUTA</c:v>
                </c:pt>
                <c:pt idx="7">
                  <c:v>SANTANDER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652297</c:v>
                </c:pt>
                <c:pt idx="1">
                  <c:v>606885</c:v>
                </c:pt>
                <c:pt idx="2">
                  <c:v>561813</c:v>
                </c:pt>
                <c:pt idx="3">
                  <c:v>537958</c:v>
                </c:pt>
                <c:pt idx="4">
                  <c:v>262986</c:v>
                </c:pt>
                <c:pt idx="5">
                  <c:v>256365</c:v>
                </c:pt>
                <c:pt idx="6">
                  <c:v>76060</c:v>
                </c:pt>
                <c:pt idx="7">
                  <c:v>75249</c:v>
                </c:pt>
                <c:pt idx="8">
                  <c:v>68623</c:v>
                </c:pt>
                <c:pt idx="9">
                  <c:v>67423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CEUTA</c:v>
                </c:pt>
                <c:pt idx="7">
                  <c:v>SANTANDER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623516</c:v>
                </c:pt>
                <c:pt idx="1">
                  <c:v>547485</c:v>
                </c:pt>
                <c:pt idx="2">
                  <c:v>520922</c:v>
                </c:pt>
                <c:pt idx="3">
                  <c:v>462627</c:v>
                </c:pt>
                <c:pt idx="4">
                  <c:v>252726</c:v>
                </c:pt>
                <c:pt idx="5">
                  <c:v>210609</c:v>
                </c:pt>
                <c:pt idx="6">
                  <c:v>81191</c:v>
                </c:pt>
                <c:pt idx="7">
                  <c:v>49279</c:v>
                </c:pt>
                <c:pt idx="8">
                  <c:v>73855</c:v>
                </c:pt>
                <c:pt idx="9">
                  <c:v>75320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369077</c:v>
                </c:pt>
                <c:pt idx="1">
                  <c:v>324115</c:v>
                </c:pt>
                <c:pt idx="2">
                  <c:v>129828.5</c:v>
                </c:pt>
                <c:pt idx="3">
                  <c:v>74713</c:v>
                </c:pt>
                <c:pt idx="4">
                  <c:v>42487.25</c:v>
                </c:pt>
                <c:pt idx="5">
                  <c:v>28261</c:v>
                </c:pt>
                <c:pt idx="6">
                  <c:v>24942</c:v>
                </c:pt>
                <c:pt idx="7">
                  <c:v>15870.5</c:v>
                </c:pt>
                <c:pt idx="8">
                  <c:v>13755</c:v>
                </c:pt>
                <c:pt idx="9">
                  <c:v>12868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334047</c:v>
                </c:pt>
                <c:pt idx="1">
                  <c:v>376169</c:v>
                </c:pt>
                <c:pt idx="2">
                  <c:v>127548</c:v>
                </c:pt>
                <c:pt idx="3">
                  <c:v>85725</c:v>
                </c:pt>
                <c:pt idx="4">
                  <c:v>40996.5</c:v>
                </c:pt>
                <c:pt idx="5">
                  <c:v>8351</c:v>
                </c:pt>
                <c:pt idx="6">
                  <c:v>23199</c:v>
                </c:pt>
                <c:pt idx="7">
                  <c:v>14606</c:v>
                </c:pt>
                <c:pt idx="8">
                  <c:v>11890</c:v>
                </c:pt>
                <c:pt idx="9">
                  <c:v>13341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BARCELONA</c:v>
                </c:pt>
                <c:pt idx="5">
                  <c:v>TARRAGONA</c:v>
                </c:pt>
                <c:pt idx="6">
                  <c:v>VIGO</c:v>
                </c:pt>
                <c:pt idx="7">
                  <c:v>MARIN Y RIA DE PONTEVEDRA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338889</c:v>
                </c:pt>
                <c:pt idx="1">
                  <c:v>172890</c:v>
                </c:pt>
                <c:pt idx="2">
                  <c:v>40875</c:v>
                </c:pt>
                <c:pt idx="3">
                  <c:v>25233</c:v>
                </c:pt>
                <c:pt idx="4">
                  <c:v>19742.5</c:v>
                </c:pt>
                <c:pt idx="5">
                  <c:v>7044</c:v>
                </c:pt>
                <c:pt idx="6">
                  <c:v>421</c:v>
                </c:pt>
                <c:pt idx="7">
                  <c:v>278</c:v>
                </c:pt>
                <c:pt idx="8">
                  <c:v>202</c:v>
                </c:pt>
                <c:pt idx="9">
                  <c:v>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BARCELONA</c:v>
                </c:pt>
                <c:pt idx="5">
                  <c:v>TARRAGONA</c:v>
                </c:pt>
                <c:pt idx="6">
                  <c:v>VIGO</c:v>
                </c:pt>
                <c:pt idx="7">
                  <c:v>MARIN Y RIA DE PONTEVEDRA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300691</c:v>
                </c:pt>
                <c:pt idx="1">
                  <c:v>202704</c:v>
                </c:pt>
                <c:pt idx="2">
                  <c:v>55752</c:v>
                </c:pt>
                <c:pt idx="3">
                  <c:v>5712</c:v>
                </c:pt>
                <c:pt idx="4">
                  <c:v>29995.5</c:v>
                </c:pt>
                <c:pt idx="5">
                  <c:v>6536</c:v>
                </c:pt>
                <c:pt idx="6">
                  <c:v>823</c:v>
                </c:pt>
                <c:pt idx="7">
                  <c:v>225</c:v>
                </c:pt>
                <c:pt idx="8">
                  <c:v>248</c:v>
                </c:pt>
                <c:pt idx="9">
                  <c:v>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VILAGARCIA</c:v>
                </c:pt>
                <c:pt idx="9">
                  <c:v>BAHIA DE CADIZ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29279</c:v>
                </c:pt>
                <c:pt idx="1">
                  <c:v>22514</c:v>
                </c:pt>
                <c:pt idx="2">
                  <c:v>15309</c:v>
                </c:pt>
                <c:pt idx="3">
                  <c:v>11747</c:v>
                </c:pt>
                <c:pt idx="4">
                  <c:v>10682</c:v>
                </c:pt>
                <c:pt idx="5">
                  <c:v>8574</c:v>
                </c:pt>
                <c:pt idx="6">
                  <c:v>5417</c:v>
                </c:pt>
                <c:pt idx="7">
                  <c:v>4584</c:v>
                </c:pt>
                <c:pt idx="8">
                  <c:v>2565</c:v>
                </c:pt>
                <c:pt idx="9">
                  <c:v>2415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VILAGARCIA</c:v>
                </c:pt>
                <c:pt idx="9">
                  <c:v>BAHIA DE CADIZ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24097</c:v>
                </c:pt>
                <c:pt idx="1">
                  <c:v>20168</c:v>
                </c:pt>
                <c:pt idx="2">
                  <c:v>11012.5</c:v>
                </c:pt>
                <c:pt idx="3">
                  <c:v>7988</c:v>
                </c:pt>
                <c:pt idx="4">
                  <c:v>8397</c:v>
                </c:pt>
                <c:pt idx="5">
                  <c:v>8580</c:v>
                </c:pt>
                <c:pt idx="6">
                  <c:v>4534.25</c:v>
                </c:pt>
                <c:pt idx="7">
                  <c:v>4089</c:v>
                </c:pt>
                <c:pt idx="8">
                  <c:v>2384</c:v>
                </c:pt>
                <c:pt idx="9">
                  <c:v>3427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CARTAGENA</c:v>
                </c:pt>
                <c:pt idx="7">
                  <c:v>BAHIA DE CADIZ</c:v>
                </c:pt>
                <c:pt idx="8">
                  <c:v>TARRAGONA</c:v>
                </c:pt>
                <c:pt idx="9">
                  <c:v>LAS PALMAS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139478</c:v>
                </c:pt>
                <c:pt idx="1">
                  <c:v>94777</c:v>
                </c:pt>
                <c:pt idx="2">
                  <c:v>37047.25</c:v>
                </c:pt>
                <c:pt idx="3">
                  <c:v>30019</c:v>
                </c:pt>
                <c:pt idx="4">
                  <c:v>13587</c:v>
                </c:pt>
                <c:pt idx="5">
                  <c:v>13040.5</c:v>
                </c:pt>
                <c:pt idx="6">
                  <c:v>5936</c:v>
                </c:pt>
                <c:pt idx="7">
                  <c:v>5839</c:v>
                </c:pt>
                <c:pt idx="8">
                  <c:v>4775</c:v>
                </c:pt>
                <c:pt idx="9">
                  <c:v>4559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CARTAGENA</c:v>
                </c:pt>
                <c:pt idx="7">
                  <c:v>BAHIA DE CADIZ</c:v>
                </c:pt>
                <c:pt idx="8">
                  <c:v>TARRAGONA</c:v>
                </c:pt>
                <c:pt idx="9">
                  <c:v>LAS PALMAS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165477</c:v>
                </c:pt>
                <c:pt idx="1">
                  <c:v>86540</c:v>
                </c:pt>
                <c:pt idx="2">
                  <c:v>36449.25</c:v>
                </c:pt>
                <c:pt idx="3">
                  <c:v>33356</c:v>
                </c:pt>
                <c:pt idx="4">
                  <c:v>11188</c:v>
                </c:pt>
                <c:pt idx="5">
                  <c:v>11499</c:v>
                </c:pt>
                <c:pt idx="6">
                  <c:v>4705</c:v>
                </c:pt>
                <c:pt idx="7">
                  <c:v>3306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151225</c:v>
                </c:pt>
                <c:pt idx="1">
                  <c:v>110086</c:v>
                </c:pt>
                <c:pt idx="2">
                  <c:v>42464.25</c:v>
                </c:pt>
                <c:pt idx="3">
                  <c:v>33838</c:v>
                </c:pt>
                <c:pt idx="4">
                  <c:v>30188</c:v>
                </c:pt>
                <c:pt idx="5">
                  <c:v>24740</c:v>
                </c:pt>
                <c:pt idx="6">
                  <c:v>15449.5</c:v>
                </c:pt>
                <c:pt idx="7">
                  <c:v>13610</c:v>
                </c:pt>
                <c:pt idx="8">
                  <c:v>11190</c:v>
                </c:pt>
                <c:pt idx="9">
                  <c:v>10785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173465</c:v>
                </c:pt>
                <c:pt idx="1">
                  <c:v>97552.5</c:v>
                </c:pt>
                <c:pt idx="2">
                  <c:v>40983.5</c:v>
                </c:pt>
                <c:pt idx="3">
                  <c:v>29973</c:v>
                </c:pt>
                <c:pt idx="4">
                  <c:v>33356</c:v>
                </c:pt>
                <c:pt idx="5">
                  <c:v>22951</c:v>
                </c:pt>
                <c:pt idx="6">
                  <c:v>13783</c:v>
                </c:pt>
                <c:pt idx="7">
                  <c:v>11708</c:v>
                </c:pt>
                <c:pt idx="8">
                  <c:v>9193</c:v>
                </c:pt>
                <c:pt idx="9">
                  <c:v>10653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LAS PALMAS</c:v>
                </c:pt>
                <c:pt idx="3">
                  <c:v>BALEARES</c:v>
                </c:pt>
                <c:pt idx="4">
                  <c:v>BARCELONA</c:v>
                </c:pt>
                <c:pt idx="5">
                  <c:v>CEUTA</c:v>
                </c:pt>
                <c:pt idx="6">
                  <c:v>MELILLA</c:v>
                </c:pt>
                <c:pt idx="7">
                  <c:v>MALAGA</c:v>
                </c:pt>
                <c:pt idx="8">
                  <c:v>VALENCIA</c:v>
                </c:pt>
                <c:pt idx="9">
                  <c:v>ALMERIA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428148</c:v>
                </c:pt>
                <c:pt idx="1">
                  <c:v>324428</c:v>
                </c:pt>
                <c:pt idx="2">
                  <c:v>218025</c:v>
                </c:pt>
                <c:pt idx="3">
                  <c:v>196526</c:v>
                </c:pt>
                <c:pt idx="4">
                  <c:v>128862</c:v>
                </c:pt>
                <c:pt idx="5">
                  <c:v>122682</c:v>
                </c:pt>
                <c:pt idx="6">
                  <c:v>45816</c:v>
                </c:pt>
                <c:pt idx="7">
                  <c:v>37820</c:v>
                </c:pt>
                <c:pt idx="8">
                  <c:v>35022</c:v>
                </c:pt>
                <c:pt idx="9">
                  <c:v>30297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LAS PALMAS</c:v>
                </c:pt>
                <c:pt idx="3">
                  <c:v>BALEARES</c:v>
                </c:pt>
                <c:pt idx="4">
                  <c:v>BARCELONA</c:v>
                </c:pt>
                <c:pt idx="5">
                  <c:v>CEUTA</c:v>
                </c:pt>
                <c:pt idx="6">
                  <c:v>MELILLA</c:v>
                </c:pt>
                <c:pt idx="7">
                  <c:v>MALAGA</c:v>
                </c:pt>
                <c:pt idx="8">
                  <c:v>VALENCIA</c:v>
                </c:pt>
                <c:pt idx="9">
                  <c:v>ALMERIA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412963</c:v>
                </c:pt>
                <c:pt idx="1">
                  <c:v>328727</c:v>
                </c:pt>
                <c:pt idx="2">
                  <c:v>172752</c:v>
                </c:pt>
                <c:pt idx="3">
                  <c:v>132000</c:v>
                </c:pt>
                <c:pt idx="4">
                  <c:v>108690</c:v>
                </c:pt>
                <c:pt idx="5">
                  <c:v>131867</c:v>
                </c:pt>
                <c:pt idx="6">
                  <c:v>44494</c:v>
                </c:pt>
                <c:pt idx="7">
                  <c:v>38449</c:v>
                </c:pt>
                <c:pt idx="8">
                  <c:v>18086</c:v>
                </c:pt>
                <c:pt idx="9">
                  <c:v>34945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A CORUÑA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147841</c:v>
                </c:pt>
                <c:pt idx="1">
                  <c:v>112996</c:v>
                </c:pt>
                <c:pt idx="2">
                  <c:v>88813</c:v>
                </c:pt>
                <c:pt idx="3">
                  <c:v>53265</c:v>
                </c:pt>
                <c:pt idx="4">
                  <c:v>20354</c:v>
                </c:pt>
                <c:pt idx="5">
                  <c:v>12139</c:v>
                </c:pt>
                <c:pt idx="6">
                  <c:v>9326</c:v>
                </c:pt>
                <c:pt idx="7">
                  <c:v>6089</c:v>
                </c:pt>
                <c:pt idx="8">
                  <c:v>1903</c:v>
                </c:pt>
                <c:pt idx="9">
                  <c:v>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A CORUÑA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86591</c:v>
                </c:pt>
                <c:pt idx="1">
                  <c:v>95954</c:v>
                </c:pt>
                <c:pt idx="2">
                  <c:v>71749</c:v>
                </c:pt>
                <c:pt idx="3">
                  <c:v>20733</c:v>
                </c:pt>
                <c:pt idx="4">
                  <c:v>22862</c:v>
                </c:pt>
                <c:pt idx="5">
                  <c:v>2773</c:v>
                </c:pt>
                <c:pt idx="6">
                  <c:v>14813</c:v>
                </c:pt>
                <c:pt idx="7">
                  <c:v>0</c:v>
                </c:pt>
                <c:pt idx="8">
                  <c:v>5025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CEUTA</c:v>
                </c:pt>
                <c:pt idx="4">
                  <c:v>BALEARES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MOTRIL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72334</c:v>
                </c:pt>
                <c:pt idx="1">
                  <c:v>65673</c:v>
                </c:pt>
                <c:pt idx="2">
                  <c:v>25124</c:v>
                </c:pt>
                <c:pt idx="3">
                  <c:v>23940</c:v>
                </c:pt>
                <c:pt idx="4">
                  <c:v>20772</c:v>
                </c:pt>
                <c:pt idx="5">
                  <c:v>10538</c:v>
                </c:pt>
                <c:pt idx="6">
                  <c:v>7892</c:v>
                </c:pt>
                <c:pt idx="7">
                  <c:v>6016</c:v>
                </c:pt>
                <c:pt idx="8">
                  <c:v>4110</c:v>
                </c:pt>
                <c:pt idx="9">
                  <c:v>2674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CEUTA</c:v>
                </c:pt>
                <c:pt idx="4">
                  <c:v>BALEARES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MOTRIL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78400</c:v>
                </c:pt>
                <c:pt idx="1">
                  <c:v>68848</c:v>
                </c:pt>
                <c:pt idx="2">
                  <c:v>27271</c:v>
                </c:pt>
                <c:pt idx="3">
                  <c:v>27248</c:v>
                </c:pt>
                <c:pt idx="4">
                  <c:v>15760</c:v>
                </c:pt>
                <c:pt idx="5">
                  <c:v>10036</c:v>
                </c:pt>
                <c:pt idx="6">
                  <c:v>8549</c:v>
                </c:pt>
                <c:pt idx="7">
                  <c:v>7043</c:v>
                </c:pt>
                <c:pt idx="8">
                  <c:v>4464</c:v>
                </c:pt>
                <c:pt idx="9">
                  <c:v>2748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2097</c:v>
                </c:pt>
                <c:pt idx="1">
                  <c:v>1606</c:v>
                </c:pt>
                <c:pt idx="2">
                  <c:v>1036</c:v>
                </c:pt>
                <c:pt idx="3">
                  <c:v>933</c:v>
                </c:pt>
                <c:pt idx="4">
                  <c:v>888</c:v>
                </c:pt>
                <c:pt idx="5">
                  <c:v>560</c:v>
                </c:pt>
                <c:pt idx="6">
                  <c:v>521</c:v>
                </c:pt>
                <c:pt idx="7">
                  <c:v>230</c:v>
                </c:pt>
                <c:pt idx="8">
                  <c:v>219</c:v>
                </c:pt>
                <c:pt idx="9">
                  <c:v>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2022</c:v>
                </c:pt>
                <c:pt idx="1">
                  <c:v>1153</c:v>
                </c:pt>
                <c:pt idx="2">
                  <c:v>1071</c:v>
                </c:pt>
                <c:pt idx="3">
                  <c:v>955</c:v>
                </c:pt>
                <c:pt idx="4">
                  <c:v>938</c:v>
                </c:pt>
                <c:pt idx="5">
                  <c:v>545</c:v>
                </c:pt>
                <c:pt idx="6">
                  <c:v>502</c:v>
                </c:pt>
                <c:pt idx="7">
                  <c:v>232</c:v>
                </c:pt>
                <c:pt idx="8">
                  <c:v>240</c:v>
                </c:pt>
                <c:pt idx="9">
                  <c:v>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31842905</c:v>
                </c:pt>
                <c:pt idx="1">
                  <c:v>18256079</c:v>
                </c:pt>
                <c:pt idx="2">
                  <c:v>17200660</c:v>
                </c:pt>
                <c:pt idx="3">
                  <c:v>16654604</c:v>
                </c:pt>
                <c:pt idx="4">
                  <c:v>14485862</c:v>
                </c:pt>
                <c:pt idx="5">
                  <c:v>9262029</c:v>
                </c:pt>
                <c:pt idx="6">
                  <c:v>4744717</c:v>
                </c:pt>
                <c:pt idx="7">
                  <c:v>3610152</c:v>
                </c:pt>
                <c:pt idx="8">
                  <c:v>3147685</c:v>
                </c:pt>
                <c:pt idx="9">
                  <c:v>2566836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28178726</c:v>
                </c:pt>
                <c:pt idx="1">
                  <c:v>16733743</c:v>
                </c:pt>
                <c:pt idx="2">
                  <c:v>17678844</c:v>
                </c:pt>
                <c:pt idx="3">
                  <c:v>17266123</c:v>
                </c:pt>
                <c:pt idx="4">
                  <c:v>14400291</c:v>
                </c:pt>
                <c:pt idx="5">
                  <c:v>6261207</c:v>
                </c:pt>
                <c:pt idx="6">
                  <c:v>4979174</c:v>
                </c:pt>
                <c:pt idx="7">
                  <c:v>3631823</c:v>
                </c:pt>
                <c:pt idx="8">
                  <c:v>3395944</c:v>
                </c:pt>
                <c:pt idx="9">
                  <c:v>1983900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A CORUÑA</c:v>
                </c:pt>
                <c:pt idx="8">
                  <c:v>CARTAGENA</c:v>
                </c:pt>
                <c:pt idx="9">
                  <c:v>ALICANTE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72</c:v>
                </c:pt>
                <c:pt idx="1">
                  <c:v>65</c:v>
                </c:pt>
                <c:pt idx="2">
                  <c:v>32</c:v>
                </c:pt>
                <c:pt idx="3">
                  <c:v>15</c:v>
                </c:pt>
                <c:pt idx="4">
                  <c:v>9</c:v>
                </c:pt>
                <c:pt idx="5">
                  <c:v>4.0000999999999998</c:v>
                </c:pt>
                <c:pt idx="6">
                  <c:v>4.0000099999999996</c:v>
                </c:pt>
                <c:pt idx="7">
                  <c:v>4</c:v>
                </c:pt>
                <c:pt idx="8">
                  <c:v>0</c:v>
                </c:pt>
                <c:pt idx="9">
                  <c:v>1.0000100000000001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A CORUÑA</c:v>
                </c:pt>
                <c:pt idx="8">
                  <c:v>CARTAGENA</c:v>
                </c:pt>
                <c:pt idx="9">
                  <c:v>ALICANTE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54</c:v>
                </c:pt>
                <c:pt idx="1">
                  <c:v>63</c:v>
                </c:pt>
                <c:pt idx="2">
                  <c:v>20</c:v>
                </c:pt>
                <c:pt idx="3">
                  <c:v>7</c:v>
                </c:pt>
                <c:pt idx="4">
                  <c:v>10</c:v>
                </c:pt>
                <c:pt idx="5">
                  <c:v>10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I5" sqref="I5"/>
    </sheetView>
  </sheetViews>
  <sheetFormatPr baseColWidth="10" defaultRowHeight="15" x14ac:dyDescent="0.25"/>
  <cols>
    <col min="1" max="1" width="28.28515625" style="67" bestFit="1" customWidth="1"/>
    <col min="2" max="2" width="16" style="67" bestFit="1" customWidth="1"/>
    <col min="3" max="3" width="26.5703125" style="67" bestFit="1" customWidth="1"/>
    <col min="4" max="16384" width="11.42578125" style="67"/>
  </cols>
  <sheetData>
    <row r="1" spans="1:9" ht="22.5" customHeight="1" x14ac:dyDescent="0.35">
      <c r="D1" s="68" t="s">
        <v>39</v>
      </c>
    </row>
    <row r="4" spans="1:9" x14ac:dyDescent="0.25">
      <c r="F4" s="69"/>
      <c r="G4" s="69"/>
      <c r="I4" s="70">
        <v>41702</v>
      </c>
    </row>
    <row r="6" spans="1:9" x14ac:dyDescent="0.25">
      <c r="A6" s="93" t="s">
        <v>42</v>
      </c>
      <c r="B6" s="94"/>
      <c r="C6" s="94"/>
      <c r="D6" s="91" t="s">
        <v>98</v>
      </c>
      <c r="E6" s="92"/>
      <c r="F6" s="91" t="s">
        <v>40</v>
      </c>
      <c r="G6" s="92"/>
      <c r="H6" s="91" t="s">
        <v>41</v>
      </c>
      <c r="I6" s="92"/>
    </row>
    <row r="7" spans="1:9" x14ac:dyDescent="0.25">
      <c r="A7" s="95"/>
      <c r="B7" s="95"/>
      <c r="C7" s="95"/>
      <c r="D7" s="71">
        <v>2013</v>
      </c>
      <c r="E7" s="71">
        <v>2014</v>
      </c>
      <c r="F7" s="71">
        <v>2013</v>
      </c>
      <c r="G7" s="71">
        <v>2014</v>
      </c>
      <c r="H7" s="71" t="s">
        <v>0</v>
      </c>
      <c r="I7" s="71" t="s">
        <v>3</v>
      </c>
    </row>
    <row r="8" spans="1:9" x14ac:dyDescent="0.25">
      <c r="A8" s="86" t="s">
        <v>12</v>
      </c>
      <c r="B8" s="86" t="s">
        <v>13</v>
      </c>
      <c r="C8" s="72" t="s">
        <v>14</v>
      </c>
      <c r="D8" s="73">
        <v>11863738</v>
      </c>
      <c r="E8" s="73">
        <v>12818525</v>
      </c>
      <c r="F8" s="73">
        <v>11863738</v>
      </c>
      <c r="G8" s="73">
        <v>12818525</v>
      </c>
      <c r="H8" s="73">
        <v>954787</v>
      </c>
      <c r="I8" s="74">
        <f>((G8*100/F8)-100)</f>
        <v>8.0479440796821393</v>
      </c>
    </row>
    <row r="9" spans="1:9" x14ac:dyDescent="0.25">
      <c r="A9" s="87"/>
      <c r="B9" s="89"/>
      <c r="C9" s="72" t="s">
        <v>15</v>
      </c>
      <c r="D9" s="73">
        <v>6434562</v>
      </c>
      <c r="E9" s="73">
        <v>7596109</v>
      </c>
      <c r="F9" s="73">
        <v>6434562</v>
      </c>
      <c r="G9" s="73">
        <v>7596109</v>
      </c>
      <c r="H9" s="73">
        <v>1161547</v>
      </c>
      <c r="I9" s="74">
        <f t="shared" ref="I9:I19" si="0">((G9*100/F9)-100)</f>
        <v>18.051687123381512</v>
      </c>
    </row>
    <row r="10" spans="1:9" x14ac:dyDescent="0.25">
      <c r="A10" s="87"/>
      <c r="B10" s="86" t="s">
        <v>16</v>
      </c>
      <c r="C10" s="72" t="s">
        <v>17</v>
      </c>
      <c r="D10" s="73">
        <v>4441882</v>
      </c>
      <c r="E10" s="73">
        <v>4637062</v>
      </c>
      <c r="F10" s="73">
        <v>4441882</v>
      </c>
      <c r="G10" s="73">
        <v>4637062</v>
      </c>
      <c r="H10" s="73">
        <v>195180</v>
      </c>
      <c r="I10" s="74">
        <f t="shared" si="0"/>
        <v>4.3940834087893421</v>
      </c>
    </row>
    <row r="11" spans="1:9" x14ac:dyDescent="0.25">
      <c r="A11" s="87"/>
      <c r="B11" s="87"/>
      <c r="C11" s="72" t="s">
        <v>18</v>
      </c>
      <c r="D11" s="73">
        <v>12108607</v>
      </c>
      <c r="E11" s="73">
        <v>11799093</v>
      </c>
      <c r="F11" s="73">
        <v>12108607</v>
      </c>
      <c r="G11" s="73">
        <v>11799093</v>
      </c>
      <c r="H11" s="73">
        <v>-309514</v>
      </c>
      <c r="I11" s="74">
        <f t="shared" si="0"/>
        <v>-2.556148696542877</v>
      </c>
    </row>
    <row r="12" spans="1:9" x14ac:dyDescent="0.25">
      <c r="A12" s="89"/>
      <c r="B12" s="89"/>
      <c r="C12" s="72" t="s">
        <v>2</v>
      </c>
      <c r="D12" s="73">
        <v>16550489</v>
      </c>
      <c r="E12" s="73">
        <v>16436155</v>
      </c>
      <c r="F12" s="73">
        <v>16550489</v>
      </c>
      <c r="G12" s="73">
        <v>16436155</v>
      </c>
      <c r="H12" s="73">
        <v>-114334</v>
      </c>
      <c r="I12" s="74">
        <f t="shared" si="0"/>
        <v>-0.69081946763023439</v>
      </c>
    </row>
    <row r="13" spans="1:9" x14ac:dyDescent="0.25">
      <c r="A13" s="75"/>
      <c r="B13" s="75"/>
      <c r="C13" s="76" t="s">
        <v>2</v>
      </c>
      <c r="D13" s="77">
        <v>34848789</v>
      </c>
      <c r="E13" s="77">
        <v>36850789</v>
      </c>
      <c r="F13" s="77">
        <v>34848789</v>
      </c>
      <c r="G13" s="77">
        <v>36850789</v>
      </c>
      <c r="H13" s="77">
        <v>2002000</v>
      </c>
      <c r="I13" s="78">
        <f t="shared" si="0"/>
        <v>5.7448194254325387</v>
      </c>
    </row>
    <row r="14" spans="1:9" x14ac:dyDescent="0.25">
      <c r="A14" s="86" t="s">
        <v>4</v>
      </c>
      <c r="B14" s="79" t="s">
        <v>5</v>
      </c>
      <c r="C14" s="72" t="s">
        <v>6</v>
      </c>
      <c r="D14" s="73">
        <v>14260</v>
      </c>
      <c r="E14" s="73">
        <v>13200</v>
      </c>
      <c r="F14" s="73">
        <v>14260</v>
      </c>
      <c r="G14" s="73">
        <v>13200</v>
      </c>
      <c r="H14" s="73">
        <v>-1060</v>
      </c>
      <c r="I14" s="74">
        <f t="shared" si="0"/>
        <v>-7.4333800841514659</v>
      </c>
    </row>
    <row r="15" spans="1:9" x14ac:dyDescent="0.25">
      <c r="A15" s="87"/>
      <c r="B15" s="86" t="s">
        <v>7</v>
      </c>
      <c r="C15" s="72" t="s">
        <v>8</v>
      </c>
      <c r="D15" s="73">
        <v>623768</v>
      </c>
      <c r="E15" s="73">
        <v>632151</v>
      </c>
      <c r="F15" s="73">
        <v>623768</v>
      </c>
      <c r="G15" s="73">
        <v>632151</v>
      </c>
      <c r="H15" s="73">
        <v>8383</v>
      </c>
      <c r="I15" s="74">
        <f t="shared" si="0"/>
        <v>1.3439291531466893</v>
      </c>
    </row>
    <row r="16" spans="1:9" x14ac:dyDescent="0.25">
      <c r="A16" s="87"/>
      <c r="B16" s="89"/>
      <c r="C16" s="72" t="s">
        <v>9</v>
      </c>
      <c r="D16" s="73">
        <v>143421</v>
      </c>
      <c r="E16" s="73">
        <v>160336</v>
      </c>
      <c r="F16" s="73">
        <v>143421</v>
      </c>
      <c r="G16" s="73">
        <v>160336</v>
      </c>
      <c r="H16" s="73">
        <v>16915</v>
      </c>
      <c r="I16" s="74">
        <f t="shared" si="0"/>
        <v>11.79394928218322</v>
      </c>
    </row>
    <row r="17" spans="1:9" x14ac:dyDescent="0.25">
      <c r="A17" s="89"/>
      <c r="B17" s="79" t="s">
        <v>10</v>
      </c>
      <c r="C17" s="72" t="s">
        <v>11</v>
      </c>
      <c r="D17" s="73">
        <v>312846</v>
      </c>
      <c r="E17" s="73">
        <v>139713</v>
      </c>
      <c r="F17" s="73">
        <v>312846</v>
      </c>
      <c r="G17" s="73">
        <v>139713</v>
      </c>
      <c r="H17" s="73">
        <v>-173133</v>
      </c>
      <c r="I17" s="74">
        <f t="shared" si="0"/>
        <v>-55.341286127999076</v>
      </c>
    </row>
    <row r="18" spans="1:9" x14ac:dyDescent="0.25">
      <c r="A18" s="80"/>
      <c r="B18" s="80"/>
      <c r="C18" s="76" t="s">
        <v>2</v>
      </c>
      <c r="D18" s="77">
        <v>1094295</v>
      </c>
      <c r="E18" s="77">
        <v>945400</v>
      </c>
      <c r="F18" s="77">
        <v>1094295</v>
      </c>
      <c r="G18" s="77">
        <v>945400</v>
      </c>
      <c r="H18" s="77">
        <v>-148895</v>
      </c>
      <c r="I18" s="78">
        <f t="shared" si="0"/>
        <v>-13.606477229631864</v>
      </c>
    </row>
    <row r="19" spans="1:9" x14ac:dyDescent="0.25">
      <c r="A19" s="81"/>
      <c r="B19" s="81"/>
      <c r="C19" s="82" t="s">
        <v>1</v>
      </c>
      <c r="D19" s="83">
        <f>+D13+D18</f>
        <v>35943084</v>
      </c>
      <c r="E19" s="83">
        <f t="shared" ref="E19:G19" si="1">+E13+E18</f>
        <v>37796189</v>
      </c>
      <c r="F19" s="83">
        <f t="shared" si="1"/>
        <v>35943084</v>
      </c>
      <c r="G19" s="83">
        <f t="shared" si="1"/>
        <v>37796189</v>
      </c>
      <c r="H19" s="83">
        <f t="shared" ref="H19" si="2">G19-F19</f>
        <v>1853105</v>
      </c>
      <c r="I19" s="84">
        <f t="shared" si="0"/>
        <v>5.1556649952463687</v>
      </c>
    </row>
    <row r="20" spans="1:9" x14ac:dyDescent="0.25">
      <c r="A20" s="80"/>
      <c r="B20" s="80"/>
      <c r="I20" s="85"/>
    </row>
    <row r="21" spans="1:9" x14ac:dyDescent="0.25">
      <c r="A21" s="86" t="s">
        <v>19</v>
      </c>
      <c r="B21" s="86" t="s">
        <v>20</v>
      </c>
      <c r="C21" s="72" t="s">
        <v>21</v>
      </c>
      <c r="D21" s="73">
        <v>8804450</v>
      </c>
      <c r="E21" s="73">
        <v>8833956</v>
      </c>
      <c r="F21" s="73">
        <v>8804450</v>
      </c>
      <c r="G21" s="73">
        <v>8833956</v>
      </c>
      <c r="H21" s="73">
        <v>29506</v>
      </c>
      <c r="I21" s="74">
        <f t="shared" ref="I21:I34" si="3">((G21*100/F21)-100)</f>
        <v>0.33512598742680666</v>
      </c>
    </row>
    <row r="22" spans="1:9" x14ac:dyDescent="0.25">
      <c r="A22" s="87"/>
      <c r="B22" s="89"/>
      <c r="C22" s="72" t="s">
        <v>22</v>
      </c>
      <c r="D22" s="73">
        <v>7885277</v>
      </c>
      <c r="E22" s="73">
        <v>7469606</v>
      </c>
      <c r="F22" s="73">
        <v>7885277</v>
      </c>
      <c r="G22" s="73">
        <v>7469606</v>
      </c>
      <c r="H22" s="73">
        <v>-415671</v>
      </c>
      <c r="I22" s="74">
        <f t="shared" si="3"/>
        <v>-5.2714825363776043</v>
      </c>
    </row>
    <row r="23" spans="1:9" x14ac:dyDescent="0.25">
      <c r="A23" s="87"/>
      <c r="B23" s="79" t="s">
        <v>23</v>
      </c>
      <c r="C23" s="72" t="s">
        <v>24</v>
      </c>
      <c r="D23" s="73">
        <v>3288482</v>
      </c>
      <c r="E23" s="73">
        <v>3518642</v>
      </c>
      <c r="F23" s="73">
        <v>3288482</v>
      </c>
      <c r="G23" s="73">
        <v>3518642</v>
      </c>
      <c r="H23" s="73">
        <v>230160</v>
      </c>
      <c r="I23" s="74">
        <f t="shared" si="3"/>
        <v>6.9989739946881286</v>
      </c>
    </row>
    <row r="24" spans="1:9" x14ac:dyDescent="0.25">
      <c r="A24" s="87"/>
      <c r="B24" s="86" t="s">
        <v>25</v>
      </c>
      <c r="C24" s="72" t="s">
        <v>26</v>
      </c>
      <c r="D24" s="73">
        <v>1088347.5</v>
      </c>
      <c r="E24" s="73">
        <v>1095451.25</v>
      </c>
      <c r="F24" s="73">
        <v>1088347.5</v>
      </c>
      <c r="G24" s="73">
        <v>1095451.25</v>
      </c>
      <c r="H24" s="73">
        <v>7103.75</v>
      </c>
      <c r="I24" s="74">
        <f t="shared" si="3"/>
        <v>0.65270972736189492</v>
      </c>
    </row>
    <row r="25" spans="1:9" x14ac:dyDescent="0.25">
      <c r="A25" s="87"/>
      <c r="B25" s="87"/>
      <c r="C25" s="72" t="s">
        <v>21</v>
      </c>
      <c r="D25" s="73">
        <v>603176.5</v>
      </c>
      <c r="E25" s="73">
        <v>605764.5</v>
      </c>
      <c r="F25" s="73">
        <v>603176.5</v>
      </c>
      <c r="G25" s="73">
        <v>605764.5</v>
      </c>
      <c r="H25" s="73">
        <v>2588</v>
      </c>
      <c r="I25" s="74">
        <f t="shared" si="3"/>
        <v>0.42906180860825316</v>
      </c>
    </row>
    <row r="26" spans="1:9" x14ac:dyDescent="0.25">
      <c r="A26" s="87"/>
      <c r="B26" s="87"/>
      <c r="C26" s="72" t="s">
        <v>27</v>
      </c>
      <c r="D26" s="73">
        <v>106045.75</v>
      </c>
      <c r="E26" s="73">
        <v>125525</v>
      </c>
      <c r="F26" s="73">
        <v>106045.75</v>
      </c>
      <c r="G26" s="73">
        <v>125525</v>
      </c>
      <c r="H26" s="73">
        <v>19479.25</v>
      </c>
      <c r="I26" s="74">
        <f t="shared" si="3"/>
        <v>18.368722933262291</v>
      </c>
    </row>
    <row r="27" spans="1:9" x14ac:dyDescent="0.25">
      <c r="A27" s="87"/>
      <c r="B27" s="87"/>
      <c r="C27" s="72" t="s">
        <v>28</v>
      </c>
      <c r="D27" s="73">
        <v>379124.25</v>
      </c>
      <c r="E27" s="73">
        <v>364161.75</v>
      </c>
      <c r="F27" s="73">
        <v>379124.25</v>
      </c>
      <c r="G27" s="73">
        <v>364161.75</v>
      </c>
      <c r="H27" s="73">
        <v>-14962.5</v>
      </c>
      <c r="I27" s="74">
        <f t="shared" si="3"/>
        <v>-3.9465953444022688</v>
      </c>
    </row>
    <row r="28" spans="1:9" x14ac:dyDescent="0.25">
      <c r="A28" s="87"/>
      <c r="B28" s="89"/>
      <c r="C28" s="72" t="s">
        <v>29</v>
      </c>
      <c r="D28" s="73">
        <v>485171</v>
      </c>
      <c r="E28" s="73">
        <v>489686.75</v>
      </c>
      <c r="F28" s="73">
        <v>485171</v>
      </c>
      <c r="G28" s="73">
        <v>489686.75</v>
      </c>
      <c r="H28" s="73">
        <v>4515.75</v>
      </c>
      <c r="I28" s="74">
        <f t="shared" si="3"/>
        <v>0.93075431136651332</v>
      </c>
    </row>
    <row r="29" spans="1:9" x14ac:dyDescent="0.25">
      <c r="A29" s="87"/>
      <c r="B29" s="86" t="s">
        <v>30</v>
      </c>
      <c r="C29" s="72" t="s">
        <v>31</v>
      </c>
      <c r="D29" s="73">
        <v>1482447</v>
      </c>
      <c r="E29" s="73">
        <v>1625426</v>
      </c>
      <c r="F29" s="73">
        <v>1482447</v>
      </c>
      <c r="G29" s="73">
        <v>1625426</v>
      </c>
      <c r="H29" s="73">
        <v>142979</v>
      </c>
      <c r="I29" s="74">
        <f t="shared" si="3"/>
        <v>9.6447967448414715</v>
      </c>
    </row>
    <row r="30" spans="1:9" x14ac:dyDescent="0.25">
      <c r="A30" s="87"/>
      <c r="B30" s="89"/>
      <c r="C30" s="72" t="s">
        <v>32</v>
      </c>
      <c r="D30" s="73">
        <v>321296</v>
      </c>
      <c r="E30" s="73">
        <v>454040</v>
      </c>
      <c r="F30" s="73">
        <v>321296</v>
      </c>
      <c r="G30" s="73">
        <v>454040</v>
      </c>
      <c r="H30" s="73">
        <v>132744</v>
      </c>
      <c r="I30" s="74">
        <f t="shared" si="3"/>
        <v>41.315173547134094</v>
      </c>
    </row>
    <row r="31" spans="1:9" x14ac:dyDescent="0.25">
      <c r="A31" s="87"/>
      <c r="B31" s="79" t="s">
        <v>33</v>
      </c>
      <c r="C31" s="72" t="s">
        <v>34</v>
      </c>
      <c r="D31" s="73">
        <v>261142</v>
      </c>
      <c r="E31" s="73">
        <v>249114</v>
      </c>
      <c r="F31" s="73">
        <v>261142</v>
      </c>
      <c r="G31" s="73">
        <v>249114</v>
      </c>
      <c r="H31" s="73">
        <v>-12028</v>
      </c>
      <c r="I31" s="74">
        <f t="shared" si="3"/>
        <v>-4.6059232141899855</v>
      </c>
    </row>
    <row r="32" spans="1:9" x14ac:dyDescent="0.25">
      <c r="A32" s="87"/>
      <c r="B32" s="86" t="s">
        <v>35</v>
      </c>
      <c r="C32" s="72" t="s">
        <v>36</v>
      </c>
      <c r="D32" s="73">
        <v>9273</v>
      </c>
      <c r="E32" s="73">
        <v>9762</v>
      </c>
      <c r="F32" s="73">
        <v>9273</v>
      </c>
      <c r="G32" s="73">
        <v>9762</v>
      </c>
      <c r="H32" s="73">
        <v>489</v>
      </c>
      <c r="I32" s="74">
        <f t="shared" si="3"/>
        <v>5.2733743125202182</v>
      </c>
    </row>
    <row r="33" spans="1:9" x14ac:dyDescent="0.25">
      <c r="A33" s="87"/>
      <c r="B33" s="87"/>
      <c r="C33" s="72" t="s">
        <v>37</v>
      </c>
      <c r="D33" s="73">
        <v>134686888</v>
      </c>
      <c r="E33" s="73">
        <v>143157675</v>
      </c>
      <c r="F33" s="73">
        <v>134686888</v>
      </c>
      <c r="G33" s="73">
        <v>143157675</v>
      </c>
      <c r="H33" s="73">
        <v>8470787</v>
      </c>
      <c r="I33" s="74">
        <f t="shared" si="3"/>
        <v>6.2892439834232476</v>
      </c>
    </row>
    <row r="34" spans="1:9" x14ac:dyDescent="0.25">
      <c r="A34" s="88"/>
      <c r="B34" s="90"/>
      <c r="C34" s="72" t="s">
        <v>38</v>
      </c>
      <c r="D34" s="73">
        <v>171</v>
      </c>
      <c r="E34" s="73">
        <v>208</v>
      </c>
      <c r="F34" s="73">
        <v>171</v>
      </c>
      <c r="G34" s="73">
        <v>208</v>
      </c>
      <c r="H34" s="73">
        <v>37</v>
      </c>
      <c r="I34" s="74">
        <f t="shared" si="3"/>
        <v>21.637426900584799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E35" sqref="E35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Enero</v>
      </c>
      <c r="C5" s="97"/>
      <c r="D5" s="96" t="str">
        <f>'Resumen general'!F6</f>
        <v>Acumulado desde Enero</v>
      </c>
      <c r="E5" s="97"/>
      <c r="F5" s="97"/>
      <c r="L5" s="39">
        <f>'Resumen general'!I4</f>
        <v>41702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7">
        <v>940911</v>
      </c>
      <c r="C7" s="37">
        <v>1064291</v>
      </c>
      <c r="D7" s="37">
        <v>940911</v>
      </c>
      <c r="E7" s="37">
        <v>1064291</v>
      </c>
      <c r="F7" s="10">
        <f>((E7*100)/D7)-100</f>
        <v>13.112823635816781</v>
      </c>
      <c r="G7" s="1"/>
      <c r="H7" s="1"/>
      <c r="I7" s="1"/>
    </row>
    <row r="8" spans="1:12" x14ac:dyDescent="0.25">
      <c r="A8" s="11" t="s">
        <v>45</v>
      </c>
      <c r="B8" s="38">
        <v>124162</v>
      </c>
      <c r="C8" s="38">
        <v>122937</v>
      </c>
      <c r="D8" s="38">
        <v>124162</v>
      </c>
      <c r="E8" s="38">
        <v>122937</v>
      </c>
      <c r="F8" s="13">
        <f t="shared" ref="F8:F35" si="0">((E8*100)/D8)-100</f>
        <v>-0.98661426201253732</v>
      </c>
      <c r="G8" s="1"/>
      <c r="H8" s="1"/>
      <c r="I8" s="1"/>
    </row>
    <row r="9" spans="1:12" x14ac:dyDescent="0.25">
      <c r="A9" s="8" t="s">
        <v>46</v>
      </c>
      <c r="B9" s="37">
        <v>397723</v>
      </c>
      <c r="C9" s="37">
        <v>588070</v>
      </c>
      <c r="D9" s="37">
        <v>397723</v>
      </c>
      <c r="E9" s="37">
        <v>588070</v>
      </c>
      <c r="F9" s="10">
        <f t="shared" si="0"/>
        <v>47.859188430138573</v>
      </c>
      <c r="G9" s="1"/>
      <c r="H9" s="1"/>
      <c r="I9" s="1"/>
    </row>
    <row r="10" spans="1:12" x14ac:dyDescent="0.25">
      <c r="A10" s="11" t="s">
        <v>47</v>
      </c>
      <c r="B10" s="38">
        <v>452504</v>
      </c>
      <c r="C10" s="38">
        <v>517340</v>
      </c>
      <c r="D10" s="38">
        <v>452504</v>
      </c>
      <c r="E10" s="38">
        <v>517340</v>
      </c>
      <c r="F10" s="13">
        <f t="shared" si="0"/>
        <v>14.328271131304916</v>
      </c>
      <c r="G10" s="1"/>
      <c r="H10" s="1"/>
      <c r="I10" s="1"/>
    </row>
    <row r="11" spans="1:12" x14ac:dyDescent="0.25">
      <c r="A11" s="8" t="s">
        <v>48</v>
      </c>
      <c r="B11" s="37">
        <v>6842389</v>
      </c>
      <c r="C11" s="37">
        <v>7656815</v>
      </c>
      <c r="D11" s="37">
        <v>6842389</v>
      </c>
      <c r="E11" s="37">
        <v>7656815</v>
      </c>
      <c r="F11" s="10">
        <f t="shared" si="0"/>
        <v>11.902655636795856</v>
      </c>
      <c r="G11" s="1"/>
      <c r="H11" s="1"/>
      <c r="I11" s="1"/>
    </row>
    <row r="12" spans="1:12" x14ac:dyDescent="0.25">
      <c r="A12" s="11" t="s">
        <v>49</v>
      </c>
      <c r="B12" s="38">
        <v>258199</v>
      </c>
      <c r="C12" s="38">
        <v>291539</v>
      </c>
      <c r="D12" s="38">
        <v>258199</v>
      </c>
      <c r="E12" s="38">
        <v>291539</v>
      </c>
      <c r="F12" s="13">
        <f t="shared" si="0"/>
        <v>12.912520962513412</v>
      </c>
      <c r="G12" s="1"/>
      <c r="H12" s="1"/>
      <c r="I12" s="1"/>
    </row>
    <row r="13" spans="1:12" x14ac:dyDescent="0.25">
      <c r="A13" s="8" t="s">
        <v>50</v>
      </c>
      <c r="B13" s="37">
        <v>812788</v>
      </c>
      <c r="C13" s="37">
        <v>821241</v>
      </c>
      <c r="D13" s="37">
        <v>812788</v>
      </c>
      <c r="E13" s="37">
        <v>821241</v>
      </c>
      <c r="F13" s="10">
        <f t="shared" si="0"/>
        <v>1.0400005905598988</v>
      </c>
      <c r="G13" s="1"/>
      <c r="H13" s="1"/>
      <c r="I13" s="1"/>
    </row>
    <row r="14" spans="1:12" x14ac:dyDescent="0.25">
      <c r="A14" s="11" t="s">
        <v>51</v>
      </c>
      <c r="B14" s="38">
        <v>3357859</v>
      </c>
      <c r="C14" s="38">
        <v>3465640</v>
      </c>
      <c r="D14" s="38">
        <v>3357859</v>
      </c>
      <c r="E14" s="38">
        <v>3465640</v>
      </c>
      <c r="F14" s="13">
        <f t="shared" si="0"/>
        <v>3.2098131577293714</v>
      </c>
      <c r="G14" s="1"/>
      <c r="H14" s="1"/>
      <c r="I14" s="1"/>
    </row>
    <row r="15" spans="1:12" x14ac:dyDescent="0.25">
      <c r="A15" s="8" t="s">
        <v>52</v>
      </c>
      <c r="B15" s="37">
        <v>2336958</v>
      </c>
      <c r="C15" s="37">
        <v>2215757</v>
      </c>
      <c r="D15" s="37">
        <v>2336958</v>
      </c>
      <c r="E15" s="37">
        <v>2215757</v>
      </c>
      <c r="F15" s="10">
        <f t="shared" si="0"/>
        <v>-5.1862720682185994</v>
      </c>
      <c r="G15" s="1"/>
      <c r="H15" s="1"/>
      <c r="I15" s="1"/>
    </row>
    <row r="16" spans="1:12" x14ac:dyDescent="0.25">
      <c r="A16" s="11" t="s">
        <v>53</v>
      </c>
      <c r="B16" s="38">
        <v>2404708</v>
      </c>
      <c r="C16" s="38">
        <v>2310982</v>
      </c>
      <c r="D16" s="38">
        <v>2404708</v>
      </c>
      <c r="E16" s="38">
        <v>2310982</v>
      </c>
      <c r="F16" s="13">
        <f t="shared" si="0"/>
        <v>-3.8976041997614743</v>
      </c>
      <c r="G16" s="1"/>
      <c r="H16" s="1"/>
      <c r="I16" s="1"/>
    </row>
    <row r="17" spans="1:9" x14ac:dyDescent="0.25">
      <c r="A17" s="8" t="s">
        <v>54</v>
      </c>
      <c r="B17" s="37">
        <v>1015223</v>
      </c>
      <c r="C17" s="37">
        <v>1191902</v>
      </c>
      <c r="D17" s="37">
        <v>1015223</v>
      </c>
      <c r="E17" s="37">
        <v>1191902</v>
      </c>
      <c r="F17" s="10">
        <f t="shared" si="0"/>
        <v>17.402974518898802</v>
      </c>
      <c r="G17" s="1"/>
      <c r="H17" s="1"/>
      <c r="I17" s="1"/>
    </row>
    <row r="18" spans="1:9" x14ac:dyDescent="0.25">
      <c r="A18" s="11" t="s">
        <v>55</v>
      </c>
      <c r="B18" s="38">
        <v>217126</v>
      </c>
      <c r="C18" s="38">
        <v>167565</v>
      </c>
      <c r="D18" s="38">
        <v>217126</v>
      </c>
      <c r="E18" s="38">
        <v>167565</v>
      </c>
      <c r="F18" s="13">
        <f t="shared" si="0"/>
        <v>-22.825916748800239</v>
      </c>
      <c r="G18" s="1"/>
      <c r="H18" s="1"/>
      <c r="I18" s="1"/>
    </row>
    <row r="19" spans="1:9" x14ac:dyDescent="0.25">
      <c r="A19" s="8" t="s">
        <v>56</v>
      </c>
      <c r="B19" s="37">
        <v>1079145</v>
      </c>
      <c r="C19" s="37">
        <v>981506</v>
      </c>
      <c r="D19" s="37">
        <v>1079145</v>
      </c>
      <c r="E19" s="37">
        <v>981506</v>
      </c>
      <c r="F19" s="10">
        <f t="shared" si="0"/>
        <v>-9.0478109985219817</v>
      </c>
      <c r="G19" s="1"/>
      <c r="H19" s="1"/>
      <c r="I19" s="1"/>
    </row>
    <row r="20" spans="1:9" x14ac:dyDescent="0.25">
      <c r="A20" s="11" t="s">
        <v>57</v>
      </c>
      <c r="B20" s="38">
        <v>1157967</v>
      </c>
      <c r="C20" s="38">
        <v>1410211</v>
      </c>
      <c r="D20" s="38">
        <v>1157967</v>
      </c>
      <c r="E20" s="38">
        <v>1410211</v>
      </c>
      <c r="F20" s="13">
        <f t="shared" si="0"/>
        <v>21.78334961186286</v>
      </c>
      <c r="G20" s="1"/>
      <c r="H20" s="1"/>
      <c r="I20" s="1"/>
    </row>
    <row r="21" spans="1:9" x14ac:dyDescent="0.25">
      <c r="A21" s="8" t="s">
        <v>58</v>
      </c>
      <c r="B21" s="37">
        <v>1565890</v>
      </c>
      <c r="C21" s="37">
        <v>2183459</v>
      </c>
      <c r="D21" s="37">
        <v>1565890</v>
      </c>
      <c r="E21" s="37">
        <v>2183459</v>
      </c>
      <c r="F21" s="10">
        <f t="shared" si="0"/>
        <v>39.438849472185154</v>
      </c>
      <c r="G21" s="1"/>
      <c r="H21" s="1"/>
      <c r="I21" s="1"/>
    </row>
    <row r="22" spans="1:9" x14ac:dyDescent="0.25">
      <c r="A22" s="11" t="s">
        <v>59</v>
      </c>
      <c r="B22" s="38">
        <v>1951216</v>
      </c>
      <c r="C22" s="38">
        <v>1746990</v>
      </c>
      <c r="D22" s="38">
        <v>1951216</v>
      </c>
      <c r="E22" s="38">
        <v>1746990</v>
      </c>
      <c r="F22" s="13">
        <f t="shared" si="0"/>
        <v>-10.466601339882416</v>
      </c>
      <c r="G22" s="1"/>
      <c r="H22" s="1"/>
      <c r="I22" s="1"/>
    </row>
    <row r="23" spans="1:9" x14ac:dyDescent="0.25">
      <c r="A23" s="8" t="s">
        <v>60</v>
      </c>
      <c r="B23" s="37">
        <v>137015</v>
      </c>
      <c r="C23" s="37">
        <v>236067</v>
      </c>
      <c r="D23" s="37">
        <v>137015</v>
      </c>
      <c r="E23" s="37">
        <v>236067</v>
      </c>
      <c r="F23" s="10">
        <f t="shared" si="0"/>
        <v>72.292814655329721</v>
      </c>
      <c r="G23" s="1"/>
      <c r="H23" s="1"/>
      <c r="I23" s="1"/>
    </row>
    <row r="24" spans="1:9" x14ac:dyDescent="0.25">
      <c r="A24" s="11" t="s">
        <v>61</v>
      </c>
      <c r="B24" s="38">
        <v>134044</v>
      </c>
      <c r="C24" s="38">
        <v>88885</v>
      </c>
      <c r="D24" s="38">
        <v>134044</v>
      </c>
      <c r="E24" s="38">
        <v>88885</v>
      </c>
      <c r="F24" s="13">
        <f t="shared" si="0"/>
        <v>-33.689683984363342</v>
      </c>
      <c r="G24" s="1"/>
      <c r="H24" s="1"/>
      <c r="I24" s="1"/>
    </row>
    <row r="25" spans="1:9" x14ac:dyDescent="0.25">
      <c r="A25" s="8" t="s">
        <v>62</v>
      </c>
      <c r="B25" s="37">
        <v>79152</v>
      </c>
      <c r="C25" s="37">
        <v>85742</v>
      </c>
      <c r="D25" s="37">
        <v>79152</v>
      </c>
      <c r="E25" s="37">
        <v>85742</v>
      </c>
      <c r="F25" s="10">
        <f t="shared" si="0"/>
        <v>8.3257529816050067</v>
      </c>
      <c r="G25" s="1"/>
      <c r="H25" s="1"/>
      <c r="I25" s="1"/>
    </row>
    <row r="26" spans="1:9" x14ac:dyDescent="0.25">
      <c r="A26" s="11" t="s">
        <v>63</v>
      </c>
      <c r="B26" s="38">
        <v>202484</v>
      </c>
      <c r="C26" s="38">
        <v>154003</v>
      </c>
      <c r="D26" s="38">
        <v>202484</v>
      </c>
      <c r="E26" s="38">
        <v>154003</v>
      </c>
      <c r="F26" s="13">
        <f t="shared" si="0"/>
        <v>-23.943126370478652</v>
      </c>
      <c r="G26" s="1"/>
      <c r="H26" s="1"/>
      <c r="I26" s="1"/>
    </row>
    <row r="27" spans="1:9" x14ac:dyDescent="0.25">
      <c r="A27" s="8" t="s">
        <v>64</v>
      </c>
      <c r="B27" s="37">
        <v>212882</v>
      </c>
      <c r="C27" s="37">
        <v>249484</v>
      </c>
      <c r="D27" s="37">
        <v>212882</v>
      </c>
      <c r="E27" s="37">
        <v>249484</v>
      </c>
      <c r="F27" s="10">
        <f t="shared" si="0"/>
        <v>17.193562630941088</v>
      </c>
      <c r="G27" s="1"/>
      <c r="H27" s="1"/>
      <c r="I27" s="1"/>
    </row>
    <row r="28" spans="1:9" x14ac:dyDescent="0.25">
      <c r="A28" s="11" t="s">
        <v>65</v>
      </c>
      <c r="B28" s="38">
        <v>1035410</v>
      </c>
      <c r="C28" s="38">
        <v>1325302</v>
      </c>
      <c r="D28" s="38">
        <v>1035410</v>
      </c>
      <c r="E28" s="38">
        <v>1325302</v>
      </c>
      <c r="F28" s="13">
        <f t="shared" si="0"/>
        <v>27.997797973749528</v>
      </c>
      <c r="G28" s="1"/>
      <c r="H28" s="1"/>
      <c r="I28" s="1"/>
    </row>
    <row r="29" spans="1:9" x14ac:dyDescent="0.25">
      <c r="A29" s="8" t="s">
        <v>66</v>
      </c>
      <c r="B29" s="37">
        <v>306769</v>
      </c>
      <c r="C29" s="37">
        <v>279836</v>
      </c>
      <c r="D29" s="37">
        <v>306769</v>
      </c>
      <c r="E29" s="37">
        <v>279836</v>
      </c>
      <c r="F29" s="10">
        <f t="shared" si="0"/>
        <v>-8.7795702955644117</v>
      </c>
      <c r="G29" s="1"/>
      <c r="H29" s="1"/>
      <c r="I29" s="1"/>
    </row>
    <row r="30" spans="1:9" x14ac:dyDescent="0.25">
      <c r="A30" s="11" t="s">
        <v>67</v>
      </c>
      <c r="B30" s="38">
        <v>336183</v>
      </c>
      <c r="C30" s="38">
        <v>323377</v>
      </c>
      <c r="D30" s="38">
        <v>336183</v>
      </c>
      <c r="E30" s="38">
        <v>323377</v>
      </c>
      <c r="F30" s="13">
        <f t="shared" si="0"/>
        <v>-3.8092348512566048</v>
      </c>
      <c r="G30" s="1"/>
      <c r="H30" s="1"/>
      <c r="I30" s="1"/>
    </row>
    <row r="31" spans="1:9" x14ac:dyDescent="0.25">
      <c r="A31" s="8" t="s">
        <v>68</v>
      </c>
      <c r="B31" s="37">
        <v>2766629</v>
      </c>
      <c r="C31" s="37">
        <v>2934594</v>
      </c>
      <c r="D31" s="37">
        <v>2766629</v>
      </c>
      <c r="E31" s="37">
        <v>2934594</v>
      </c>
      <c r="F31" s="10">
        <f t="shared" si="0"/>
        <v>6.0711067512123975</v>
      </c>
      <c r="G31" s="1"/>
      <c r="H31" s="1"/>
      <c r="I31" s="1"/>
    </row>
    <row r="32" spans="1:9" x14ac:dyDescent="0.25">
      <c r="A32" s="11" t="s">
        <v>69</v>
      </c>
      <c r="B32" s="38">
        <v>5446429</v>
      </c>
      <c r="C32" s="38">
        <v>4976541</v>
      </c>
      <c r="D32" s="38">
        <v>5446429</v>
      </c>
      <c r="E32" s="38">
        <v>4976541</v>
      </c>
      <c r="F32" s="13">
        <f t="shared" si="0"/>
        <v>-8.6274511243972825</v>
      </c>
      <c r="G32" s="1"/>
      <c r="H32" s="1"/>
      <c r="I32" s="1"/>
    </row>
    <row r="33" spans="1:9" x14ac:dyDescent="0.25">
      <c r="A33" s="8" t="s">
        <v>70</v>
      </c>
      <c r="B33" s="37">
        <v>304978</v>
      </c>
      <c r="C33" s="37">
        <v>293000</v>
      </c>
      <c r="D33" s="37">
        <v>304978</v>
      </c>
      <c r="E33" s="37">
        <v>293000</v>
      </c>
      <c r="F33" s="10">
        <f t="shared" si="0"/>
        <v>-3.9274964095770883</v>
      </c>
      <c r="G33" s="1"/>
      <c r="H33" s="1"/>
      <c r="I33" s="1"/>
    </row>
    <row r="34" spans="1:9" x14ac:dyDescent="0.25">
      <c r="A34" s="11" t="s">
        <v>71</v>
      </c>
      <c r="B34" s="38">
        <v>66341</v>
      </c>
      <c r="C34" s="38">
        <v>113113</v>
      </c>
      <c r="D34" s="38">
        <v>66341</v>
      </c>
      <c r="E34" s="38">
        <v>113113</v>
      </c>
      <c r="F34" s="13">
        <f t="shared" si="0"/>
        <v>70.502404244735544</v>
      </c>
      <c r="G34" s="1"/>
      <c r="H34" s="1"/>
      <c r="I34" s="1"/>
    </row>
    <row r="35" spans="1:9" x14ac:dyDescent="0.25">
      <c r="A35" s="14" t="s">
        <v>72</v>
      </c>
      <c r="B35" s="15">
        <f>SUM(B7:B34)</f>
        <v>35943084</v>
      </c>
      <c r="C35" s="15">
        <f>SUM(C7:C34)</f>
        <v>37796189</v>
      </c>
      <c r="D35" s="15">
        <f>SUM(D7:D34)</f>
        <v>35943084</v>
      </c>
      <c r="E35" s="15">
        <f>SUM(E7:E34)</f>
        <v>37796189</v>
      </c>
      <c r="F35" s="16">
        <f t="shared" si="0"/>
        <v>5.1556649952463687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1064291</v>
      </c>
      <c r="C38" s="41">
        <f>D7</f>
        <v>940911</v>
      </c>
      <c r="D38" s="41">
        <f>_xlfn.RANK.EQ(B38,$B$38:$B$65)+COUNTIF($B$38:$B$65,B38)-1</f>
        <v>12</v>
      </c>
      <c r="E38" s="42" t="str">
        <f t="shared" ref="E38:E65" si="1">INDEX($A$38:$B$65,MATCH(ROW()-37,$D$38:$D$65,0),1)</f>
        <v>BAHIA DE ALGECIRAS</v>
      </c>
      <c r="F38" s="42">
        <f>LOOKUP(E38,$A$38:$A$65,$B$38:$B$65)</f>
        <v>7656815</v>
      </c>
      <c r="G38" s="42">
        <f>LOOKUP(E38,$A$38:$A$65,$C$38:$C$65)</f>
        <v>6842389</v>
      </c>
    </row>
    <row r="39" spans="1:9" x14ac:dyDescent="0.25">
      <c r="A39" s="42" t="str">
        <f t="shared" ref="A39:A65" si="2">A8</f>
        <v>ALICANTE</v>
      </c>
      <c r="B39" s="41">
        <f t="shared" ref="B39:B65" si="3">E8</f>
        <v>122937</v>
      </c>
      <c r="C39" s="41">
        <f t="shared" ref="C39:C65" si="4">D8</f>
        <v>124162</v>
      </c>
      <c r="D39" s="41">
        <f t="shared" ref="D39:D65" si="5">_xlfn.RANK.EQ(B39,$B$38:$B$65)+COUNTIF($B$38:$B$65,B39)-1</f>
        <v>25</v>
      </c>
      <c r="E39" s="42" t="str">
        <f t="shared" si="1"/>
        <v>VALENCIA</v>
      </c>
      <c r="F39" s="42">
        <f t="shared" ref="F39:F65" si="6">LOOKUP(E39,$A$38:$A$65,$B$38:$B$65)</f>
        <v>4976541</v>
      </c>
      <c r="G39" s="42">
        <f t="shared" ref="G39:G65" si="7">LOOKUP(E39,$A$38:$A$65,$C$38:$C$65)</f>
        <v>5446429</v>
      </c>
    </row>
    <row r="40" spans="1:9" x14ac:dyDescent="0.25">
      <c r="A40" s="42" t="str">
        <f t="shared" si="2"/>
        <v>ALMERIA</v>
      </c>
      <c r="B40" s="41">
        <f t="shared" si="3"/>
        <v>588070</v>
      </c>
      <c r="C40" s="41">
        <f t="shared" si="4"/>
        <v>397723</v>
      </c>
      <c r="D40" s="41">
        <f t="shared" si="5"/>
        <v>15</v>
      </c>
      <c r="E40" s="42" t="str">
        <f t="shared" si="1"/>
        <v>BARCELONA</v>
      </c>
      <c r="F40" s="42">
        <f t="shared" si="6"/>
        <v>3465640</v>
      </c>
      <c r="G40" s="42">
        <f t="shared" si="7"/>
        <v>3357859</v>
      </c>
    </row>
    <row r="41" spans="1:9" x14ac:dyDescent="0.25">
      <c r="A41" s="42" t="str">
        <f t="shared" si="2"/>
        <v>AVILES</v>
      </c>
      <c r="B41" s="41">
        <f t="shared" si="3"/>
        <v>517340</v>
      </c>
      <c r="C41" s="41">
        <f t="shared" si="4"/>
        <v>452504</v>
      </c>
      <c r="D41" s="41">
        <f t="shared" si="5"/>
        <v>16</v>
      </c>
      <c r="E41" s="42" t="str">
        <f t="shared" si="1"/>
        <v>TARRAGONA</v>
      </c>
      <c r="F41" s="42">
        <f t="shared" si="6"/>
        <v>2934594</v>
      </c>
      <c r="G41" s="42">
        <f t="shared" si="7"/>
        <v>2766629</v>
      </c>
    </row>
    <row r="42" spans="1:9" x14ac:dyDescent="0.25">
      <c r="A42" s="42" t="str">
        <f t="shared" si="2"/>
        <v>BAHIA DE ALGECIRAS</v>
      </c>
      <c r="B42" s="41">
        <f t="shared" si="3"/>
        <v>7656815</v>
      </c>
      <c r="C42" s="41">
        <f t="shared" si="4"/>
        <v>6842389</v>
      </c>
      <c r="D42" s="41">
        <f t="shared" si="5"/>
        <v>1</v>
      </c>
      <c r="E42" s="42" t="str">
        <f t="shared" si="1"/>
        <v>CARTAGENA</v>
      </c>
      <c r="F42" s="42">
        <f t="shared" si="6"/>
        <v>2310982</v>
      </c>
      <c r="G42" s="42">
        <f t="shared" si="7"/>
        <v>2404708</v>
      </c>
    </row>
    <row r="43" spans="1:9" x14ac:dyDescent="0.25">
      <c r="A43" s="42" t="str">
        <f t="shared" si="2"/>
        <v>BAHIA DE CADIZ</v>
      </c>
      <c r="B43" s="41">
        <f t="shared" si="3"/>
        <v>291539</v>
      </c>
      <c r="C43" s="41">
        <f t="shared" si="4"/>
        <v>258199</v>
      </c>
      <c r="D43" s="41">
        <f t="shared" si="5"/>
        <v>19</v>
      </c>
      <c r="E43" s="42" t="str">
        <f t="shared" si="1"/>
        <v>BILBAO</v>
      </c>
      <c r="F43" s="42">
        <f t="shared" si="6"/>
        <v>2215757</v>
      </c>
      <c r="G43" s="42">
        <f t="shared" si="7"/>
        <v>2336958</v>
      </c>
    </row>
    <row r="44" spans="1:9" x14ac:dyDescent="0.25">
      <c r="A44" s="42" t="str">
        <f t="shared" si="2"/>
        <v>BALEARES</v>
      </c>
      <c r="B44" s="41">
        <f t="shared" si="3"/>
        <v>821241</v>
      </c>
      <c r="C44" s="41">
        <f t="shared" si="4"/>
        <v>812788</v>
      </c>
      <c r="D44" s="41">
        <f t="shared" si="5"/>
        <v>14</v>
      </c>
      <c r="E44" s="42" t="str">
        <f t="shared" si="1"/>
        <v>HUELVA</v>
      </c>
      <c r="F44" s="42">
        <f t="shared" si="6"/>
        <v>2183459</v>
      </c>
      <c r="G44" s="42">
        <f t="shared" si="7"/>
        <v>1565890</v>
      </c>
    </row>
    <row r="45" spans="1:9" x14ac:dyDescent="0.25">
      <c r="A45" s="42" t="str">
        <f t="shared" si="2"/>
        <v>BARCELONA</v>
      </c>
      <c r="B45" s="41">
        <f t="shared" si="3"/>
        <v>3465640</v>
      </c>
      <c r="C45" s="41">
        <f t="shared" si="4"/>
        <v>3357859</v>
      </c>
      <c r="D45" s="41">
        <f t="shared" si="5"/>
        <v>3</v>
      </c>
      <c r="E45" s="42" t="str">
        <f t="shared" si="1"/>
        <v>LAS PALMAS</v>
      </c>
      <c r="F45" s="42">
        <f t="shared" si="6"/>
        <v>1746990</v>
      </c>
      <c r="G45" s="42">
        <f t="shared" si="7"/>
        <v>1951216</v>
      </c>
    </row>
    <row r="46" spans="1:9" x14ac:dyDescent="0.25">
      <c r="A46" s="42" t="str">
        <f t="shared" si="2"/>
        <v>BILBAO</v>
      </c>
      <c r="B46" s="41">
        <f t="shared" si="3"/>
        <v>2215757</v>
      </c>
      <c r="C46" s="41">
        <f t="shared" si="4"/>
        <v>2336958</v>
      </c>
      <c r="D46" s="41">
        <f t="shared" si="5"/>
        <v>6</v>
      </c>
      <c r="E46" s="42" t="str">
        <f t="shared" si="1"/>
        <v>GIJON</v>
      </c>
      <c r="F46" s="42">
        <f t="shared" si="6"/>
        <v>1410211</v>
      </c>
      <c r="G46" s="42">
        <f t="shared" si="7"/>
        <v>1157967</v>
      </c>
    </row>
    <row r="47" spans="1:9" x14ac:dyDescent="0.25">
      <c r="A47" s="42" t="str">
        <f t="shared" si="2"/>
        <v>CARTAGENA</v>
      </c>
      <c r="B47" s="41">
        <f t="shared" si="3"/>
        <v>2310982</v>
      </c>
      <c r="C47" s="41">
        <f t="shared" si="4"/>
        <v>2404708</v>
      </c>
      <c r="D47" s="41">
        <f t="shared" si="5"/>
        <v>5</v>
      </c>
      <c r="E47" s="42" t="str">
        <f t="shared" si="1"/>
        <v>SANTA CRUZ DE TENERIFE</v>
      </c>
      <c r="F47" s="42">
        <f t="shared" si="6"/>
        <v>1325302</v>
      </c>
      <c r="G47" s="42">
        <f t="shared" si="7"/>
        <v>1035410</v>
      </c>
    </row>
    <row r="48" spans="1:9" x14ac:dyDescent="0.25">
      <c r="A48" s="42" t="str">
        <f t="shared" si="2"/>
        <v>CASTELLON</v>
      </c>
      <c r="B48" s="41">
        <f t="shared" si="3"/>
        <v>1191902</v>
      </c>
      <c r="C48" s="41">
        <f t="shared" si="4"/>
        <v>1015223</v>
      </c>
      <c r="D48" s="41">
        <f t="shared" si="5"/>
        <v>11</v>
      </c>
      <c r="E48" s="42" t="str">
        <f t="shared" si="1"/>
        <v>CASTELLON</v>
      </c>
      <c r="F48" s="42">
        <f t="shared" si="6"/>
        <v>1191902</v>
      </c>
      <c r="G48" s="42">
        <f t="shared" si="7"/>
        <v>1015223</v>
      </c>
    </row>
    <row r="49" spans="1:7" x14ac:dyDescent="0.25">
      <c r="A49" s="42" t="str">
        <f t="shared" si="2"/>
        <v>CEUTA</v>
      </c>
      <c r="B49" s="41">
        <f t="shared" si="3"/>
        <v>167565</v>
      </c>
      <c r="C49" s="41">
        <f t="shared" si="4"/>
        <v>217126</v>
      </c>
      <c r="D49" s="41">
        <f t="shared" si="5"/>
        <v>23</v>
      </c>
      <c r="E49" s="42" t="str">
        <f t="shared" si="1"/>
        <v>A CORUÑA</v>
      </c>
      <c r="F49" s="42">
        <f t="shared" si="6"/>
        <v>1064291</v>
      </c>
      <c r="G49" s="42">
        <f t="shared" si="7"/>
        <v>940911</v>
      </c>
    </row>
    <row r="50" spans="1:7" x14ac:dyDescent="0.25">
      <c r="A50" s="42" t="str">
        <f t="shared" si="2"/>
        <v>FERROL-SAN CIBRAO</v>
      </c>
      <c r="B50" s="41">
        <f t="shared" si="3"/>
        <v>981506</v>
      </c>
      <c r="C50" s="41">
        <f t="shared" si="4"/>
        <v>1079145</v>
      </c>
      <c r="D50" s="41">
        <f t="shared" si="5"/>
        <v>13</v>
      </c>
      <c r="E50" s="42" t="str">
        <f t="shared" si="1"/>
        <v>FERROL-SAN CIBRAO</v>
      </c>
      <c r="F50" s="42">
        <f t="shared" si="6"/>
        <v>981506</v>
      </c>
      <c r="G50" s="42">
        <f t="shared" si="7"/>
        <v>1079145</v>
      </c>
    </row>
    <row r="51" spans="1:7" x14ac:dyDescent="0.25">
      <c r="A51" s="42" t="str">
        <f t="shared" si="2"/>
        <v>GIJON</v>
      </c>
      <c r="B51" s="41">
        <f t="shared" si="3"/>
        <v>1410211</v>
      </c>
      <c r="C51" s="41">
        <f t="shared" si="4"/>
        <v>1157967</v>
      </c>
      <c r="D51" s="41">
        <f t="shared" si="5"/>
        <v>9</v>
      </c>
      <c r="E51" s="42" t="str">
        <f t="shared" si="1"/>
        <v>BALEARES</v>
      </c>
      <c r="F51" s="42">
        <f t="shared" si="6"/>
        <v>821241</v>
      </c>
      <c r="G51" s="42">
        <f t="shared" si="7"/>
        <v>812788</v>
      </c>
    </row>
    <row r="52" spans="1:7" x14ac:dyDescent="0.25">
      <c r="A52" s="42" t="str">
        <f t="shared" si="2"/>
        <v>HUELVA</v>
      </c>
      <c r="B52" s="41">
        <f t="shared" si="3"/>
        <v>2183459</v>
      </c>
      <c r="C52" s="41">
        <f t="shared" si="4"/>
        <v>1565890</v>
      </c>
      <c r="D52" s="41">
        <f t="shared" si="5"/>
        <v>7</v>
      </c>
      <c r="E52" s="42" t="str">
        <f t="shared" si="1"/>
        <v>ALMERIA</v>
      </c>
      <c r="F52" s="42">
        <f t="shared" si="6"/>
        <v>588070</v>
      </c>
      <c r="G52" s="42">
        <f t="shared" si="7"/>
        <v>397723</v>
      </c>
    </row>
    <row r="53" spans="1:7" x14ac:dyDescent="0.25">
      <c r="A53" s="42" t="str">
        <f t="shared" si="2"/>
        <v>LAS PALMAS</v>
      </c>
      <c r="B53" s="41">
        <f t="shared" si="3"/>
        <v>1746990</v>
      </c>
      <c r="C53" s="41">
        <f t="shared" si="4"/>
        <v>1951216</v>
      </c>
      <c r="D53" s="41">
        <f t="shared" si="5"/>
        <v>8</v>
      </c>
      <c r="E53" s="42" t="str">
        <f t="shared" si="1"/>
        <v>AVILES</v>
      </c>
      <c r="F53" s="42">
        <f t="shared" si="6"/>
        <v>517340</v>
      </c>
      <c r="G53" s="42">
        <f t="shared" si="7"/>
        <v>452504</v>
      </c>
    </row>
    <row r="54" spans="1:7" x14ac:dyDescent="0.25">
      <c r="A54" s="42" t="str">
        <f t="shared" si="2"/>
        <v>MALAGA</v>
      </c>
      <c r="B54" s="41">
        <f t="shared" si="3"/>
        <v>236067</v>
      </c>
      <c r="C54" s="41">
        <f t="shared" si="4"/>
        <v>137015</v>
      </c>
      <c r="D54" s="41">
        <f t="shared" si="5"/>
        <v>22</v>
      </c>
      <c r="E54" s="42" t="str">
        <f t="shared" si="1"/>
        <v>SEVILLA</v>
      </c>
      <c r="F54" s="42">
        <f t="shared" si="6"/>
        <v>323377</v>
      </c>
      <c r="G54" s="42">
        <f t="shared" si="7"/>
        <v>336183</v>
      </c>
    </row>
    <row r="55" spans="1:7" x14ac:dyDescent="0.25">
      <c r="A55" s="42" t="str">
        <f t="shared" si="2"/>
        <v>MARIN Y RIA DE PONTEVEDRA</v>
      </c>
      <c r="B55" s="41">
        <f t="shared" si="3"/>
        <v>88885</v>
      </c>
      <c r="C55" s="41">
        <f t="shared" si="4"/>
        <v>134044</v>
      </c>
      <c r="D55" s="41">
        <f t="shared" si="5"/>
        <v>27</v>
      </c>
      <c r="E55" s="42" t="str">
        <f t="shared" si="1"/>
        <v>VIGO</v>
      </c>
      <c r="F55" s="42">
        <f t="shared" si="6"/>
        <v>293000</v>
      </c>
      <c r="G55" s="42">
        <f t="shared" si="7"/>
        <v>304978</v>
      </c>
    </row>
    <row r="56" spans="1:7" x14ac:dyDescent="0.25">
      <c r="A56" s="42" t="str">
        <f t="shared" si="2"/>
        <v>MELILLA</v>
      </c>
      <c r="B56" s="41">
        <f t="shared" si="3"/>
        <v>85742</v>
      </c>
      <c r="C56" s="41">
        <f t="shared" si="4"/>
        <v>79152</v>
      </c>
      <c r="D56" s="41">
        <f t="shared" si="5"/>
        <v>28</v>
      </c>
      <c r="E56" s="42" t="str">
        <f t="shared" si="1"/>
        <v>BAHIA DE CADIZ</v>
      </c>
      <c r="F56" s="42">
        <f t="shared" si="6"/>
        <v>291539</v>
      </c>
      <c r="G56" s="42">
        <f t="shared" si="7"/>
        <v>258199</v>
      </c>
    </row>
    <row r="57" spans="1:7" x14ac:dyDescent="0.25">
      <c r="A57" s="42" t="str">
        <f t="shared" si="2"/>
        <v>MOTRIL</v>
      </c>
      <c r="B57" s="41">
        <f t="shared" si="3"/>
        <v>154003</v>
      </c>
      <c r="C57" s="41">
        <f t="shared" si="4"/>
        <v>202484</v>
      </c>
      <c r="D57" s="41">
        <f t="shared" si="5"/>
        <v>24</v>
      </c>
      <c r="E57" s="42" t="str">
        <f t="shared" si="1"/>
        <v>SANTANDER</v>
      </c>
      <c r="F57" s="42">
        <f t="shared" si="6"/>
        <v>279836</v>
      </c>
      <c r="G57" s="42">
        <f t="shared" si="7"/>
        <v>306769</v>
      </c>
    </row>
    <row r="58" spans="1:7" x14ac:dyDescent="0.25">
      <c r="A58" s="42" t="str">
        <f t="shared" si="2"/>
        <v>PASAIA</v>
      </c>
      <c r="B58" s="41">
        <f t="shared" si="3"/>
        <v>249484</v>
      </c>
      <c r="C58" s="41">
        <f t="shared" si="4"/>
        <v>212882</v>
      </c>
      <c r="D58" s="41">
        <f t="shared" si="5"/>
        <v>21</v>
      </c>
      <c r="E58" s="42" t="str">
        <f t="shared" si="1"/>
        <v>PASAIA</v>
      </c>
      <c r="F58" s="42">
        <f t="shared" si="6"/>
        <v>249484</v>
      </c>
      <c r="G58" s="42">
        <f t="shared" si="7"/>
        <v>212882</v>
      </c>
    </row>
    <row r="59" spans="1:7" x14ac:dyDescent="0.25">
      <c r="A59" s="42" t="str">
        <f t="shared" si="2"/>
        <v>SANTA CRUZ DE TENERIFE</v>
      </c>
      <c r="B59" s="41">
        <f t="shared" si="3"/>
        <v>1325302</v>
      </c>
      <c r="C59" s="41">
        <f t="shared" si="4"/>
        <v>1035410</v>
      </c>
      <c r="D59" s="41">
        <f t="shared" si="5"/>
        <v>10</v>
      </c>
      <c r="E59" s="42" t="str">
        <f t="shared" si="1"/>
        <v>MALAGA</v>
      </c>
      <c r="F59" s="42">
        <f t="shared" si="6"/>
        <v>236067</v>
      </c>
      <c r="G59" s="42">
        <f t="shared" si="7"/>
        <v>137015</v>
      </c>
    </row>
    <row r="60" spans="1:7" x14ac:dyDescent="0.25">
      <c r="A60" s="42" t="str">
        <f t="shared" si="2"/>
        <v>SANTANDER</v>
      </c>
      <c r="B60" s="41">
        <f t="shared" si="3"/>
        <v>279836</v>
      </c>
      <c r="C60" s="41">
        <f t="shared" si="4"/>
        <v>306769</v>
      </c>
      <c r="D60" s="41">
        <f t="shared" si="5"/>
        <v>20</v>
      </c>
      <c r="E60" s="42" t="str">
        <f t="shared" si="1"/>
        <v>CEUTA</v>
      </c>
      <c r="F60" s="42">
        <f t="shared" si="6"/>
        <v>167565</v>
      </c>
      <c r="G60" s="42">
        <f t="shared" si="7"/>
        <v>217126</v>
      </c>
    </row>
    <row r="61" spans="1:7" x14ac:dyDescent="0.25">
      <c r="A61" s="42" t="str">
        <f t="shared" si="2"/>
        <v>SEVILLA</v>
      </c>
      <c r="B61" s="41">
        <f t="shared" si="3"/>
        <v>323377</v>
      </c>
      <c r="C61" s="41">
        <f t="shared" si="4"/>
        <v>336183</v>
      </c>
      <c r="D61" s="41">
        <f t="shared" si="5"/>
        <v>17</v>
      </c>
      <c r="E61" s="42" t="str">
        <f t="shared" si="1"/>
        <v>MOTRIL</v>
      </c>
      <c r="F61" s="42">
        <f t="shared" si="6"/>
        <v>154003</v>
      </c>
      <c r="G61" s="42">
        <f t="shared" si="7"/>
        <v>202484</v>
      </c>
    </row>
    <row r="62" spans="1:7" x14ac:dyDescent="0.25">
      <c r="A62" s="42" t="str">
        <f t="shared" si="2"/>
        <v>TARRAGONA</v>
      </c>
      <c r="B62" s="41">
        <f t="shared" si="3"/>
        <v>2934594</v>
      </c>
      <c r="C62" s="41">
        <f t="shared" si="4"/>
        <v>2766629</v>
      </c>
      <c r="D62" s="41">
        <f t="shared" si="5"/>
        <v>4</v>
      </c>
      <c r="E62" s="42" t="str">
        <f t="shared" si="1"/>
        <v>ALICANTE</v>
      </c>
      <c r="F62" s="42">
        <f t="shared" si="6"/>
        <v>122937</v>
      </c>
      <c r="G62" s="42">
        <f t="shared" si="7"/>
        <v>124162</v>
      </c>
    </row>
    <row r="63" spans="1:7" x14ac:dyDescent="0.25">
      <c r="A63" s="42" t="str">
        <f t="shared" si="2"/>
        <v>VALENCIA</v>
      </c>
      <c r="B63" s="41">
        <f t="shared" si="3"/>
        <v>4976541</v>
      </c>
      <c r="C63" s="41">
        <f t="shared" si="4"/>
        <v>5446429</v>
      </c>
      <c r="D63" s="41">
        <f t="shared" si="5"/>
        <v>2</v>
      </c>
      <c r="E63" s="42" t="str">
        <f t="shared" si="1"/>
        <v>VILAGARCIA</v>
      </c>
      <c r="F63" s="42">
        <f t="shared" si="6"/>
        <v>113113</v>
      </c>
      <c r="G63" s="42">
        <f t="shared" si="7"/>
        <v>66341</v>
      </c>
    </row>
    <row r="64" spans="1:7" x14ac:dyDescent="0.25">
      <c r="A64" s="42" t="str">
        <f t="shared" si="2"/>
        <v>VIGO</v>
      </c>
      <c r="B64" s="41">
        <f t="shared" si="3"/>
        <v>293000</v>
      </c>
      <c r="C64" s="41">
        <f t="shared" si="4"/>
        <v>304978</v>
      </c>
      <c r="D64" s="41">
        <f t="shared" si="5"/>
        <v>18</v>
      </c>
      <c r="E64" s="42" t="str">
        <f t="shared" si="1"/>
        <v>MARIN Y RIA DE PONTEVEDRA</v>
      </c>
      <c r="F64" s="42">
        <f t="shared" si="6"/>
        <v>88885</v>
      </c>
      <c r="G64" s="42">
        <f t="shared" si="7"/>
        <v>134044</v>
      </c>
    </row>
    <row r="65" spans="1:7" x14ac:dyDescent="0.25">
      <c r="A65" s="42" t="str">
        <f t="shared" si="2"/>
        <v>VILAGARCIA</v>
      </c>
      <c r="B65" s="41">
        <f t="shared" si="3"/>
        <v>113113</v>
      </c>
      <c r="C65" s="41">
        <f t="shared" si="4"/>
        <v>66341</v>
      </c>
      <c r="D65" s="41">
        <f t="shared" si="5"/>
        <v>26</v>
      </c>
      <c r="E65" s="42" t="str">
        <f t="shared" si="1"/>
        <v>MELILLA</v>
      </c>
      <c r="F65" s="42">
        <f t="shared" si="6"/>
        <v>85742</v>
      </c>
      <c r="G65" s="42">
        <f t="shared" si="7"/>
        <v>79152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35" sqref="B35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98" t="s">
        <v>73</v>
      </c>
      <c r="B5" s="96" t="str">
        <f>'Resumen general'!D6</f>
        <v>Mes Enero</v>
      </c>
      <c r="C5" s="97"/>
      <c r="D5" s="96" t="str">
        <f>'Resumen general'!F6</f>
        <v>Acumulado desde Enero</v>
      </c>
      <c r="E5" s="97"/>
      <c r="F5" s="97"/>
      <c r="L5" s="39">
        <f>'Resumen general'!I4</f>
        <v>41702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7">
        <v>916696</v>
      </c>
      <c r="C7" s="37">
        <v>1046136</v>
      </c>
      <c r="D7" s="37">
        <v>916696</v>
      </c>
      <c r="E7" s="37">
        <v>1046136</v>
      </c>
      <c r="F7" s="10">
        <f>((E7*100)/D7)-100</f>
        <v>14.120275423913711</v>
      </c>
      <c r="G7" s="1"/>
      <c r="H7" s="1"/>
      <c r="I7" s="1"/>
    </row>
    <row r="8" spans="1:12" x14ac:dyDescent="0.25">
      <c r="A8" s="11" t="s">
        <v>45</v>
      </c>
      <c r="B8" s="38">
        <v>123389</v>
      </c>
      <c r="C8" s="38">
        <v>122788</v>
      </c>
      <c r="D8" s="38">
        <v>123389</v>
      </c>
      <c r="E8" s="38">
        <v>122788</v>
      </c>
      <c r="F8" s="13">
        <f t="shared" ref="F8:F35" si="0">((E8*100)/D8)-100</f>
        <v>-0.48707745423011772</v>
      </c>
      <c r="G8" s="1"/>
      <c r="H8" s="1"/>
      <c r="I8" s="1"/>
    </row>
    <row r="9" spans="1:12" x14ac:dyDescent="0.25">
      <c r="A9" s="8" t="s">
        <v>46</v>
      </c>
      <c r="B9" s="37">
        <v>394178</v>
      </c>
      <c r="C9" s="37">
        <v>584050</v>
      </c>
      <c r="D9" s="37">
        <v>394178</v>
      </c>
      <c r="E9" s="37">
        <v>584050</v>
      </c>
      <c r="F9" s="10">
        <f t="shared" si="0"/>
        <v>48.169101268969854</v>
      </c>
      <c r="G9" s="1"/>
      <c r="H9" s="1"/>
      <c r="I9" s="1"/>
    </row>
    <row r="10" spans="1:12" x14ac:dyDescent="0.25">
      <c r="A10" s="11" t="s">
        <v>47</v>
      </c>
      <c r="B10" s="38">
        <v>448855</v>
      </c>
      <c r="C10" s="38">
        <v>513838</v>
      </c>
      <c r="D10" s="38">
        <v>448855</v>
      </c>
      <c r="E10" s="38">
        <v>513838</v>
      </c>
      <c r="F10" s="13">
        <f t="shared" si="0"/>
        <v>14.477503870960561</v>
      </c>
      <c r="G10" s="1"/>
      <c r="H10" s="1"/>
      <c r="I10" s="1"/>
    </row>
    <row r="11" spans="1:12" x14ac:dyDescent="0.25">
      <c r="A11" s="8" t="s">
        <v>48</v>
      </c>
      <c r="B11" s="37">
        <v>6463872</v>
      </c>
      <c r="C11" s="37">
        <v>7250831</v>
      </c>
      <c r="D11" s="37">
        <v>6463872</v>
      </c>
      <c r="E11" s="37">
        <v>7250831</v>
      </c>
      <c r="F11" s="10">
        <f t="shared" si="0"/>
        <v>12.174730563971565</v>
      </c>
      <c r="G11" s="1"/>
      <c r="H11" s="1"/>
      <c r="I11" s="1"/>
    </row>
    <row r="12" spans="1:12" x14ac:dyDescent="0.25">
      <c r="A12" s="11" t="s">
        <v>49</v>
      </c>
      <c r="B12" s="38">
        <v>248563</v>
      </c>
      <c r="C12" s="38">
        <v>283185</v>
      </c>
      <c r="D12" s="38">
        <v>248563</v>
      </c>
      <c r="E12" s="38">
        <v>283185</v>
      </c>
      <c r="F12" s="13">
        <f t="shared" si="0"/>
        <v>13.928863105128272</v>
      </c>
      <c r="G12" s="1"/>
      <c r="H12" s="1"/>
      <c r="I12" s="1"/>
    </row>
    <row r="13" spans="1:12" x14ac:dyDescent="0.25">
      <c r="A13" s="8" t="s">
        <v>50</v>
      </c>
      <c r="B13" s="37">
        <v>806325</v>
      </c>
      <c r="C13" s="37">
        <v>810430</v>
      </c>
      <c r="D13" s="37">
        <v>806325</v>
      </c>
      <c r="E13" s="37">
        <v>810430</v>
      </c>
      <c r="F13" s="10">
        <f t="shared" si="0"/>
        <v>0.50909992868879783</v>
      </c>
      <c r="G13" s="1"/>
      <c r="H13" s="1"/>
      <c r="I13" s="1"/>
    </row>
    <row r="14" spans="1:12" x14ac:dyDescent="0.25">
      <c r="A14" s="11" t="s">
        <v>51</v>
      </c>
      <c r="B14" s="38">
        <v>3300203</v>
      </c>
      <c r="C14" s="38">
        <v>3409373</v>
      </c>
      <c r="D14" s="38">
        <v>3300203</v>
      </c>
      <c r="E14" s="38">
        <v>3409373</v>
      </c>
      <c r="F14" s="13">
        <f t="shared" si="0"/>
        <v>3.3079783273937977</v>
      </c>
      <c r="G14" s="1"/>
      <c r="H14" s="1"/>
      <c r="I14" s="1"/>
    </row>
    <row r="15" spans="1:12" x14ac:dyDescent="0.25">
      <c r="A15" s="8" t="s">
        <v>52</v>
      </c>
      <c r="B15" s="37">
        <v>2326883</v>
      </c>
      <c r="C15" s="37">
        <v>2205517</v>
      </c>
      <c r="D15" s="37">
        <v>2326883</v>
      </c>
      <c r="E15" s="37">
        <v>2205517</v>
      </c>
      <c r="F15" s="10">
        <f t="shared" si="0"/>
        <v>-5.2158187583991094</v>
      </c>
      <c r="G15" s="1"/>
      <c r="H15" s="1"/>
      <c r="I15" s="1"/>
    </row>
    <row r="16" spans="1:12" x14ac:dyDescent="0.25">
      <c r="A16" s="11" t="s">
        <v>53</v>
      </c>
      <c r="B16" s="38">
        <v>2353932</v>
      </c>
      <c r="C16" s="38">
        <v>2307709</v>
      </c>
      <c r="D16" s="38">
        <v>2353932</v>
      </c>
      <c r="E16" s="38">
        <v>2307709</v>
      </c>
      <c r="F16" s="13">
        <f t="shared" si="0"/>
        <v>-1.9636506067295016</v>
      </c>
      <c r="G16" s="1"/>
      <c r="H16" s="1"/>
      <c r="I16" s="1"/>
    </row>
    <row r="17" spans="1:9" x14ac:dyDescent="0.25">
      <c r="A17" s="8" t="s">
        <v>54</v>
      </c>
      <c r="B17" s="37">
        <v>1013494</v>
      </c>
      <c r="C17" s="37">
        <v>1190697</v>
      </c>
      <c r="D17" s="37">
        <v>1013494</v>
      </c>
      <c r="E17" s="37">
        <v>1190697</v>
      </c>
      <c r="F17" s="10">
        <f t="shared" si="0"/>
        <v>17.484365965659393</v>
      </c>
      <c r="G17" s="1"/>
      <c r="H17" s="1"/>
      <c r="I17" s="1"/>
    </row>
    <row r="18" spans="1:9" x14ac:dyDescent="0.25">
      <c r="A18" s="11" t="s">
        <v>55</v>
      </c>
      <c r="B18" s="38">
        <v>164432</v>
      </c>
      <c r="C18" s="38">
        <v>120885</v>
      </c>
      <c r="D18" s="38">
        <v>164432</v>
      </c>
      <c r="E18" s="38">
        <v>120885</v>
      </c>
      <c r="F18" s="13">
        <f t="shared" si="0"/>
        <v>-26.483287924491577</v>
      </c>
      <c r="G18" s="1"/>
      <c r="H18" s="1"/>
      <c r="I18" s="1"/>
    </row>
    <row r="19" spans="1:9" x14ac:dyDescent="0.25">
      <c r="A19" s="8" t="s">
        <v>56</v>
      </c>
      <c r="B19" s="37">
        <v>1077963</v>
      </c>
      <c r="C19" s="37">
        <v>980120</v>
      </c>
      <c r="D19" s="37">
        <v>1077963</v>
      </c>
      <c r="E19" s="37">
        <v>980120</v>
      </c>
      <c r="F19" s="10">
        <f t="shared" si="0"/>
        <v>-9.0766566199396408</v>
      </c>
      <c r="G19" s="1"/>
      <c r="H19" s="1"/>
      <c r="I19" s="1"/>
    </row>
    <row r="20" spans="1:9" x14ac:dyDescent="0.25">
      <c r="A20" s="11" t="s">
        <v>57</v>
      </c>
      <c r="B20" s="38">
        <v>1151979</v>
      </c>
      <c r="C20" s="38">
        <v>1402210</v>
      </c>
      <c r="D20" s="38">
        <v>1151979</v>
      </c>
      <c r="E20" s="38">
        <v>1402210</v>
      </c>
      <c r="F20" s="13">
        <f t="shared" si="0"/>
        <v>21.72183694320816</v>
      </c>
      <c r="G20" s="1"/>
      <c r="H20" s="1"/>
      <c r="I20" s="1"/>
    </row>
    <row r="21" spans="1:9" x14ac:dyDescent="0.25">
      <c r="A21" s="8" t="s">
        <v>58</v>
      </c>
      <c r="B21" s="37">
        <v>1556400</v>
      </c>
      <c r="C21" s="37">
        <v>2169441</v>
      </c>
      <c r="D21" s="37">
        <v>1556400</v>
      </c>
      <c r="E21" s="37">
        <v>2169441</v>
      </c>
      <c r="F21" s="10">
        <f t="shared" si="0"/>
        <v>39.388396299151879</v>
      </c>
      <c r="G21" s="1"/>
      <c r="H21" s="1"/>
      <c r="I21" s="1"/>
    </row>
    <row r="22" spans="1:9" x14ac:dyDescent="0.25">
      <c r="A22" s="11" t="s">
        <v>59</v>
      </c>
      <c r="B22" s="38">
        <v>1728208</v>
      </c>
      <c r="C22" s="38">
        <v>1576110</v>
      </c>
      <c r="D22" s="38">
        <v>1728208</v>
      </c>
      <c r="E22" s="38">
        <v>1576110</v>
      </c>
      <c r="F22" s="13">
        <f t="shared" si="0"/>
        <v>-8.8009082240100724</v>
      </c>
      <c r="G22" s="1"/>
      <c r="H22" s="1"/>
      <c r="I22" s="1"/>
    </row>
    <row r="23" spans="1:9" x14ac:dyDescent="0.25">
      <c r="A23" s="8" t="s">
        <v>60</v>
      </c>
      <c r="B23" s="37">
        <v>133283</v>
      </c>
      <c r="C23" s="37">
        <v>221194</v>
      </c>
      <c r="D23" s="37">
        <v>133283</v>
      </c>
      <c r="E23" s="37">
        <v>221194</v>
      </c>
      <c r="F23" s="10">
        <f t="shared" si="0"/>
        <v>65.958149201323494</v>
      </c>
      <c r="G23" s="1"/>
      <c r="H23" s="1"/>
      <c r="I23" s="1"/>
    </row>
    <row r="24" spans="1:9" x14ac:dyDescent="0.25">
      <c r="A24" s="11" t="s">
        <v>61</v>
      </c>
      <c r="B24" s="38">
        <v>130699</v>
      </c>
      <c r="C24" s="38">
        <v>87944</v>
      </c>
      <c r="D24" s="38">
        <v>130699</v>
      </c>
      <c r="E24" s="38">
        <v>87944</v>
      </c>
      <c r="F24" s="13">
        <f t="shared" si="0"/>
        <v>-32.712568573592762</v>
      </c>
      <c r="G24" s="1"/>
      <c r="H24" s="1"/>
      <c r="I24" s="1"/>
    </row>
    <row r="25" spans="1:9" x14ac:dyDescent="0.25">
      <c r="A25" s="8" t="s">
        <v>62</v>
      </c>
      <c r="B25" s="37">
        <v>79132</v>
      </c>
      <c r="C25" s="37">
        <v>85742</v>
      </c>
      <c r="D25" s="37">
        <v>79132</v>
      </c>
      <c r="E25" s="37">
        <v>85742</v>
      </c>
      <c r="F25" s="10">
        <f t="shared" si="0"/>
        <v>8.3531314765202467</v>
      </c>
      <c r="G25" s="1"/>
      <c r="H25" s="1"/>
      <c r="I25" s="1"/>
    </row>
    <row r="26" spans="1:9" x14ac:dyDescent="0.25">
      <c r="A26" s="11" t="s">
        <v>63</v>
      </c>
      <c r="B26" s="38">
        <v>199546</v>
      </c>
      <c r="C26" s="38">
        <v>151748</v>
      </c>
      <c r="D26" s="38">
        <v>199546</v>
      </c>
      <c r="E26" s="38">
        <v>151748</v>
      </c>
      <c r="F26" s="13">
        <f t="shared" si="0"/>
        <v>-23.953374159341706</v>
      </c>
      <c r="G26" s="1"/>
      <c r="H26" s="1"/>
      <c r="I26" s="1"/>
    </row>
    <row r="27" spans="1:9" x14ac:dyDescent="0.25">
      <c r="A27" s="8" t="s">
        <v>64</v>
      </c>
      <c r="B27" s="37">
        <v>209158</v>
      </c>
      <c r="C27" s="37">
        <v>245720</v>
      </c>
      <c r="D27" s="37">
        <v>209158</v>
      </c>
      <c r="E27" s="37">
        <v>245720</v>
      </c>
      <c r="F27" s="10">
        <f t="shared" si="0"/>
        <v>17.480564931774069</v>
      </c>
      <c r="G27" s="1"/>
      <c r="H27" s="1"/>
      <c r="I27" s="1"/>
    </row>
    <row r="28" spans="1:9" x14ac:dyDescent="0.25">
      <c r="A28" s="11" t="s">
        <v>65</v>
      </c>
      <c r="B28" s="38">
        <v>938757</v>
      </c>
      <c r="C28" s="38">
        <v>1231242</v>
      </c>
      <c r="D28" s="38">
        <v>938757</v>
      </c>
      <c r="E28" s="38">
        <v>1231242</v>
      </c>
      <c r="F28" s="13">
        <f t="shared" si="0"/>
        <v>31.156625196935948</v>
      </c>
      <c r="G28" s="1"/>
      <c r="H28" s="1"/>
      <c r="I28" s="1"/>
    </row>
    <row r="29" spans="1:9" x14ac:dyDescent="0.25">
      <c r="A29" s="8" t="s">
        <v>66</v>
      </c>
      <c r="B29" s="37">
        <v>302013</v>
      </c>
      <c r="C29" s="37">
        <v>275991</v>
      </c>
      <c r="D29" s="37">
        <v>302013</v>
      </c>
      <c r="E29" s="37">
        <v>275991</v>
      </c>
      <c r="F29" s="10">
        <f t="shared" si="0"/>
        <v>-8.6161853959928862</v>
      </c>
      <c r="G29" s="1"/>
      <c r="H29" s="1"/>
      <c r="I29" s="1"/>
    </row>
    <row r="30" spans="1:9" x14ac:dyDescent="0.25">
      <c r="A30" s="11" t="s">
        <v>67</v>
      </c>
      <c r="B30" s="38">
        <v>333818</v>
      </c>
      <c r="C30" s="38">
        <v>323377</v>
      </c>
      <c r="D30" s="38">
        <v>333818</v>
      </c>
      <c r="E30" s="38">
        <v>323377</v>
      </c>
      <c r="F30" s="13">
        <f t="shared" si="0"/>
        <v>-3.1277522482310758</v>
      </c>
      <c r="G30" s="1"/>
      <c r="H30" s="1"/>
      <c r="I30" s="1"/>
    </row>
    <row r="31" spans="1:9" x14ac:dyDescent="0.25">
      <c r="A31" s="8" t="s">
        <v>68</v>
      </c>
      <c r="B31" s="37">
        <v>2687042</v>
      </c>
      <c r="C31" s="37">
        <v>2929560</v>
      </c>
      <c r="D31" s="37">
        <v>2687042</v>
      </c>
      <c r="E31" s="37">
        <v>2929560</v>
      </c>
      <c r="F31" s="10">
        <f t="shared" si="0"/>
        <v>9.0254636883234411</v>
      </c>
      <c r="G31" s="1"/>
      <c r="H31" s="1"/>
      <c r="I31" s="1"/>
    </row>
    <row r="32" spans="1:9" x14ac:dyDescent="0.25">
      <c r="A32" s="11" t="s">
        <v>69</v>
      </c>
      <c r="B32" s="38">
        <v>5410740</v>
      </c>
      <c r="C32" s="38">
        <v>4940481</v>
      </c>
      <c r="D32" s="38">
        <v>5410740</v>
      </c>
      <c r="E32" s="38">
        <v>4940481</v>
      </c>
      <c r="F32" s="13">
        <f t="shared" si="0"/>
        <v>-8.6912141407644725</v>
      </c>
      <c r="G32" s="1"/>
      <c r="H32" s="1"/>
      <c r="I32" s="1"/>
    </row>
    <row r="33" spans="1:9" x14ac:dyDescent="0.25">
      <c r="A33" s="8" t="s">
        <v>70</v>
      </c>
      <c r="B33" s="37">
        <v>283015</v>
      </c>
      <c r="C33" s="37">
        <v>271946</v>
      </c>
      <c r="D33" s="37">
        <v>283015</v>
      </c>
      <c r="E33" s="37">
        <v>271946</v>
      </c>
      <c r="F33" s="10">
        <f t="shared" si="0"/>
        <v>-3.9111001183682816</v>
      </c>
      <c r="G33" s="1"/>
      <c r="H33" s="1"/>
      <c r="I33" s="1"/>
    </row>
    <row r="34" spans="1:9" x14ac:dyDescent="0.25">
      <c r="A34" s="11" t="s">
        <v>71</v>
      </c>
      <c r="B34" s="38">
        <v>66214</v>
      </c>
      <c r="C34" s="38">
        <v>112524</v>
      </c>
      <c r="D34" s="38">
        <v>66214</v>
      </c>
      <c r="E34" s="38">
        <v>112524</v>
      </c>
      <c r="F34" s="13">
        <f t="shared" si="0"/>
        <v>69.939891865768573</v>
      </c>
      <c r="G34" s="1"/>
      <c r="H34" s="1"/>
      <c r="I34" s="1"/>
    </row>
    <row r="35" spans="1:9" x14ac:dyDescent="0.25">
      <c r="A35" s="14" t="s">
        <v>72</v>
      </c>
      <c r="B35" s="15">
        <f>SUM(B7:B34)</f>
        <v>34848789</v>
      </c>
      <c r="C35" s="15">
        <f t="shared" ref="C35:E35" si="1">SUM(C7:C34)</f>
        <v>36850789</v>
      </c>
      <c r="D35" s="15">
        <f t="shared" si="1"/>
        <v>34848789</v>
      </c>
      <c r="E35" s="15">
        <f t="shared" si="1"/>
        <v>36850789</v>
      </c>
      <c r="F35" s="16">
        <f t="shared" si="0"/>
        <v>5.7448194254325387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1046136</v>
      </c>
      <c r="C38" s="41">
        <f>D7</f>
        <v>916696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7250831</v>
      </c>
      <c r="G38" s="42">
        <f>LOOKUP(E38,$A$38:$A$65,$C$38:$C$65)</f>
        <v>6463872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122788</v>
      </c>
      <c r="C39" s="41">
        <f t="shared" ref="C39:C65" si="5">D8</f>
        <v>123389</v>
      </c>
      <c r="D39" s="41">
        <f t="shared" ref="D39:D65" si="6">_xlfn.RANK.EQ(B39,$B$38:$B$65)+COUNTIF($B$38:$B$65,B39)-1</f>
        <v>24</v>
      </c>
      <c r="E39" s="42" t="str">
        <f t="shared" si="2"/>
        <v>VALENCIA</v>
      </c>
      <c r="F39" s="42">
        <f t="shared" ref="F39:F54" si="7">LOOKUP(E39,$A$38:$A$65,$B$38:$B$65)</f>
        <v>4940481</v>
      </c>
      <c r="G39" s="42">
        <f t="shared" ref="G39:G65" si="8">LOOKUP(E39,$A$38:$A$65,$C$38:$C$65)</f>
        <v>5410740</v>
      </c>
    </row>
    <row r="40" spans="1:9" x14ac:dyDescent="0.25">
      <c r="A40" s="42" t="str">
        <f t="shared" si="3"/>
        <v>ALMERIA</v>
      </c>
      <c r="B40" s="41">
        <f t="shared" si="4"/>
        <v>584050</v>
      </c>
      <c r="C40" s="41">
        <f t="shared" si="5"/>
        <v>394178</v>
      </c>
      <c r="D40" s="41">
        <f t="shared" si="6"/>
        <v>15</v>
      </c>
      <c r="E40" s="42" t="str">
        <f t="shared" si="2"/>
        <v>BARCELONA</v>
      </c>
      <c r="F40" s="42">
        <f t="shared" si="7"/>
        <v>3409373</v>
      </c>
      <c r="G40" s="42">
        <f t="shared" si="8"/>
        <v>3300203</v>
      </c>
    </row>
    <row r="41" spans="1:9" x14ac:dyDescent="0.25">
      <c r="A41" s="42" t="str">
        <f t="shared" si="3"/>
        <v>AVILES</v>
      </c>
      <c r="B41" s="41">
        <f t="shared" si="4"/>
        <v>513838</v>
      </c>
      <c r="C41" s="41">
        <f t="shared" si="5"/>
        <v>448855</v>
      </c>
      <c r="D41" s="41">
        <f t="shared" si="6"/>
        <v>16</v>
      </c>
      <c r="E41" s="42" t="str">
        <f t="shared" si="2"/>
        <v>TARRAGONA</v>
      </c>
      <c r="F41" s="42">
        <f t="shared" si="7"/>
        <v>2929560</v>
      </c>
      <c r="G41" s="42">
        <f t="shared" si="8"/>
        <v>2687042</v>
      </c>
    </row>
    <row r="42" spans="1:9" x14ac:dyDescent="0.25">
      <c r="A42" s="42" t="str">
        <f t="shared" si="3"/>
        <v>BAHIA DE ALGECIRAS</v>
      </c>
      <c r="B42" s="41">
        <f t="shared" si="4"/>
        <v>7250831</v>
      </c>
      <c r="C42" s="41">
        <f t="shared" si="5"/>
        <v>6463872</v>
      </c>
      <c r="D42" s="41">
        <f t="shared" si="6"/>
        <v>1</v>
      </c>
      <c r="E42" s="42" t="str">
        <f t="shared" si="2"/>
        <v>CARTAGENA</v>
      </c>
      <c r="F42" s="42">
        <f t="shared" si="7"/>
        <v>2307709</v>
      </c>
      <c r="G42" s="42">
        <f t="shared" si="8"/>
        <v>2353932</v>
      </c>
    </row>
    <row r="43" spans="1:9" x14ac:dyDescent="0.25">
      <c r="A43" s="42" t="str">
        <f t="shared" si="3"/>
        <v>BAHIA DE CADIZ</v>
      </c>
      <c r="B43" s="41">
        <f t="shared" si="4"/>
        <v>283185</v>
      </c>
      <c r="C43" s="41">
        <f t="shared" si="5"/>
        <v>248563</v>
      </c>
      <c r="D43" s="41">
        <f t="shared" si="6"/>
        <v>18</v>
      </c>
      <c r="E43" s="42" t="str">
        <f t="shared" si="2"/>
        <v>BILBAO</v>
      </c>
      <c r="F43" s="42">
        <f t="shared" si="7"/>
        <v>2205517</v>
      </c>
      <c r="G43" s="42">
        <f t="shared" si="8"/>
        <v>2326883</v>
      </c>
    </row>
    <row r="44" spans="1:9" x14ac:dyDescent="0.25">
      <c r="A44" s="42" t="str">
        <f t="shared" si="3"/>
        <v>BALEARES</v>
      </c>
      <c r="B44" s="41">
        <f t="shared" si="4"/>
        <v>810430</v>
      </c>
      <c r="C44" s="41">
        <f t="shared" si="5"/>
        <v>806325</v>
      </c>
      <c r="D44" s="41">
        <f t="shared" si="6"/>
        <v>14</v>
      </c>
      <c r="E44" s="42" t="str">
        <f t="shared" si="2"/>
        <v>HUELVA</v>
      </c>
      <c r="F44" s="42">
        <f t="shared" si="7"/>
        <v>2169441</v>
      </c>
      <c r="G44" s="42">
        <f t="shared" si="8"/>
        <v>1556400</v>
      </c>
    </row>
    <row r="45" spans="1:9" x14ac:dyDescent="0.25">
      <c r="A45" s="42" t="str">
        <f t="shared" si="3"/>
        <v>BARCELONA</v>
      </c>
      <c r="B45" s="41">
        <f t="shared" si="4"/>
        <v>3409373</v>
      </c>
      <c r="C45" s="41">
        <f t="shared" si="5"/>
        <v>3300203</v>
      </c>
      <c r="D45" s="41">
        <f t="shared" si="6"/>
        <v>3</v>
      </c>
      <c r="E45" s="42" t="str">
        <f t="shared" si="2"/>
        <v>LAS PALMAS</v>
      </c>
      <c r="F45" s="42">
        <f t="shared" si="7"/>
        <v>1576110</v>
      </c>
      <c r="G45" s="42">
        <f t="shared" si="8"/>
        <v>1728208</v>
      </c>
    </row>
    <row r="46" spans="1:9" x14ac:dyDescent="0.25">
      <c r="A46" s="42" t="str">
        <f t="shared" si="3"/>
        <v>BILBAO</v>
      </c>
      <c r="B46" s="41">
        <f t="shared" si="4"/>
        <v>2205517</v>
      </c>
      <c r="C46" s="41">
        <f t="shared" si="5"/>
        <v>2326883</v>
      </c>
      <c r="D46" s="41">
        <f t="shared" si="6"/>
        <v>6</v>
      </c>
      <c r="E46" s="42" t="str">
        <f t="shared" si="2"/>
        <v>GIJON</v>
      </c>
      <c r="F46" s="42">
        <f t="shared" si="7"/>
        <v>1402210</v>
      </c>
      <c r="G46" s="42">
        <f t="shared" si="8"/>
        <v>1151979</v>
      </c>
    </row>
    <row r="47" spans="1:9" x14ac:dyDescent="0.25">
      <c r="A47" s="42" t="str">
        <f t="shared" si="3"/>
        <v>CARTAGENA</v>
      </c>
      <c r="B47" s="41">
        <f t="shared" si="4"/>
        <v>2307709</v>
      </c>
      <c r="C47" s="41">
        <f t="shared" si="5"/>
        <v>2353932</v>
      </c>
      <c r="D47" s="41">
        <f t="shared" si="6"/>
        <v>5</v>
      </c>
      <c r="E47" s="42" t="str">
        <f t="shared" si="2"/>
        <v>SANTA CRUZ DE TENERIFE</v>
      </c>
      <c r="F47" s="42">
        <f t="shared" si="7"/>
        <v>1231242</v>
      </c>
      <c r="G47" s="42">
        <f t="shared" si="8"/>
        <v>938757</v>
      </c>
    </row>
    <row r="48" spans="1:9" x14ac:dyDescent="0.25">
      <c r="A48" s="42" t="str">
        <f t="shared" si="3"/>
        <v>CASTELLON</v>
      </c>
      <c r="B48" s="41">
        <f t="shared" si="4"/>
        <v>1190697</v>
      </c>
      <c r="C48" s="41">
        <f t="shared" si="5"/>
        <v>1013494</v>
      </c>
      <c r="D48" s="41">
        <f t="shared" si="6"/>
        <v>11</v>
      </c>
      <c r="E48" s="42" t="str">
        <f t="shared" si="2"/>
        <v>CASTELLON</v>
      </c>
      <c r="F48" s="42">
        <f t="shared" si="7"/>
        <v>1190697</v>
      </c>
      <c r="G48" s="42">
        <f t="shared" si="8"/>
        <v>1013494</v>
      </c>
    </row>
    <row r="49" spans="1:7" x14ac:dyDescent="0.25">
      <c r="A49" s="42" t="str">
        <f t="shared" si="3"/>
        <v>CEUTA</v>
      </c>
      <c r="B49" s="41">
        <f t="shared" si="4"/>
        <v>120885</v>
      </c>
      <c r="C49" s="41">
        <f t="shared" si="5"/>
        <v>164432</v>
      </c>
      <c r="D49" s="41">
        <f t="shared" si="6"/>
        <v>25</v>
      </c>
      <c r="E49" s="42" t="str">
        <f t="shared" si="2"/>
        <v>A CORUÑA</v>
      </c>
      <c r="F49" s="42">
        <f t="shared" si="7"/>
        <v>1046136</v>
      </c>
      <c r="G49" s="42">
        <f t="shared" si="8"/>
        <v>916696</v>
      </c>
    </row>
    <row r="50" spans="1:7" x14ac:dyDescent="0.25">
      <c r="A50" s="42" t="str">
        <f t="shared" si="3"/>
        <v>FERROL-SAN CIBRAO</v>
      </c>
      <c r="B50" s="41">
        <f t="shared" si="4"/>
        <v>980120</v>
      </c>
      <c r="C50" s="41">
        <f t="shared" si="5"/>
        <v>1077963</v>
      </c>
      <c r="D50" s="41">
        <f t="shared" si="6"/>
        <v>13</v>
      </c>
      <c r="E50" s="42" t="str">
        <f t="shared" si="2"/>
        <v>FERROL-SAN CIBRAO</v>
      </c>
      <c r="F50" s="42">
        <f t="shared" si="7"/>
        <v>980120</v>
      </c>
      <c r="G50" s="42">
        <f t="shared" si="8"/>
        <v>1077963</v>
      </c>
    </row>
    <row r="51" spans="1:7" x14ac:dyDescent="0.25">
      <c r="A51" s="42" t="str">
        <f t="shared" si="3"/>
        <v>GIJON</v>
      </c>
      <c r="B51" s="41">
        <f t="shared" si="4"/>
        <v>1402210</v>
      </c>
      <c r="C51" s="41">
        <f t="shared" si="5"/>
        <v>1151979</v>
      </c>
      <c r="D51" s="41">
        <f t="shared" si="6"/>
        <v>9</v>
      </c>
      <c r="E51" s="42" t="str">
        <f t="shared" si="2"/>
        <v>BALEARES</v>
      </c>
      <c r="F51" s="42">
        <f t="shared" si="7"/>
        <v>810430</v>
      </c>
      <c r="G51" s="42">
        <f t="shared" si="8"/>
        <v>806325</v>
      </c>
    </row>
    <row r="52" spans="1:7" x14ac:dyDescent="0.25">
      <c r="A52" s="42" t="str">
        <f t="shared" si="3"/>
        <v>HUELVA</v>
      </c>
      <c r="B52" s="41">
        <f t="shared" si="4"/>
        <v>2169441</v>
      </c>
      <c r="C52" s="41">
        <f t="shared" si="5"/>
        <v>1556400</v>
      </c>
      <c r="D52" s="41">
        <f t="shared" si="6"/>
        <v>7</v>
      </c>
      <c r="E52" s="42" t="str">
        <f t="shared" si="2"/>
        <v>ALMERIA</v>
      </c>
      <c r="F52" s="42">
        <f t="shared" si="7"/>
        <v>584050</v>
      </c>
      <c r="G52" s="42">
        <f t="shared" si="8"/>
        <v>394178</v>
      </c>
    </row>
    <row r="53" spans="1:7" x14ac:dyDescent="0.25">
      <c r="A53" s="42" t="str">
        <f t="shared" si="3"/>
        <v>LAS PALMAS</v>
      </c>
      <c r="B53" s="41">
        <f t="shared" si="4"/>
        <v>1576110</v>
      </c>
      <c r="C53" s="41">
        <f t="shared" si="5"/>
        <v>1728208</v>
      </c>
      <c r="D53" s="41">
        <f t="shared" si="6"/>
        <v>8</v>
      </c>
      <c r="E53" s="42" t="str">
        <f t="shared" si="2"/>
        <v>AVILES</v>
      </c>
      <c r="F53" s="42">
        <f t="shared" si="7"/>
        <v>513838</v>
      </c>
      <c r="G53" s="42">
        <f t="shared" si="8"/>
        <v>448855</v>
      </c>
    </row>
    <row r="54" spans="1:7" x14ac:dyDescent="0.25">
      <c r="A54" s="42" t="str">
        <f t="shared" si="3"/>
        <v>MALAGA</v>
      </c>
      <c r="B54" s="41">
        <f t="shared" si="4"/>
        <v>221194</v>
      </c>
      <c r="C54" s="41">
        <f t="shared" si="5"/>
        <v>133283</v>
      </c>
      <c r="D54" s="41">
        <f t="shared" si="6"/>
        <v>22</v>
      </c>
      <c r="E54" s="42" t="str">
        <f t="shared" si="2"/>
        <v>SEVILLA</v>
      </c>
      <c r="F54" s="42">
        <f t="shared" si="7"/>
        <v>323377</v>
      </c>
      <c r="G54" s="42">
        <f t="shared" si="8"/>
        <v>333818</v>
      </c>
    </row>
    <row r="55" spans="1:7" x14ac:dyDescent="0.25">
      <c r="A55" s="42" t="str">
        <f t="shared" si="3"/>
        <v>MARIN Y RIA DE PONTEVEDRA</v>
      </c>
      <c r="B55" s="41">
        <f t="shared" si="4"/>
        <v>87944</v>
      </c>
      <c r="C55" s="41">
        <f t="shared" si="5"/>
        <v>130699</v>
      </c>
      <c r="D55" s="41">
        <f t="shared" si="6"/>
        <v>27</v>
      </c>
      <c r="E55" s="42" t="str">
        <f t="shared" si="2"/>
        <v>BAHIA DE CADIZ</v>
      </c>
      <c r="F55" s="42">
        <f t="shared" ref="F55:F65" si="9">LOOKUP(E55,$A$38:$A$65,$B$38:$B$65)</f>
        <v>283185</v>
      </c>
      <c r="G55" s="42">
        <f t="shared" si="8"/>
        <v>248563</v>
      </c>
    </row>
    <row r="56" spans="1:7" x14ac:dyDescent="0.25">
      <c r="A56" s="42" t="str">
        <f t="shared" si="3"/>
        <v>MELILLA</v>
      </c>
      <c r="B56" s="41">
        <f t="shared" si="4"/>
        <v>85742</v>
      </c>
      <c r="C56" s="41">
        <f t="shared" si="5"/>
        <v>79132</v>
      </c>
      <c r="D56" s="41">
        <f t="shared" si="6"/>
        <v>28</v>
      </c>
      <c r="E56" s="42" t="str">
        <f t="shared" si="2"/>
        <v>SANTANDER</v>
      </c>
      <c r="F56" s="42">
        <f t="shared" si="9"/>
        <v>275991</v>
      </c>
      <c r="G56" s="42">
        <f t="shared" si="8"/>
        <v>302013</v>
      </c>
    </row>
    <row r="57" spans="1:7" x14ac:dyDescent="0.25">
      <c r="A57" s="42" t="str">
        <f t="shared" si="3"/>
        <v>MOTRIL</v>
      </c>
      <c r="B57" s="41">
        <f t="shared" si="4"/>
        <v>151748</v>
      </c>
      <c r="C57" s="41">
        <f t="shared" si="5"/>
        <v>199546</v>
      </c>
      <c r="D57" s="41">
        <f t="shared" si="6"/>
        <v>23</v>
      </c>
      <c r="E57" s="42" t="str">
        <f t="shared" si="2"/>
        <v>VIGO</v>
      </c>
      <c r="F57" s="42">
        <f t="shared" si="9"/>
        <v>271946</v>
      </c>
      <c r="G57" s="42">
        <f t="shared" si="8"/>
        <v>283015</v>
      </c>
    </row>
    <row r="58" spans="1:7" x14ac:dyDescent="0.25">
      <c r="A58" s="42" t="str">
        <f t="shared" si="3"/>
        <v>PASAIA</v>
      </c>
      <c r="B58" s="41">
        <f t="shared" si="4"/>
        <v>245720</v>
      </c>
      <c r="C58" s="41">
        <f t="shared" si="5"/>
        <v>209158</v>
      </c>
      <c r="D58" s="41">
        <f t="shared" si="6"/>
        <v>21</v>
      </c>
      <c r="E58" s="42" t="str">
        <f t="shared" si="2"/>
        <v>PASAIA</v>
      </c>
      <c r="F58" s="42">
        <f t="shared" si="9"/>
        <v>245720</v>
      </c>
      <c r="G58" s="42">
        <f t="shared" si="8"/>
        <v>209158</v>
      </c>
    </row>
    <row r="59" spans="1:7" x14ac:dyDescent="0.25">
      <c r="A59" s="42" t="str">
        <f t="shared" si="3"/>
        <v>SANTA CRUZ DE TENERIFE</v>
      </c>
      <c r="B59" s="41">
        <f t="shared" si="4"/>
        <v>1231242</v>
      </c>
      <c r="C59" s="41">
        <f t="shared" si="5"/>
        <v>938757</v>
      </c>
      <c r="D59" s="41">
        <f t="shared" si="6"/>
        <v>10</v>
      </c>
      <c r="E59" s="42" t="str">
        <f t="shared" si="2"/>
        <v>MALAGA</v>
      </c>
      <c r="F59" s="42">
        <f t="shared" si="9"/>
        <v>221194</v>
      </c>
      <c r="G59" s="42">
        <f t="shared" si="8"/>
        <v>133283</v>
      </c>
    </row>
    <row r="60" spans="1:7" x14ac:dyDescent="0.25">
      <c r="A60" s="42" t="str">
        <f t="shared" si="3"/>
        <v>SANTANDER</v>
      </c>
      <c r="B60" s="41">
        <f t="shared" si="4"/>
        <v>275991</v>
      </c>
      <c r="C60" s="41">
        <f t="shared" si="5"/>
        <v>302013</v>
      </c>
      <c r="D60" s="41">
        <f t="shared" si="6"/>
        <v>19</v>
      </c>
      <c r="E60" s="42" t="str">
        <f t="shared" si="2"/>
        <v>MOTRIL</v>
      </c>
      <c r="F60" s="42">
        <f t="shared" si="9"/>
        <v>151748</v>
      </c>
      <c r="G60" s="42">
        <f t="shared" si="8"/>
        <v>199546</v>
      </c>
    </row>
    <row r="61" spans="1:7" x14ac:dyDescent="0.25">
      <c r="A61" s="42" t="str">
        <f t="shared" si="3"/>
        <v>SEVILLA</v>
      </c>
      <c r="B61" s="41">
        <f t="shared" si="4"/>
        <v>323377</v>
      </c>
      <c r="C61" s="41">
        <f t="shared" si="5"/>
        <v>333818</v>
      </c>
      <c r="D61" s="41">
        <f t="shared" si="6"/>
        <v>17</v>
      </c>
      <c r="E61" s="42" t="str">
        <f t="shared" si="2"/>
        <v>ALICANTE</v>
      </c>
      <c r="F61" s="42">
        <f t="shared" si="9"/>
        <v>122788</v>
      </c>
      <c r="G61" s="42">
        <f t="shared" si="8"/>
        <v>123389</v>
      </c>
    </row>
    <row r="62" spans="1:7" x14ac:dyDescent="0.25">
      <c r="A62" s="42" t="str">
        <f t="shared" si="3"/>
        <v>TARRAGONA</v>
      </c>
      <c r="B62" s="41">
        <f t="shared" si="4"/>
        <v>2929560</v>
      </c>
      <c r="C62" s="41">
        <f t="shared" si="5"/>
        <v>2687042</v>
      </c>
      <c r="D62" s="41">
        <f t="shared" si="6"/>
        <v>4</v>
      </c>
      <c r="E62" s="42" t="str">
        <f t="shared" si="2"/>
        <v>CEUTA</v>
      </c>
      <c r="F62" s="42">
        <f t="shared" si="9"/>
        <v>120885</v>
      </c>
      <c r="G62" s="42">
        <f t="shared" si="8"/>
        <v>164432</v>
      </c>
    </row>
    <row r="63" spans="1:7" x14ac:dyDescent="0.25">
      <c r="A63" s="42" t="str">
        <f t="shared" si="3"/>
        <v>VALENCIA</v>
      </c>
      <c r="B63" s="41">
        <f t="shared" si="4"/>
        <v>4940481</v>
      </c>
      <c r="C63" s="41">
        <f t="shared" si="5"/>
        <v>5410740</v>
      </c>
      <c r="D63" s="41">
        <f t="shared" si="6"/>
        <v>2</v>
      </c>
      <c r="E63" s="42" t="str">
        <f t="shared" si="2"/>
        <v>VILAGARCIA</v>
      </c>
      <c r="F63" s="42">
        <f t="shared" si="9"/>
        <v>112524</v>
      </c>
      <c r="G63" s="42">
        <f t="shared" si="8"/>
        <v>66214</v>
      </c>
    </row>
    <row r="64" spans="1:7" x14ac:dyDescent="0.25">
      <c r="A64" s="42" t="str">
        <f t="shared" si="3"/>
        <v>VIGO</v>
      </c>
      <c r="B64" s="41">
        <f t="shared" si="4"/>
        <v>271946</v>
      </c>
      <c r="C64" s="41">
        <f t="shared" si="5"/>
        <v>283015</v>
      </c>
      <c r="D64" s="41">
        <f t="shared" si="6"/>
        <v>20</v>
      </c>
      <c r="E64" s="42" t="str">
        <f t="shared" si="2"/>
        <v>MARIN Y RIA DE PONTEVEDRA</v>
      </c>
      <c r="F64" s="42">
        <f t="shared" si="9"/>
        <v>87944</v>
      </c>
      <c r="G64" s="42">
        <f t="shared" si="8"/>
        <v>130699</v>
      </c>
    </row>
    <row r="65" spans="1:7" x14ac:dyDescent="0.25">
      <c r="A65" s="42" t="str">
        <f t="shared" si="3"/>
        <v>VILAGARCIA</v>
      </c>
      <c r="B65" s="41">
        <f t="shared" si="4"/>
        <v>112524</v>
      </c>
      <c r="C65" s="41">
        <f t="shared" si="5"/>
        <v>66214</v>
      </c>
      <c r="D65" s="41">
        <f t="shared" si="6"/>
        <v>26</v>
      </c>
      <c r="E65" s="42" t="str">
        <f t="shared" si="2"/>
        <v>MELILLA</v>
      </c>
      <c r="F65" s="42">
        <f t="shared" si="9"/>
        <v>85742</v>
      </c>
      <c r="G65" s="42">
        <f t="shared" si="8"/>
        <v>79132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35" sqref="B35:E35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Enero</v>
      </c>
      <c r="C5" s="97"/>
      <c r="D5" s="96" t="str">
        <f>'Resumen general'!F6</f>
        <v>Acumulado desde Enero</v>
      </c>
      <c r="E5" s="97"/>
      <c r="F5" s="97"/>
      <c r="L5" s="39">
        <f>'Resumen general'!I4</f>
        <v>41702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7">
        <v>502867</v>
      </c>
      <c r="C7" s="37">
        <v>564533</v>
      </c>
      <c r="D7" s="37">
        <v>502867</v>
      </c>
      <c r="E7" s="37">
        <v>564533</v>
      </c>
      <c r="F7" s="10">
        <f>((E7*100)/D7)-100</f>
        <v>12.262884619591262</v>
      </c>
      <c r="G7" s="1"/>
      <c r="H7" s="1"/>
      <c r="I7" s="1"/>
    </row>
    <row r="8" spans="1:12" x14ac:dyDescent="0.25">
      <c r="A8" s="11" t="s">
        <v>45</v>
      </c>
      <c r="B8" s="38">
        <v>4518</v>
      </c>
      <c r="C8" s="38">
        <v>0</v>
      </c>
      <c r="D8" s="38">
        <v>4518</v>
      </c>
      <c r="E8" s="38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4298</v>
      </c>
      <c r="D9" s="37">
        <v>0</v>
      </c>
      <c r="E9" s="37">
        <v>4298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62032</v>
      </c>
      <c r="C10" s="38">
        <v>35195</v>
      </c>
      <c r="D10" s="38">
        <v>62032</v>
      </c>
      <c r="E10" s="38">
        <v>35195</v>
      </c>
      <c r="F10" s="13">
        <f t="shared" si="0"/>
        <v>-43.263154500902758</v>
      </c>
      <c r="G10" s="1"/>
      <c r="H10" s="1"/>
      <c r="I10" s="1"/>
    </row>
    <row r="11" spans="1:12" x14ac:dyDescent="0.25">
      <c r="A11" s="8" t="s">
        <v>48</v>
      </c>
      <c r="B11" s="37">
        <v>1871486</v>
      </c>
      <c r="C11" s="37">
        <v>2142537</v>
      </c>
      <c r="D11" s="37">
        <v>1871486</v>
      </c>
      <c r="E11" s="37">
        <v>2142537</v>
      </c>
      <c r="F11" s="10">
        <f t="shared" si="0"/>
        <v>14.483196775182932</v>
      </c>
      <c r="G11" s="1"/>
      <c r="H11" s="1"/>
      <c r="I11" s="1"/>
    </row>
    <row r="12" spans="1:12" x14ac:dyDescent="0.25">
      <c r="A12" s="11" t="s">
        <v>49</v>
      </c>
      <c r="B12" s="38">
        <v>4191</v>
      </c>
      <c r="C12" s="38">
        <v>0</v>
      </c>
      <c r="D12" s="38">
        <v>4191</v>
      </c>
      <c r="E12" s="38">
        <v>0</v>
      </c>
      <c r="F12" s="13">
        <f t="shared" si="0"/>
        <v>-100</v>
      </c>
      <c r="G12" s="1"/>
      <c r="H12" s="1"/>
      <c r="I12" s="1"/>
    </row>
    <row r="13" spans="1:12" x14ac:dyDescent="0.25">
      <c r="A13" s="8" t="s">
        <v>50</v>
      </c>
      <c r="B13" s="37">
        <v>106434</v>
      </c>
      <c r="C13" s="37">
        <v>68922</v>
      </c>
      <c r="D13" s="37">
        <v>106434</v>
      </c>
      <c r="E13" s="37">
        <v>68922</v>
      </c>
      <c r="F13" s="10">
        <f t="shared" si="0"/>
        <v>-35.244376796888218</v>
      </c>
      <c r="G13" s="1"/>
      <c r="H13" s="1"/>
      <c r="I13" s="1"/>
    </row>
    <row r="14" spans="1:12" x14ac:dyDescent="0.25">
      <c r="A14" s="11" t="s">
        <v>51</v>
      </c>
      <c r="B14" s="38">
        <v>998078</v>
      </c>
      <c r="C14" s="38">
        <v>1078099</v>
      </c>
      <c r="D14" s="38">
        <v>998078</v>
      </c>
      <c r="E14" s="38">
        <v>1078099</v>
      </c>
      <c r="F14" s="13">
        <f t="shared" si="0"/>
        <v>8.0175096535541286</v>
      </c>
      <c r="G14" s="1"/>
      <c r="H14" s="1"/>
      <c r="I14" s="1"/>
    </row>
    <row r="15" spans="1:12" x14ac:dyDescent="0.25">
      <c r="A15" s="8" t="s">
        <v>52</v>
      </c>
      <c r="B15" s="37">
        <v>1332923</v>
      </c>
      <c r="C15" s="37">
        <v>1285362</v>
      </c>
      <c r="D15" s="37">
        <v>1332923</v>
      </c>
      <c r="E15" s="37">
        <v>1285362</v>
      </c>
      <c r="F15" s="10">
        <f t="shared" si="0"/>
        <v>-3.5681731052731465</v>
      </c>
      <c r="G15" s="1"/>
      <c r="H15" s="1"/>
      <c r="I15" s="1"/>
    </row>
    <row r="16" spans="1:12" x14ac:dyDescent="0.25">
      <c r="A16" s="11" t="s">
        <v>53</v>
      </c>
      <c r="B16" s="38">
        <v>1668219</v>
      </c>
      <c r="C16" s="38">
        <v>1703218</v>
      </c>
      <c r="D16" s="38">
        <v>1668219</v>
      </c>
      <c r="E16" s="38">
        <v>1703218</v>
      </c>
      <c r="F16" s="13">
        <f t="shared" si="0"/>
        <v>2.0979859358993025</v>
      </c>
      <c r="G16" s="1"/>
      <c r="H16" s="1"/>
      <c r="I16" s="1"/>
    </row>
    <row r="17" spans="1:9" x14ac:dyDescent="0.25">
      <c r="A17" s="8" t="s">
        <v>54</v>
      </c>
      <c r="B17" s="37">
        <v>638585</v>
      </c>
      <c r="C17" s="37">
        <v>632121</v>
      </c>
      <c r="D17" s="37">
        <v>638585</v>
      </c>
      <c r="E17" s="37">
        <v>632121</v>
      </c>
      <c r="F17" s="10">
        <f t="shared" si="0"/>
        <v>-1.0122379949419411</v>
      </c>
      <c r="G17" s="1"/>
      <c r="H17" s="1"/>
      <c r="I17" s="1"/>
    </row>
    <row r="18" spans="1:9" x14ac:dyDescent="0.25">
      <c r="A18" s="11" t="s">
        <v>55</v>
      </c>
      <c r="B18" s="38">
        <v>69533</v>
      </c>
      <c r="C18" s="38">
        <v>43094</v>
      </c>
      <c r="D18" s="38">
        <v>69533</v>
      </c>
      <c r="E18" s="38">
        <v>43094</v>
      </c>
      <c r="F18" s="13">
        <f t="shared" si="0"/>
        <v>-38.023672213193734</v>
      </c>
      <c r="G18" s="1"/>
      <c r="H18" s="1"/>
      <c r="I18" s="1"/>
    </row>
    <row r="19" spans="1:9" x14ac:dyDescent="0.25">
      <c r="A19" s="8" t="s">
        <v>56</v>
      </c>
      <c r="B19" s="37">
        <v>223010</v>
      </c>
      <c r="C19" s="37">
        <v>172855</v>
      </c>
      <c r="D19" s="37">
        <v>223010</v>
      </c>
      <c r="E19" s="37">
        <v>172855</v>
      </c>
      <c r="F19" s="10">
        <f t="shared" si="0"/>
        <v>-22.490022868929643</v>
      </c>
      <c r="G19" s="1"/>
      <c r="H19" s="1"/>
      <c r="I19" s="1"/>
    </row>
    <row r="20" spans="1:9" x14ac:dyDescent="0.25">
      <c r="A20" s="11" t="s">
        <v>57</v>
      </c>
      <c r="B20" s="38">
        <v>48405</v>
      </c>
      <c r="C20" s="38">
        <v>98762</v>
      </c>
      <c r="D20" s="38">
        <v>48405</v>
      </c>
      <c r="E20" s="38">
        <v>98762</v>
      </c>
      <c r="F20" s="13">
        <f t="shared" si="0"/>
        <v>104.03264125606859</v>
      </c>
      <c r="G20" s="1"/>
      <c r="H20" s="1"/>
      <c r="I20" s="1"/>
    </row>
    <row r="21" spans="1:9" x14ac:dyDescent="0.25">
      <c r="A21" s="8" t="s">
        <v>58</v>
      </c>
      <c r="B21" s="37">
        <v>1372746</v>
      </c>
      <c r="C21" s="37">
        <v>1659416</v>
      </c>
      <c r="D21" s="37">
        <v>1372746</v>
      </c>
      <c r="E21" s="37">
        <v>1659416</v>
      </c>
      <c r="F21" s="10">
        <f t="shared" si="0"/>
        <v>20.882960139749088</v>
      </c>
      <c r="G21" s="1"/>
      <c r="H21" s="1"/>
      <c r="I21" s="1"/>
    </row>
    <row r="22" spans="1:9" x14ac:dyDescent="0.25">
      <c r="A22" s="11" t="s">
        <v>59</v>
      </c>
      <c r="B22" s="38">
        <v>511196</v>
      </c>
      <c r="C22" s="38">
        <v>442660</v>
      </c>
      <c r="D22" s="38">
        <v>511196</v>
      </c>
      <c r="E22" s="38">
        <v>442660</v>
      </c>
      <c r="F22" s="13">
        <f t="shared" si="0"/>
        <v>-13.406990665028673</v>
      </c>
      <c r="G22" s="1"/>
      <c r="H22" s="1"/>
      <c r="I22" s="1"/>
    </row>
    <row r="23" spans="1:9" x14ac:dyDescent="0.25">
      <c r="A23" s="8" t="s">
        <v>60</v>
      </c>
      <c r="B23" s="37">
        <v>4186</v>
      </c>
      <c r="C23" s="37">
        <v>20735</v>
      </c>
      <c r="D23" s="37">
        <v>4186</v>
      </c>
      <c r="E23" s="37">
        <v>20735</v>
      </c>
      <c r="F23" s="10">
        <f t="shared" si="0"/>
        <v>395.34161490683232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2503</v>
      </c>
      <c r="C25" s="37">
        <v>8116</v>
      </c>
      <c r="D25" s="37">
        <v>2503</v>
      </c>
      <c r="E25" s="37">
        <v>8116</v>
      </c>
      <c r="F25" s="10">
        <f t="shared" si="0"/>
        <v>224.25089892129444</v>
      </c>
      <c r="G25" s="1"/>
      <c r="H25" s="1"/>
      <c r="I25" s="1"/>
    </row>
    <row r="26" spans="1:9" x14ac:dyDescent="0.25">
      <c r="A26" s="11" t="s">
        <v>63</v>
      </c>
      <c r="B26" s="38">
        <v>124063</v>
      </c>
      <c r="C26" s="38">
        <v>86680</v>
      </c>
      <c r="D26" s="38">
        <v>124063</v>
      </c>
      <c r="E26" s="38">
        <v>86680</v>
      </c>
      <c r="F26" s="13">
        <f t="shared" si="0"/>
        <v>-30.132271507218107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490636</v>
      </c>
      <c r="C28" s="38">
        <v>741657</v>
      </c>
      <c r="D28" s="38">
        <v>490636</v>
      </c>
      <c r="E28" s="38">
        <v>741657</v>
      </c>
      <c r="F28" s="13">
        <f t="shared" si="0"/>
        <v>51.162368843704911</v>
      </c>
      <c r="G28" s="1"/>
      <c r="H28" s="1"/>
      <c r="I28" s="1"/>
    </row>
    <row r="29" spans="1:9" x14ac:dyDescent="0.25">
      <c r="A29" s="8" t="s">
        <v>66</v>
      </c>
      <c r="B29" s="37">
        <v>12972</v>
      </c>
      <c r="C29" s="37">
        <v>15230</v>
      </c>
      <c r="D29" s="37">
        <v>12972</v>
      </c>
      <c r="E29" s="37">
        <v>15230</v>
      </c>
      <c r="F29" s="10">
        <f t="shared" si="0"/>
        <v>17.406722170829482</v>
      </c>
      <c r="G29" s="1"/>
      <c r="H29" s="1"/>
      <c r="I29" s="1"/>
    </row>
    <row r="30" spans="1:9" x14ac:dyDescent="0.25">
      <c r="A30" s="11" t="s">
        <v>67</v>
      </c>
      <c r="B30" s="38">
        <v>35294</v>
      </c>
      <c r="C30" s="38">
        <v>23001</v>
      </c>
      <c r="D30" s="38">
        <v>35294</v>
      </c>
      <c r="E30" s="38">
        <v>23001</v>
      </c>
      <c r="F30" s="13">
        <f t="shared" si="0"/>
        <v>-34.830282767609219</v>
      </c>
      <c r="G30" s="1"/>
      <c r="H30" s="1"/>
      <c r="I30" s="1"/>
    </row>
    <row r="31" spans="1:9" x14ac:dyDescent="0.25">
      <c r="A31" s="8" t="s">
        <v>68</v>
      </c>
      <c r="B31" s="37">
        <v>1519733</v>
      </c>
      <c r="C31" s="37">
        <v>1547480</v>
      </c>
      <c r="D31" s="37">
        <v>1519733</v>
      </c>
      <c r="E31" s="37">
        <v>1547480</v>
      </c>
      <c r="F31" s="10">
        <f t="shared" si="0"/>
        <v>1.8257812392045167</v>
      </c>
      <c r="G31" s="1"/>
      <c r="H31" s="1"/>
      <c r="I31" s="1"/>
    </row>
    <row r="32" spans="1:9" x14ac:dyDescent="0.25">
      <c r="A32" s="11" t="s">
        <v>69</v>
      </c>
      <c r="B32" s="38">
        <v>239864</v>
      </c>
      <c r="C32" s="38">
        <v>411101</v>
      </c>
      <c r="D32" s="38">
        <v>239864</v>
      </c>
      <c r="E32" s="38">
        <v>411101</v>
      </c>
      <c r="F32" s="13">
        <f t="shared" si="0"/>
        <v>71.389203882199922</v>
      </c>
      <c r="G32" s="1"/>
      <c r="H32" s="1"/>
      <c r="I32" s="1"/>
    </row>
    <row r="33" spans="1:9" x14ac:dyDescent="0.25">
      <c r="A33" s="8" t="s">
        <v>70</v>
      </c>
      <c r="B33" s="37">
        <v>9996</v>
      </c>
      <c r="C33" s="37">
        <v>4109</v>
      </c>
      <c r="D33" s="37">
        <v>9996</v>
      </c>
      <c r="E33" s="37">
        <v>4109</v>
      </c>
      <c r="F33" s="10">
        <f t="shared" si="0"/>
        <v>-58.893557422969188</v>
      </c>
      <c r="G33" s="1"/>
      <c r="H33" s="1"/>
      <c r="I33" s="1"/>
    </row>
    <row r="34" spans="1:9" x14ac:dyDescent="0.25">
      <c r="A34" s="11" t="s">
        <v>71</v>
      </c>
      <c r="B34" s="38">
        <v>10268</v>
      </c>
      <c r="C34" s="38">
        <v>29344</v>
      </c>
      <c r="D34" s="38">
        <v>10268</v>
      </c>
      <c r="E34" s="38">
        <v>29344</v>
      </c>
      <c r="F34" s="13">
        <f t="shared" si="0"/>
        <v>185.78106739384498</v>
      </c>
      <c r="G34" s="1"/>
      <c r="H34" s="1"/>
      <c r="I34" s="1"/>
    </row>
    <row r="35" spans="1:9" x14ac:dyDescent="0.25">
      <c r="A35" s="14" t="s">
        <v>72</v>
      </c>
      <c r="B35" s="15">
        <f>SUM(B7:B34)</f>
        <v>11863738</v>
      </c>
      <c r="C35" s="15">
        <f t="shared" ref="C35:E35" si="1">SUM(C7:C34)</f>
        <v>12818525</v>
      </c>
      <c r="D35" s="15">
        <f t="shared" si="1"/>
        <v>11863738</v>
      </c>
      <c r="E35" s="15">
        <f t="shared" si="1"/>
        <v>12818525</v>
      </c>
      <c r="F35" s="16">
        <f t="shared" si="0"/>
        <v>8.0479440796821393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564533</v>
      </c>
      <c r="C38" s="41">
        <f>D7</f>
        <v>502867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2142537</v>
      </c>
      <c r="G38" s="42">
        <f>LOOKUP(E38,$A$38:$A$65,$C$38:$C$65)</f>
        <v>1871486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4518</v>
      </c>
      <c r="D39" s="41">
        <f t="shared" ref="D39:D65" si="6">_xlfn.RANK.EQ(B39,$B$38:$B$65)+COUNTIF($B$38:$B$65,B39)-1</f>
        <v>28</v>
      </c>
      <c r="E39" s="42" t="str">
        <f t="shared" si="2"/>
        <v>CARTAGENA</v>
      </c>
      <c r="F39" s="42">
        <f t="shared" ref="F39:F54" si="7">LOOKUP(E39,$A$38:$A$65,$B$38:$B$65)</f>
        <v>1703218</v>
      </c>
      <c r="G39" s="42">
        <f t="shared" ref="G39:G65" si="8">LOOKUP(E39,$A$38:$A$65,$C$38:$C$65)</f>
        <v>1668219</v>
      </c>
    </row>
    <row r="40" spans="1:9" x14ac:dyDescent="0.25">
      <c r="A40" s="42" t="str">
        <f t="shared" si="3"/>
        <v>ALMERIA</v>
      </c>
      <c r="B40" s="41">
        <f t="shared" si="4"/>
        <v>4298</v>
      </c>
      <c r="C40" s="41">
        <f t="shared" si="5"/>
        <v>0</v>
      </c>
      <c r="D40" s="41">
        <f t="shared" si="6"/>
        <v>23</v>
      </c>
      <c r="E40" s="42" t="str">
        <f t="shared" si="2"/>
        <v>HUELVA</v>
      </c>
      <c r="F40" s="42">
        <f t="shared" si="7"/>
        <v>1659416</v>
      </c>
      <c r="G40" s="42">
        <f t="shared" si="8"/>
        <v>1372746</v>
      </c>
    </row>
    <row r="41" spans="1:9" x14ac:dyDescent="0.25">
      <c r="A41" s="42" t="str">
        <f t="shared" si="3"/>
        <v>AVILES</v>
      </c>
      <c r="B41" s="41">
        <f t="shared" si="4"/>
        <v>35195</v>
      </c>
      <c r="C41" s="41">
        <f t="shared" si="5"/>
        <v>62032</v>
      </c>
      <c r="D41" s="41">
        <f t="shared" si="6"/>
        <v>17</v>
      </c>
      <c r="E41" s="42" t="str">
        <f t="shared" si="2"/>
        <v>TARRAGONA</v>
      </c>
      <c r="F41" s="42">
        <f t="shared" si="7"/>
        <v>1547480</v>
      </c>
      <c r="G41" s="42">
        <f t="shared" si="8"/>
        <v>1519733</v>
      </c>
    </row>
    <row r="42" spans="1:9" x14ac:dyDescent="0.25">
      <c r="A42" s="42" t="str">
        <f t="shared" si="3"/>
        <v>BAHIA DE ALGECIRAS</v>
      </c>
      <c r="B42" s="41">
        <f t="shared" si="4"/>
        <v>2142537</v>
      </c>
      <c r="C42" s="41">
        <f t="shared" si="5"/>
        <v>1871486</v>
      </c>
      <c r="D42" s="41">
        <f t="shared" si="6"/>
        <v>1</v>
      </c>
      <c r="E42" s="42" t="str">
        <f t="shared" si="2"/>
        <v>BILBAO</v>
      </c>
      <c r="F42" s="42">
        <f t="shared" si="7"/>
        <v>1285362</v>
      </c>
      <c r="G42" s="42">
        <f t="shared" si="8"/>
        <v>1332923</v>
      </c>
    </row>
    <row r="43" spans="1:9" x14ac:dyDescent="0.25">
      <c r="A43" s="42" t="str">
        <f t="shared" si="3"/>
        <v>BAHIA DE CADIZ</v>
      </c>
      <c r="B43" s="41">
        <f t="shared" si="4"/>
        <v>0</v>
      </c>
      <c r="C43" s="41">
        <f t="shared" si="5"/>
        <v>4191</v>
      </c>
      <c r="D43" s="41">
        <f t="shared" si="6"/>
        <v>28</v>
      </c>
      <c r="E43" s="42" t="str">
        <f t="shared" si="2"/>
        <v>BARCELONA</v>
      </c>
      <c r="F43" s="42">
        <f t="shared" si="7"/>
        <v>1078099</v>
      </c>
      <c r="G43" s="42">
        <f t="shared" si="8"/>
        <v>998078</v>
      </c>
    </row>
    <row r="44" spans="1:9" x14ac:dyDescent="0.25">
      <c r="A44" s="42" t="str">
        <f t="shared" si="3"/>
        <v>BALEARES</v>
      </c>
      <c r="B44" s="41">
        <f t="shared" si="4"/>
        <v>68922</v>
      </c>
      <c r="C44" s="41">
        <f t="shared" si="5"/>
        <v>106434</v>
      </c>
      <c r="D44" s="41">
        <f t="shared" si="6"/>
        <v>15</v>
      </c>
      <c r="E44" s="42" t="str">
        <f t="shared" si="2"/>
        <v>SANTA CRUZ DE TENERIFE</v>
      </c>
      <c r="F44" s="42">
        <f t="shared" si="7"/>
        <v>741657</v>
      </c>
      <c r="G44" s="42">
        <f t="shared" si="8"/>
        <v>490636</v>
      </c>
    </row>
    <row r="45" spans="1:9" x14ac:dyDescent="0.25">
      <c r="A45" s="42" t="str">
        <f t="shared" si="3"/>
        <v>BARCELONA</v>
      </c>
      <c r="B45" s="41">
        <f t="shared" si="4"/>
        <v>1078099</v>
      </c>
      <c r="C45" s="41">
        <f t="shared" si="5"/>
        <v>998078</v>
      </c>
      <c r="D45" s="41">
        <f t="shared" si="6"/>
        <v>6</v>
      </c>
      <c r="E45" s="42" t="str">
        <f t="shared" si="2"/>
        <v>CASTELLON</v>
      </c>
      <c r="F45" s="42">
        <f t="shared" si="7"/>
        <v>632121</v>
      </c>
      <c r="G45" s="42">
        <f t="shared" si="8"/>
        <v>638585</v>
      </c>
    </row>
    <row r="46" spans="1:9" x14ac:dyDescent="0.25">
      <c r="A46" s="42" t="str">
        <f t="shared" si="3"/>
        <v>BILBAO</v>
      </c>
      <c r="B46" s="41">
        <f t="shared" si="4"/>
        <v>1285362</v>
      </c>
      <c r="C46" s="41">
        <f t="shared" si="5"/>
        <v>1332923</v>
      </c>
      <c r="D46" s="41">
        <f t="shared" si="6"/>
        <v>5</v>
      </c>
      <c r="E46" s="42" t="str">
        <f t="shared" si="2"/>
        <v>A CORUÑA</v>
      </c>
      <c r="F46" s="42">
        <f t="shared" si="7"/>
        <v>564533</v>
      </c>
      <c r="G46" s="42">
        <f t="shared" si="8"/>
        <v>502867</v>
      </c>
    </row>
    <row r="47" spans="1:9" x14ac:dyDescent="0.25">
      <c r="A47" s="42" t="str">
        <f t="shared" si="3"/>
        <v>CARTAGENA</v>
      </c>
      <c r="B47" s="41">
        <f t="shared" si="4"/>
        <v>1703218</v>
      </c>
      <c r="C47" s="41">
        <f t="shared" si="5"/>
        <v>1668219</v>
      </c>
      <c r="D47" s="41">
        <f t="shared" si="6"/>
        <v>2</v>
      </c>
      <c r="E47" s="42" t="str">
        <f t="shared" si="2"/>
        <v>LAS PALMAS</v>
      </c>
      <c r="F47" s="42">
        <f t="shared" si="7"/>
        <v>442660</v>
      </c>
      <c r="G47" s="42">
        <f t="shared" si="8"/>
        <v>511196</v>
      </c>
    </row>
    <row r="48" spans="1:9" x14ac:dyDescent="0.25">
      <c r="A48" s="42" t="str">
        <f t="shared" si="3"/>
        <v>CASTELLON</v>
      </c>
      <c r="B48" s="41">
        <f t="shared" si="4"/>
        <v>632121</v>
      </c>
      <c r="C48" s="41">
        <f t="shared" si="5"/>
        <v>638585</v>
      </c>
      <c r="D48" s="41">
        <f t="shared" si="6"/>
        <v>8</v>
      </c>
      <c r="E48" s="42" t="str">
        <f t="shared" si="2"/>
        <v>VALENCIA</v>
      </c>
      <c r="F48" s="42">
        <f t="shared" si="7"/>
        <v>411101</v>
      </c>
      <c r="G48" s="42">
        <f t="shared" si="8"/>
        <v>239864</v>
      </c>
    </row>
    <row r="49" spans="1:7" x14ac:dyDescent="0.25">
      <c r="A49" s="42" t="str">
        <f t="shared" si="3"/>
        <v>CEUTA</v>
      </c>
      <c r="B49" s="41">
        <f t="shared" si="4"/>
        <v>43094</v>
      </c>
      <c r="C49" s="41">
        <f t="shared" si="5"/>
        <v>69533</v>
      </c>
      <c r="D49" s="41">
        <f t="shared" si="6"/>
        <v>16</v>
      </c>
      <c r="E49" s="42" t="str">
        <f t="shared" si="2"/>
        <v>FERROL-SAN CIBRAO</v>
      </c>
      <c r="F49" s="42">
        <f t="shared" si="7"/>
        <v>172855</v>
      </c>
      <c r="G49" s="42">
        <f t="shared" si="8"/>
        <v>223010</v>
      </c>
    </row>
    <row r="50" spans="1:7" x14ac:dyDescent="0.25">
      <c r="A50" s="42" t="str">
        <f t="shared" si="3"/>
        <v>FERROL-SAN CIBRAO</v>
      </c>
      <c r="B50" s="41">
        <f t="shared" si="4"/>
        <v>172855</v>
      </c>
      <c r="C50" s="41">
        <f t="shared" si="5"/>
        <v>223010</v>
      </c>
      <c r="D50" s="41">
        <f t="shared" si="6"/>
        <v>12</v>
      </c>
      <c r="E50" s="42" t="str">
        <f t="shared" si="2"/>
        <v>GIJON</v>
      </c>
      <c r="F50" s="42">
        <f t="shared" si="7"/>
        <v>98762</v>
      </c>
      <c r="G50" s="42">
        <f t="shared" si="8"/>
        <v>48405</v>
      </c>
    </row>
    <row r="51" spans="1:7" x14ac:dyDescent="0.25">
      <c r="A51" s="42" t="str">
        <f t="shared" si="3"/>
        <v>GIJON</v>
      </c>
      <c r="B51" s="41">
        <f t="shared" si="4"/>
        <v>98762</v>
      </c>
      <c r="C51" s="41">
        <f t="shared" si="5"/>
        <v>48405</v>
      </c>
      <c r="D51" s="41">
        <f t="shared" si="6"/>
        <v>13</v>
      </c>
      <c r="E51" s="42" t="str">
        <f t="shared" si="2"/>
        <v>MOTRIL</v>
      </c>
      <c r="F51" s="42">
        <f t="shared" si="7"/>
        <v>86680</v>
      </c>
      <c r="G51" s="42">
        <f t="shared" si="8"/>
        <v>124063</v>
      </c>
    </row>
    <row r="52" spans="1:7" x14ac:dyDescent="0.25">
      <c r="A52" s="42" t="str">
        <f t="shared" si="3"/>
        <v>HUELVA</v>
      </c>
      <c r="B52" s="41">
        <f t="shared" si="4"/>
        <v>1659416</v>
      </c>
      <c r="C52" s="41">
        <f t="shared" si="5"/>
        <v>1372746</v>
      </c>
      <c r="D52" s="41">
        <f t="shared" si="6"/>
        <v>3</v>
      </c>
      <c r="E52" s="42" t="str">
        <f t="shared" si="2"/>
        <v>BALEARES</v>
      </c>
      <c r="F52" s="42">
        <f t="shared" si="7"/>
        <v>68922</v>
      </c>
      <c r="G52" s="42">
        <f t="shared" si="8"/>
        <v>106434</v>
      </c>
    </row>
    <row r="53" spans="1:7" x14ac:dyDescent="0.25">
      <c r="A53" s="42" t="str">
        <f t="shared" si="3"/>
        <v>LAS PALMAS</v>
      </c>
      <c r="B53" s="41">
        <f t="shared" si="4"/>
        <v>442660</v>
      </c>
      <c r="C53" s="41">
        <f t="shared" si="5"/>
        <v>511196</v>
      </c>
      <c r="D53" s="41">
        <f t="shared" si="6"/>
        <v>10</v>
      </c>
      <c r="E53" s="42" t="str">
        <f t="shared" si="2"/>
        <v>CEUTA</v>
      </c>
      <c r="F53" s="42">
        <f t="shared" si="7"/>
        <v>43094</v>
      </c>
      <c r="G53" s="42">
        <f t="shared" si="8"/>
        <v>69533</v>
      </c>
    </row>
    <row r="54" spans="1:7" x14ac:dyDescent="0.25">
      <c r="A54" s="42" t="str">
        <f t="shared" si="3"/>
        <v>MALAGA</v>
      </c>
      <c r="B54" s="41">
        <f t="shared" si="4"/>
        <v>20735</v>
      </c>
      <c r="C54" s="41">
        <f t="shared" si="5"/>
        <v>4186</v>
      </c>
      <c r="D54" s="41">
        <f t="shared" si="6"/>
        <v>20</v>
      </c>
      <c r="E54" s="42" t="str">
        <f t="shared" si="2"/>
        <v>AVILES</v>
      </c>
      <c r="F54" s="42">
        <f t="shared" si="7"/>
        <v>35195</v>
      </c>
      <c r="G54" s="42">
        <f t="shared" si="8"/>
        <v>62032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VILAGARCIA</v>
      </c>
      <c r="F55" s="42">
        <f t="shared" ref="F55:F65" si="9">LOOKUP(E55,$A$38:$A$65,$B$38:$B$65)</f>
        <v>29344</v>
      </c>
      <c r="G55" s="42">
        <f t="shared" si="8"/>
        <v>10268</v>
      </c>
    </row>
    <row r="56" spans="1:7" x14ac:dyDescent="0.25">
      <c r="A56" s="42" t="str">
        <f t="shared" si="3"/>
        <v>MELILLA</v>
      </c>
      <c r="B56" s="41">
        <f t="shared" si="4"/>
        <v>8116</v>
      </c>
      <c r="C56" s="41">
        <f t="shared" si="5"/>
        <v>2503</v>
      </c>
      <c r="D56" s="41">
        <f t="shared" si="6"/>
        <v>22</v>
      </c>
      <c r="E56" s="42" t="str">
        <f t="shared" si="2"/>
        <v>SEVILLA</v>
      </c>
      <c r="F56" s="42">
        <f t="shared" si="9"/>
        <v>23001</v>
      </c>
      <c r="G56" s="42">
        <f t="shared" si="8"/>
        <v>35294</v>
      </c>
    </row>
    <row r="57" spans="1:7" x14ac:dyDescent="0.25">
      <c r="A57" s="42" t="str">
        <f t="shared" si="3"/>
        <v>MOTRIL</v>
      </c>
      <c r="B57" s="41">
        <f t="shared" si="4"/>
        <v>86680</v>
      </c>
      <c r="C57" s="41">
        <f t="shared" si="5"/>
        <v>124063</v>
      </c>
      <c r="D57" s="41">
        <f t="shared" si="6"/>
        <v>14</v>
      </c>
      <c r="E57" s="42" t="str">
        <f t="shared" si="2"/>
        <v>MALAGA</v>
      </c>
      <c r="F57" s="42">
        <f t="shared" si="9"/>
        <v>20735</v>
      </c>
      <c r="G57" s="42">
        <f t="shared" si="8"/>
        <v>4186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SANTANDER</v>
      </c>
      <c r="F58" s="42">
        <f t="shared" si="9"/>
        <v>15230</v>
      </c>
      <c r="G58" s="42">
        <f t="shared" si="8"/>
        <v>12972</v>
      </c>
    </row>
    <row r="59" spans="1:7" x14ac:dyDescent="0.25">
      <c r="A59" s="42" t="str">
        <f t="shared" si="3"/>
        <v>SANTA CRUZ DE TENERIFE</v>
      </c>
      <c r="B59" s="41">
        <f t="shared" si="4"/>
        <v>741657</v>
      </c>
      <c r="C59" s="41">
        <f t="shared" si="5"/>
        <v>490636</v>
      </c>
      <c r="D59" s="41">
        <f t="shared" si="6"/>
        <v>7</v>
      </c>
      <c r="E59" s="42" t="str">
        <f t="shared" si="2"/>
        <v>MELILLA</v>
      </c>
      <c r="F59" s="42">
        <f t="shared" si="9"/>
        <v>8116</v>
      </c>
      <c r="G59" s="42">
        <f t="shared" si="8"/>
        <v>2503</v>
      </c>
    </row>
    <row r="60" spans="1:7" x14ac:dyDescent="0.25">
      <c r="A60" s="42" t="str">
        <f t="shared" si="3"/>
        <v>SANTANDER</v>
      </c>
      <c r="B60" s="41">
        <f t="shared" si="4"/>
        <v>15230</v>
      </c>
      <c r="C60" s="41">
        <f t="shared" si="5"/>
        <v>12972</v>
      </c>
      <c r="D60" s="41">
        <f t="shared" si="6"/>
        <v>21</v>
      </c>
      <c r="E60" s="42" t="str">
        <f t="shared" si="2"/>
        <v>ALMERIA</v>
      </c>
      <c r="F60" s="42">
        <f t="shared" si="9"/>
        <v>4298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23001</v>
      </c>
      <c r="C61" s="41">
        <f t="shared" si="5"/>
        <v>35294</v>
      </c>
      <c r="D61" s="41">
        <f t="shared" si="6"/>
        <v>19</v>
      </c>
      <c r="E61" s="42" t="str">
        <f t="shared" si="2"/>
        <v>VIGO</v>
      </c>
      <c r="F61" s="42">
        <f t="shared" si="9"/>
        <v>4109</v>
      </c>
      <c r="G61" s="42">
        <f t="shared" si="8"/>
        <v>9996</v>
      </c>
    </row>
    <row r="62" spans="1:7" x14ac:dyDescent="0.25">
      <c r="A62" s="42" t="str">
        <f t="shared" si="3"/>
        <v>TARRAGONA</v>
      </c>
      <c r="B62" s="41">
        <f t="shared" si="4"/>
        <v>1547480</v>
      </c>
      <c r="C62" s="41">
        <f t="shared" si="5"/>
        <v>1519733</v>
      </c>
      <c r="D62" s="41">
        <f t="shared" si="6"/>
        <v>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411101</v>
      </c>
      <c r="C63" s="41">
        <f t="shared" si="5"/>
        <v>239864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4109</v>
      </c>
      <c r="C64" s="41">
        <f t="shared" si="5"/>
        <v>9996</v>
      </c>
      <c r="D64" s="41">
        <f t="shared" si="6"/>
        <v>24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29344</v>
      </c>
      <c r="C65" s="41">
        <f t="shared" si="5"/>
        <v>10268</v>
      </c>
      <c r="D65" s="41">
        <f t="shared" si="6"/>
        <v>18</v>
      </c>
      <c r="E65" s="42" t="str">
        <f t="shared" si="2"/>
        <v>ALICANTE</v>
      </c>
      <c r="F65" s="42">
        <f t="shared" si="9"/>
        <v>0</v>
      </c>
      <c r="G65" s="42">
        <f t="shared" si="8"/>
        <v>4518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35" sqref="B35:E35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Enero</v>
      </c>
      <c r="C5" s="97"/>
      <c r="D5" s="96" t="str">
        <f>'Resumen general'!F6</f>
        <v>Acumulado desde Enero</v>
      </c>
      <c r="E5" s="97"/>
      <c r="F5" s="97"/>
      <c r="L5" s="39">
        <f>'Resumen general'!I4</f>
        <v>41702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19">
        <v>296285</v>
      </c>
      <c r="C7" s="19">
        <v>431011</v>
      </c>
      <c r="D7" s="19">
        <v>296285</v>
      </c>
      <c r="E7" s="19">
        <v>431011</v>
      </c>
      <c r="F7" s="10">
        <f>((E7*100)/D7)-100</f>
        <v>45.471758610797025</v>
      </c>
      <c r="G7" s="1"/>
      <c r="H7" s="1"/>
      <c r="I7" s="1"/>
    </row>
    <row r="8" spans="1:12" x14ac:dyDescent="0.25">
      <c r="A8" s="11" t="s">
        <v>45</v>
      </c>
      <c r="B8" s="20">
        <v>16887</v>
      </c>
      <c r="C8" s="20">
        <v>27541</v>
      </c>
      <c r="D8" s="20">
        <v>16887</v>
      </c>
      <c r="E8" s="20">
        <v>27541</v>
      </c>
      <c r="F8" s="13">
        <f t="shared" ref="F8:F35" si="0">((E8*100)/D8)-100</f>
        <v>63.089950849766097</v>
      </c>
      <c r="G8" s="1"/>
      <c r="H8" s="1"/>
      <c r="I8" s="1"/>
    </row>
    <row r="9" spans="1:12" x14ac:dyDescent="0.25">
      <c r="A9" s="8" t="s">
        <v>46</v>
      </c>
      <c r="B9" s="19">
        <v>348685</v>
      </c>
      <c r="C9" s="19">
        <v>518648</v>
      </c>
      <c r="D9" s="19">
        <v>348685</v>
      </c>
      <c r="E9" s="19">
        <v>518648</v>
      </c>
      <c r="F9" s="10">
        <f t="shared" si="0"/>
        <v>48.743995296614429</v>
      </c>
      <c r="G9" s="1"/>
      <c r="H9" s="1"/>
      <c r="I9" s="1"/>
    </row>
    <row r="10" spans="1:12" x14ac:dyDescent="0.25">
      <c r="A10" s="11" t="s">
        <v>47</v>
      </c>
      <c r="B10" s="20">
        <v>264772</v>
      </c>
      <c r="C10" s="20">
        <v>390992</v>
      </c>
      <c r="D10" s="20">
        <v>264772</v>
      </c>
      <c r="E10" s="20">
        <v>390992</v>
      </c>
      <c r="F10" s="13">
        <f t="shared" si="0"/>
        <v>47.671203903736057</v>
      </c>
      <c r="G10" s="1"/>
      <c r="H10" s="1"/>
      <c r="I10" s="1"/>
    </row>
    <row r="11" spans="1:12" x14ac:dyDescent="0.25">
      <c r="A11" s="8" t="s">
        <v>48</v>
      </c>
      <c r="B11" s="19">
        <v>32470</v>
      </c>
      <c r="C11" s="19">
        <v>61299</v>
      </c>
      <c r="D11" s="19">
        <v>32470</v>
      </c>
      <c r="E11" s="19">
        <v>61299</v>
      </c>
      <c r="F11" s="10">
        <f t="shared" si="0"/>
        <v>88.786572220511232</v>
      </c>
      <c r="G11" s="1"/>
      <c r="H11" s="1"/>
      <c r="I11" s="1"/>
    </row>
    <row r="12" spans="1:12" x14ac:dyDescent="0.25">
      <c r="A12" s="11" t="s">
        <v>49</v>
      </c>
      <c r="B12" s="20">
        <v>129869</v>
      </c>
      <c r="C12" s="20">
        <v>143570</v>
      </c>
      <c r="D12" s="20">
        <v>129869</v>
      </c>
      <c r="E12" s="20">
        <v>143570</v>
      </c>
      <c r="F12" s="13">
        <f t="shared" si="0"/>
        <v>10.549861783797525</v>
      </c>
      <c r="G12" s="1"/>
      <c r="H12" s="1"/>
      <c r="I12" s="1"/>
    </row>
    <row r="13" spans="1:12" x14ac:dyDescent="0.25">
      <c r="A13" s="8" t="s">
        <v>50</v>
      </c>
      <c r="B13" s="19">
        <v>130346</v>
      </c>
      <c r="C13" s="19">
        <v>115992</v>
      </c>
      <c r="D13" s="19">
        <v>130346</v>
      </c>
      <c r="E13" s="19">
        <v>115992</v>
      </c>
      <c r="F13" s="10">
        <f t="shared" si="0"/>
        <v>-11.01222899053289</v>
      </c>
      <c r="G13" s="1"/>
      <c r="H13" s="1"/>
      <c r="I13" s="1"/>
    </row>
    <row r="14" spans="1:12" x14ac:dyDescent="0.25">
      <c r="A14" s="11" t="s">
        <v>51</v>
      </c>
      <c r="B14" s="20">
        <v>378305</v>
      </c>
      <c r="C14" s="20">
        <v>414402</v>
      </c>
      <c r="D14" s="20">
        <v>378305</v>
      </c>
      <c r="E14" s="20">
        <v>414402</v>
      </c>
      <c r="F14" s="13">
        <f t="shared" si="0"/>
        <v>9.5417718507553388</v>
      </c>
      <c r="G14" s="1"/>
      <c r="H14" s="1"/>
      <c r="I14" s="1"/>
    </row>
    <row r="15" spans="1:12" x14ac:dyDescent="0.25">
      <c r="A15" s="8" t="s">
        <v>52</v>
      </c>
      <c r="B15" s="19">
        <v>383203</v>
      </c>
      <c r="C15" s="19">
        <v>261006</v>
      </c>
      <c r="D15" s="19">
        <v>383203</v>
      </c>
      <c r="E15" s="19">
        <v>261006</v>
      </c>
      <c r="F15" s="10">
        <f t="shared" si="0"/>
        <v>-31.888320289768089</v>
      </c>
      <c r="G15" s="1"/>
      <c r="H15" s="1"/>
      <c r="I15" s="1"/>
    </row>
    <row r="16" spans="1:12" x14ac:dyDescent="0.25">
      <c r="A16" s="11" t="s">
        <v>53</v>
      </c>
      <c r="B16" s="20">
        <v>600905</v>
      </c>
      <c r="C16" s="20">
        <v>518312</v>
      </c>
      <c r="D16" s="20">
        <v>600905</v>
      </c>
      <c r="E16" s="20">
        <v>518312</v>
      </c>
      <c r="F16" s="13">
        <f t="shared" si="0"/>
        <v>-13.744768307802403</v>
      </c>
      <c r="G16" s="1"/>
      <c r="H16" s="1"/>
      <c r="I16" s="1"/>
    </row>
    <row r="17" spans="1:9" x14ac:dyDescent="0.25">
      <c r="A17" s="8" t="s">
        <v>54</v>
      </c>
      <c r="B17" s="19">
        <v>182743</v>
      </c>
      <c r="C17" s="19">
        <v>362978</v>
      </c>
      <c r="D17" s="19">
        <v>182743</v>
      </c>
      <c r="E17" s="19">
        <v>362978</v>
      </c>
      <c r="F17" s="10">
        <f t="shared" si="0"/>
        <v>98.627580810208883</v>
      </c>
      <c r="G17" s="1"/>
      <c r="H17" s="1"/>
      <c r="I17" s="1"/>
    </row>
    <row r="18" spans="1:9" x14ac:dyDescent="0.25">
      <c r="A18" s="11" t="s">
        <v>55</v>
      </c>
      <c r="B18" s="20">
        <v>12500</v>
      </c>
      <c r="C18" s="20">
        <v>1295</v>
      </c>
      <c r="D18" s="20">
        <v>12500</v>
      </c>
      <c r="E18" s="20">
        <v>1295</v>
      </c>
      <c r="F18" s="13">
        <f t="shared" si="0"/>
        <v>-89.64</v>
      </c>
      <c r="G18" s="1"/>
      <c r="H18" s="1"/>
      <c r="I18" s="1"/>
    </row>
    <row r="19" spans="1:9" x14ac:dyDescent="0.25">
      <c r="A19" s="8" t="s">
        <v>56</v>
      </c>
      <c r="B19" s="19">
        <v>780480</v>
      </c>
      <c r="C19" s="19">
        <v>743357</v>
      </c>
      <c r="D19" s="19">
        <v>780480</v>
      </c>
      <c r="E19" s="19">
        <v>743357</v>
      </c>
      <c r="F19" s="10">
        <f t="shared" si="0"/>
        <v>-4.7564319393193983</v>
      </c>
      <c r="G19" s="1"/>
      <c r="H19" s="1"/>
      <c r="I19" s="1"/>
    </row>
    <row r="20" spans="1:9" x14ac:dyDescent="0.25">
      <c r="A20" s="11" t="s">
        <v>57</v>
      </c>
      <c r="B20" s="20">
        <v>944082</v>
      </c>
      <c r="C20" s="20">
        <v>1132777</v>
      </c>
      <c r="D20" s="20">
        <v>944082</v>
      </c>
      <c r="E20" s="20">
        <v>1132777</v>
      </c>
      <c r="F20" s="13">
        <f t="shared" si="0"/>
        <v>19.987140947502439</v>
      </c>
      <c r="G20" s="1"/>
      <c r="H20" s="1"/>
      <c r="I20" s="1"/>
    </row>
    <row r="21" spans="1:9" x14ac:dyDescent="0.25">
      <c r="A21" s="8" t="s">
        <v>58</v>
      </c>
      <c r="B21" s="19">
        <v>138766</v>
      </c>
      <c r="C21" s="19">
        <v>423178</v>
      </c>
      <c r="D21" s="19">
        <v>138766</v>
      </c>
      <c r="E21" s="19">
        <v>423178</v>
      </c>
      <c r="F21" s="10">
        <f t="shared" si="0"/>
        <v>204.95798682674433</v>
      </c>
      <c r="G21" s="1"/>
      <c r="H21" s="1"/>
      <c r="I21" s="1"/>
    </row>
    <row r="22" spans="1:9" x14ac:dyDescent="0.25">
      <c r="A22" s="11" t="s">
        <v>59</v>
      </c>
      <c r="B22" s="20">
        <v>35164</v>
      </c>
      <c r="C22" s="20">
        <v>35124</v>
      </c>
      <c r="D22" s="20">
        <v>35164</v>
      </c>
      <c r="E22" s="20">
        <v>35124</v>
      </c>
      <c r="F22" s="13">
        <f t="shared" si="0"/>
        <v>-0.11375270162666595</v>
      </c>
      <c r="G22" s="1"/>
      <c r="H22" s="1"/>
      <c r="I22" s="1"/>
    </row>
    <row r="23" spans="1:9" x14ac:dyDescent="0.25">
      <c r="A23" s="8" t="s">
        <v>60</v>
      </c>
      <c r="B23" s="19">
        <v>52460</v>
      </c>
      <c r="C23" s="19">
        <v>59493</v>
      </c>
      <c r="D23" s="19">
        <v>52460</v>
      </c>
      <c r="E23" s="19">
        <v>59493</v>
      </c>
      <c r="F23" s="10">
        <f t="shared" si="0"/>
        <v>13.406404879908507</v>
      </c>
      <c r="G23" s="1"/>
      <c r="H23" s="1"/>
      <c r="I23" s="1"/>
    </row>
    <row r="24" spans="1:9" x14ac:dyDescent="0.25">
      <c r="A24" s="11" t="s">
        <v>61</v>
      </c>
      <c r="B24" s="20">
        <v>42584</v>
      </c>
      <c r="C24" s="20">
        <v>9729</v>
      </c>
      <c r="D24" s="20">
        <v>42584</v>
      </c>
      <c r="E24" s="20">
        <v>9729</v>
      </c>
      <c r="F24" s="13">
        <f t="shared" si="0"/>
        <v>-77.153390944955845</v>
      </c>
      <c r="G24" s="1"/>
      <c r="H24" s="1"/>
      <c r="I24" s="1"/>
    </row>
    <row r="25" spans="1:9" x14ac:dyDescent="0.25">
      <c r="A25" s="8" t="s">
        <v>62</v>
      </c>
      <c r="B25" s="19">
        <v>1350</v>
      </c>
      <c r="C25" s="19">
        <v>0</v>
      </c>
      <c r="D25" s="19">
        <v>1350</v>
      </c>
      <c r="E25" s="19">
        <v>0</v>
      </c>
      <c r="F25" s="10">
        <f t="shared" si="0"/>
        <v>-100</v>
      </c>
      <c r="G25" s="1"/>
      <c r="H25" s="1"/>
      <c r="I25" s="1"/>
    </row>
    <row r="26" spans="1:9" x14ac:dyDescent="0.25">
      <c r="A26" s="11" t="s">
        <v>63</v>
      </c>
      <c r="B26" s="20">
        <v>46499</v>
      </c>
      <c r="C26" s="20">
        <v>33553</v>
      </c>
      <c r="D26" s="20">
        <v>46499</v>
      </c>
      <c r="E26" s="20">
        <v>33553</v>
      </c>
      <c r="F26" s="13">
        <f t="shared" si="0"/>
        <v>-27.841458956106578</v>
      </c>
      <c r="G26" s="1"/>
      <c r="H26" s="1"/>
      <c r="I26" s="1"/>
    </row>
    <row r="27" spans="1:9" x14ac:dyDescent="0.25">
      <c r="A27" s="8" t="s">
        <v>64</v>
      </c>
      <c r="B27" s="19">
        <v>116076</v>
      </c>
      <c r="C27" s="19">
        <v>112131</v>
      </c>
      <c r="D27" s="19">
        <v>116076</v>
      </c>
      <c r="E27" s="19">
        <v>112131</v>
      </c>
      <c r="F27" s="10">
        <f t="shared" si="0"/>
        <v>-3.3986353768220852</v>
      </c>
      <c r="G27" s="1"/>
      <c r="H27" s="1"/>
      <c r="I27" s="1"/>
    </row>
    <row r="28" spans="1:9" x14ac:dyDescent="0.25">
      <c r="A28" s="11" t="s">
        <v>65</v>
      </c>
      <c r="B28" s="20">
        <v>28778</v>
      </c>
      <c r="C28" s="20">
        <v>47030</v>
      </c>
      <c r="D28" s="20">
        <v>28778</v>
      </c>
      <c r="E28" s="20">
        <v>47030</v>
      </c>
      <c r="F28" s="13">
        <f t="shared" si="0"/>
        <v>63.423448467579391</v>
      </c>
      <c r="G28" s="1"/>
      <c r="H28" s="1"/>
      <c r="I28" s="1"/>
    </row>
    <row r="29" spans="1:9" x14ac:dyDescent="0.25">
      <c r="A29" s="8" t="s">
        <v>66</v>
      </c>
      <c r="B29" s="19">
        <v>211580</v>
      </c>
      <c r="C29" s="19">
        <v>165993</v>
      </c>
      <c r="D29" s="19">
        <v>211580</v>
      </c>
      <c r="E29" s="19">
        <v>165993</v>
      </c>
      <c r="F29" s="10">
        <f t="shared" si="0"/>
        <v>-21.545987333396354</v>
      </c>
      <c r="G29" s="1"/>
      <c r="H29" s="1"/>
      <c r="I29" s="1"/>
    </row>
    <row r="30" spans="1:9" x14ac:dyDescent="0.25">
      <c r="A30" s="11" t="s">
        <v>67</v>
      </c>
      <c r="B30" s="20">
        <v>123158</v>
      </c>
      <c r="C30" s="20">
        <v>127598</v>
      </c>
      <c r="D30" s="20">
        <v>123158</v>
      </c>
      <c r="E30" s="20">
        <v>127598</v>
      </c>
      <c r="F30" s="13">
        <f t="shared" si="0"/>
        <v>3.6051251238246778</v>
      </c>
      <c r="G30" s="1"/>
      <c r="H30" s="1"/>
      <c r="I30" s="1"/>
    </row>
    <row r="31" spans="1:9" x14ac:dyDescent="0.25">
      <c r="A31" s="8" t="s">
        <v>68</v>
      </c>
      <c r="B31" s="19">
        <v>911809</v>
      </c>
      <c r="C31" s="19">
        <v>1161191</v>
      </c>
      <c r="D31" s="19">
        <v>911809</v>
      </c>
      <c r="E31" s="19">
        <v>1161191</v>
      </c>
      <c r="F31" s="10">
        <f t="shared" si="0"/>
        <v>27.350245500976627</v>
      </c>
      <c r="G31" s="1"/>
      <c r="H31" s="1"/>
      <c r="I31" s="1"/>
    </row>
    <row r="32" spans="1:9" x14ac:dyDescent="0.25">
      <c r="A32" s="11" t="s">
        <v>69</v>
      </c>
      <c r="B32" s="20">
        <v>183820</v>
      </c>
      <c r="C32" s="20">
        <v>244816</v>
      </c>
      <c r="D32" s="20">
        <v>183820</v>
      </c>
      <c r="E32" s="20">
        <v>244816</v>
      </c>
      <c r="F32" s="13">
        <f t="shared" si="0"/>
        <v>33.182461103253189</v>
      </c>
      <c r="G32" s="1"/>
      <c r="H32" s="1"/>
      <c r="I32" s="1"/>
    </row>
    <row r="33" spans="1:9" x14ac:dyDescent="0.25">
      <c r="A33" s="8" t="s">
        <v>70</v>
      </c>
      <c r="B33" s="19">
        <v>20634</v>
      </c>
      <c r="C33" s="19">
        <v>14424</v>
      </c>
      <c r="D33" s="19">
        <v>20634</v>
      </c>
      <c r="E33" s="19">
        <v>14424</v>
      </c>
      <c r="F33" s="10">
        <f t="shared" si="0"/>
        <v>-30.095958127362607</v>
      </c>
      <c r="G33" s="1"/>
      <c r="H33" s="1"/>
      <c r="I33" s="1"/>
    </row>
    <row r="34" spans="1:9" x14ac:dyDescent="0.25">
      <c r="A34" s="11" t="s">
        <v>71</v>
      </c>
      <c r="B34" s="20">
        <v>20352</v>
      </c>
      <c r="C34" s="20">
        <v>38669</v>
      </c>
      <c r="D34" s="20">
        <v>20352</v>
      </c>
      <c r="E34" s="20">
        <v>38669</v>
      </c>
      <c r="F34" s="13">
        <f t="shared" si="0"/>
        <v>90.000982704402503</v>
      </c>
      <c r="G34" s="1"/>
      <c r="H34" s="1"/>
      <c r="I34" s="1"/>
    </row>
    <row r="35" spans="1:9" x14ac:dyDescent="0.25">
      <c r="A35" s="14" t="s">
        <v>72</v>
      </c>
      <c r="B35" s="15">
        <f>SUM(B7:B34)</f>
        <v>6434562</v>
      </c>
      <c r="C35" s="15">
        <f t="shared" ref="C35:E35" si="1">SUM(C7:C34)</f>
        <v>7596109</v>
      </c>
      <c r="D35" s="15">
        <f t="shared" si="1"/>
        <v>6434562</v>
      </c>
      <c r="E35" s="15">
        <f t="shared" si="1"/>
        <v>7596109</v>
      </c>
      <c r="F35" s="16">
        <f t="shared" si="0"/>
        <v>18.051687123381512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431011</v>
      </c>
      <c r="C38" s="41">
        <f>D7</f>
        <v>296285</v>
      </c>
      <c r="D38" s="41">
        <f>_xlfn.RANK.EQ(B38,$B$38:$B$65)+COUNTIF($B$38:$B$65,B38)-1</f>
        <v>6</v>
      </c>
      <c r="E38" s="42" t="str">
        <f t="shared" ref="E38:E65" si="2">INDEX($A$38:$B$65,MATCH(ROW()-37,$D$38:$D$65,0),1)</f>
        <v>TARRAGONA</v>
      </c>
      <c r="F38" s="42">
        <f>LOOKUP(E38,$A$38:$A$65,$B$38:$B$65)</f>
        <v>1161191</v>
      </c>
      <c r="G38" s="42">
        <f>LOOKUP(E38,$A$38:$A$65,$C$38:$C$65)</f>
        <v>911809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27541</v>
      </c>
      <c r="C39" s="41">
        <f t="shared" ref="C39:C65" si="5">D8</f>
        <v>16887</v>
      </c>
      <c r="D39" s="41">
        <f t="shared" ref="D39:D65" si="6">_xlfn.RANK.EQ(B39,$B$38:$B$65)+COUNTIF($B$38:$B$65,B39)-1</f>
        <v>24</v>
      </c>
      <c r="E39" s="42" t="str">
        <f t="shared" si="2"/>
        <v>GIJON</v>
      </c>
      <c r="F39" s="42">
        <f t="shared" ref="F39:F54" si="7">LOOKUP(E39,$A$38:$A$65,$B$38:$B$65)</f>
        <v>1132777</v>
      </c>
      <c r="G39" s="42">
        <f t="shared" ref="G39:G65" si="8">LOOKUP(E39,$A$38:$A$65,$C$38:$C$65)</f>
        <v>944082</v>
      </c>
    </row>
    <row r="40" spans="1:9" x14ac:dyDescent="0.25">
      <c r="A40" s="42" t="str">
        <f t="shared" si="3"/>
        <v>ALMERIA</v>
      </c>
      <c r="B40" s="41">
        <f t="shared" si="4"/>
        <v>518648</v>
      </c>
      <c r="C40" s="41">
        <f t="shared" si="5"/>
        <v>348685</v>
      </c>
      <c r="D40" s="41">
        <f t="shared" si="6"/>
        <v>4</v>
      </c>
      <c r="E40" s="42" t="str">
        <f t="shared" si="2"/>
        <v>FERROL-SAN CIBRAO</v>
      </c>
      <c r="F40" s="42">
        <f t="shared" si="7"/>
        <v>743357</v>
      </c>
      <c r="G40" s="42">
        <f t="shared" si="8"/>
        <v>780480</v>
      </c>
    </row>
    <row r="41" spans="1:9" x14ac:dyDescent="0.25">
      <c r="A41" s="42" t="str">
        <f t="shared" si="3"/>
        <v>AVILES</v>
      </c>
      <c r="B41" s="41">
        <f t="shared" si="4"/>
        <v>390992</v>
      </c>
      <c r="C41" s="41">
        <f t="shared" si="5"/>
        <v>264772</v>
      </c>
      <c r="D41" s="41">
        <f t="shared" si="6"/>
        <v>9</v>
      </c>
      <c r="E41" s="42" t="str">
        <f t="shared" si="2"/>
        <v>ALMERIA</v>
      </c>
      <c r="F41" s="42">
        <f t="shared" si="7"/>
        <v>518648</v>
      </c>
      <c r="G41" s="42">
        <f t="shared" si="8"/>
        <v>348685</v>
      </c>
    </row>
    <row r="42" spans="1:9" x14ac:dyDescent="0.25">
      <c r="A42" s="42" t="str">
        <f t="shared" si="3"/>
        <v>BAHIA DE ALGECIRAS</v>
      </c>
      <c r="B42" s="41">
        <f t="shared" si="4"/>
        <v>61299</v>
      </c>
      <c r="C42" s="41">
        <f t="shared" si="5"/>
        <v>32470</v>
      </c>
      <c r="D42" s="41">
        <f t="shared" si="6"/>
        <v>18</v>
      </c>
      <c r="E42" s="42" t="str">
        <f t="shared" si="2"/>
        <v>CARTAGENA</v>
      </c>
      <c r="F42" s="42">
        <f t="shared" si="7"/>
        <v>518312</v>
      </c>
      <c r="G42" s="42">
        <f t="shared" si="8"/>
        <v>600905</v>
      </c>
    </row>
    <row r="43" spans="1:9" x14ac:dyDescent="0.25">
      <c r="A43" s="42" t="str">
        <f t="shared" si="3"/>
        <v>BAHIA DE CADIZ</v>
      </c>
      <c r="B43" s="41">
        <f t="shared" si="4"/>
        <v>143570</v>
      </c>
      <c r="C43" s="41">
        <f t="shared" si="5"/>
        <v>129869</v>
      </c>
      <c r="D43" s="41">
        <f t="shared" si="6"/>
        <v>14</v>
      </c>
      <c r="E43" s="42" t="str">
        <f t="shared" si="2"/>
        <v>A CORUÑA</v>
      </c>
      <c r="F43" s="42">
        <f t="shared" si="7"/>
        <v>431011</v>
      </c>
      <c r="G43" s="42">
        <f t="shared" si="8"/>
        <v>296285</v>
      </c>
    </row>
    <row r="44" spans="1:9" x14ac:dyDescent="0.25">
      <c r="A44" s="42" t="str">
        <f t="shared" si="3"/>
        <v>BALEARES</v>
      </c>
      <c r="B44" s="41">
        <f t="shared" si="4"/>
        <v>115992</v>
      </c>
      <c r="C44" s="41">
        <f t="shared" si="5"/>
        <v>130346</v>
      </c>
      <c r="D44" s="41">
        <f t="shared" si="6"/>
        <v>16</v>
      </c>
      <c r="E44" s="42" t="str">
        <f t="shared" si="2"/>
        <v>HUELVA</v>
      </c>
      <c r="F44" s="42">
        <f t="shared" si="7"/>
        <v>423178</v>
      </c>
      <c r="G44" s="42">
        <f t="shared" si="8"/>
        <v>138766</v>
      </c>
    </row>
    <row r="45" spans="1:9" x14ac:dyDescent="0.25">
      <c r="A45" s="42" t="str">
        <f t="shared" si="3"/>
        <v>BARCELONA</v>
      </c>
      <c r="B45" s="41">
        <f t="shared" si="4"/>
        <v>414402</v>
      </c>
      <c r="C45" s="41">
        <f t="shared" si="5"/>
        <v>378305</v>
      </c>
      <c r="D45" s="41">
        <f t="shared" si="6"/>
        <v>8</v>
      </c>
      <c r="E45" s="42" t="str">
        <f t="shared" si="2"/>
        <v>BARCELONA</v>
      </c>
      <c r="F45" s="42">
        <f t="shared" si="7"/>
        <v>414402</v>
      </c>
      <c r="G45" s="42">
        <f t="shared" si="8"/>
        <v>378305</v>
      </c>
    </row>
    <row r="46" spans="1:9" x14ac:dyDescent="0.25">
      <c r="A46" s="42" t="str">
        <f t="shared" si="3"/>
        <v>BILBAO</v>
      </c>
      <c r="B46" s="41">
        <f t="shared" si="4"/>
        <v>261006</v>
      </c>
      <c r="C46" s="41">
        <f t="shared" si="5"/>
        <v>383203</v>
      </c>
      <c r="D46" s="41">
        <f t="shared" si="6"/>
        <v>11</v>
      </c>
      <c r="E46" s="42" t="str">
        <f t="shared" si="2"/>
        <v>AVILES</v>
      </c>
      <c r="F46" s="42">
        <f t="shared" si="7"/>
        <v>390992</v>
      </c>
      <c r="G46" s="42">
        <f t="shared" si="8"/>
        <v>264772</v>
      </c>
    </row>
    <row r="47" spans="1:9" x14ac:dyDescent="0.25">
      <c r="A47" s="42" t="str">
        <f t="shared" si="3"/>
        <v>CARTAGENA</v>
      </c>
      <c r="B47" s="41">
        <f t="shared" si="4"/>
        <v>518312</v>
      </c>
      <c r="C47" s="41">
        <f t="shared" si="5"/>
        <v>600905</v>
      </c>
      <c r="D47" s="41">
        <f t="shared" si="6"/>
        <v>5</v>
      </c>
      <c r="E47" s="42" t="str">
        <f t="shared" si="2"/>
        <v>CASTELLON</v>
      </c>
      <c r="F47" s="42">
        <f t="shared" si="7"/>
        <v>362978</v>
      </c>
      <c r="G47" s="42">
        <f t="shared" si="8"/>
        <v>182743</v>
      </c>
    </row>
    <row r="48" spans="1:9" x14ac:dyDescent="0.25">
      <c r="A48" s="42" t="str">
        <f t="shared" si="3"/>
        <v>CASTELLON</v>
      </c>
      <c r="B48" s="41">
        <f t="shared" si="4"/>
        <v>362978</v>
      </c>
      <c r="C48" s="41">
        <f t="shared" si="5"/>
        <v>182743</v>
      </c>
      <c r="D48" s="41">
        <f t="shared" si="6"/>
        <v>10</v>
      </c>
      <c r="E48" s="42" t="str">
        <f t="shared" si="2"/>
        <v>BILBAO</v>
      </c>
      <c r="F48" s="42">
        <f t="shared" si="7"/>
        <v>261006</v>
      </c>
      <c r="G48" s="42">
        <f t="shared" si="8"/>
        <v>383203</v>
      </c>
    </row>
    <row r="49" spans="1:7" x14ac:dyDescent="0.25">
      <c r="A49" s="42" t="str">
        <f t="shared" si="3"/>
        <v>CEUTA</v>
      </c>
      <c r="B49" s="41">
        <f t="shared" si="4"/>
        <v>1295</v>
      </c>
      <c r="C49" s="41">
        <f t="shared" si="5"/>
        <v>12500</v>
      </c>
      <c r="D49" s="41">
        <f t="shared" si="6"/>
        <v>27</v>
      </c>
      <c r="E49" s="42" t="str">
        <f t="shared" si="2"/>
        <v>VALENCIA</v>
      </c>
      <c r="F49" s="42">
        <f t="shared" si="7"/>
        <v>244816</v>
      </c>
      <c r="G49" s="42">
        <f t="shared" si="8"/>
        <v>183820</v>
      </c>
    </row>
    <row r="50" spans="1:7" x14ac:dyDescent="0.25">
      <c r="A50" s="42" t="str">
        <f t="shared" si="3"/>
        <v>FERROL-SAN CIBRAO</v>
      </c>
      <c r="B50" s="41">
        <f t="shared" si="4"/>
        <v>743357</v>
      </c>
      <c r="C50" s="41">
        <f t="shared" si="5"/>
        <v>780480</v>
      </c>
      <c r="D50" s="41">
        <f t="shared" si="6"/>
        <v>3</v>
      </c>
      <c r="E50" s="42" t="str">
        <f t="shared" si="2"/>
        <v>SANTANDER</v>
      </c>
      <c r="F50" s="42">
        <f t="shared" si="7"/>
        <v>165993</v>
      </c>
      <c r="G50" s="42">
        <f t="shared" si="8"/>
        <v>211580</v>
      </c>
    </row>
    <row r="51" spans="1:7" x14ac:dyDescent="0.25">
      <c r="A51" s="42" t="str">
        <f t="shared" si="3"/>
        <v>GIJON</v>
      </c>
      <c r="B51" s="41">
        <f t="shared" si="4"/>
        <v>1132777</v>
      </c>
      <c r="C51" s="41">
        <f t="shared" si="5"/>
        <v>944082</v>
      </c>
      <c r="D51" s="41">
        <f t="shared" si="6"/>
        <v>2</v>
      </c>
      <c r="E51" s="42" t="str">
        <f t="shared" si="2"/>
        <v>BAHIA DE CADIZ</v>
      </c>
      <c r="F51" s="42">
        <f t="shared" si="7"/>
        <v>143570</v>
      </c>
      <c r="G51" s="42">
        <f t="shared" si="8"/>
        <v>129869</v>
      </c>
    </row>
    <row r="52" spans="1:7" x14ac:dyDescent="0.25">
      <c r="A52" s="42" t="str">
        <f t="shared" si="3"/>
        <v>HUELVA</v>
      </c>
      <c r="B52" s="41">
        <f t="shared" si="4"/>
        <v>423178</v>
      </c>
      <c r="C52" s="41">
        <f t="shared" si="5"/>
        <v>138766</v>
      </c>
      <c r="D52" s="41">
        <f t="shared" si="6"/>
        <v>7</v>
      </c>
      <c r="E52" s="42" t="str">
        <f t="shared" si="2"/>
        <v>SEVILLA</v>
      </c>
      <c r="F52" s="42">
        <f t="shared" si="7"/>
        <v>127598</v>
      </c>
      <c r="G52" s="42">
        <f t="shared" si="8"/>
        <v>123158</v>
      </c>
    </row>
    <row r="53" spans="1:7" x14ac:dyDescent="0.25">
      <c r="A53" s="42" t="str">
        <f t="shared" si="3"/>
        <v>LAS PALMAS</v>
      </c>
      <c r="B53" s="41">
        <f t="shared" si="4"/>
        <v>35124</v>
      </c>
      <c r="C53" s="41">
        <f t="shared" si="5"/>
        <v>35164</v>
      </c>
      <c r="D53" s="41">
        <f t="shared" si="6"/>
        <v>22</v>
      </c>
      <c r="E53" s="42" t="str">
        <f t="shared" si="2"/>
        <v>BALEARES</v>
      </c>
      <c r="F53" s="42">
        <f t="shared" si="7"/>
        <v>115992</v>
      </c>
      <c r="G53" s="42">
        <f t="shared" si="8"/>
        <v>130346</v>
      </c>
    </row>
    <row r="54" spans="1:7" x14ac:dyDescent="0.25">
      <c r="A54" s="42" t="str">
        <f t="shared" si="3"/>
        <v>MALAGA</v>
      </c>
      <c r="B54" s="41">
        <f t="shared" si="4"/>
        <v>59493</v>
      </c>
      <c r="C54" s="41">
        <f t="shared" si="5"/>
        <v>52460</v>
      </c>
      <c r="D54" s="41">
        <f t="shared" si="6"/>
        <v>19</v>
      </c>
      <c r="E54" s="42" t="str">
        <f t="shared" si="2"/>
        <v>PASAIA</v>
      </c>
      <c r="F54" s="42">
        <f t="shared" si="7"/>
        <v>112131</v>
      </c>
      <c r="G54" s="42">
        <f t="shared" si="8"/>
        <v>116076</v>
      </c>
    </row>
    <row r="55" spans="1:7" x14ac:dyDescent="0.25">
      <c r="A55" s="42" t="str">
        <f t="shared" si="3"/>
        <v>MARIN Y RIA DE PONTEVEDRA</v>
      </c>
      <c r="B55" s="41">
        <f t="shared" si="4"/>
        <v>9729</v>
      </c>
      <c r="C55" s="41">
        <f t="shared" si="5"/>
        <v>42584</v>
      </c>
      <c r="D55" s="41">
        <f t="shared" si="6"/>
        <v>26</v>
      </c>
      <c r="E55" s="42" t="str">
        <f t="shared" si="2"/>
        <v>BAHIA DE ALGECIRAS</v>
      </c>
      <c r="F55" s="42">
        <f t="shared" ref="F55:F65" si="9">LOOKUP(E55,$A$38:$A$65,$B$38:$B$65)</f>
        <v>61299</v>
      </c>
      <c r="G55" s="42">
        <f t="shared" si="8"/>
        <v>32470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1350</v>
      </c>
      <c r="D56" s="41">
        <f t="shared" si="6"/>
        <v>28</v>
      </c>
      <c r="E56" s="42" t="str">
        <f t="shared" si="2"/>
        <v>MALAGA</v>
      </c>
      <c r="F56" s="42">
        <f t="shared" si="9"/>
        <v>59493</v>
      </c>
      <c r="G56" s="42">
        <f t="shared" si="8"/>
        <v>52460</v>
      </c>
    </row>
    <row r="57" spans="1:7" x14ac:dyDescent="0.25">
      <c r="A57" s="42" t="str">
        <f t="shared" si="3"/>
        <v>MOTRIL</v>
      </c>
      <c r="B57" s="41">
        <f t="shared" si="4"/>
        <v>33553</v>
      </c>
      <c r="C57" s="41">
        <f t="shared" si="5"/>
        <v>46499</v>
      </c>
      <c r="D57" s="41">
        <f t="shared" si="6"/>
        <v>23</v>
      </c>
      <c r="E57" s="42" t="str">
        <f t="shared" si="2"/>
        <v>SANTA CRUZ DE TENERIFE</v>
      </c>
      <c r="F57" s="42">
        <f t="shared" si="9"/>
        <v>47030</v>
      </c>
      <c r="G57" s="42">
        <f t="shared" si="8"/>
        <v>28778</v>
      </c>
    </row>
    <row r="58" spans="1:7" x14ac:dyDescent="0.25">
      <c r="A58" s="42" t="str">
        <f t="shared" si="3"/>
        <v>PASAIA</v>
      </c>
      <c r="B58" s="41">
        <f t="shared" si="4"/>
        <v>112131</v>
      </c>
      <c r="C58" s="41">
        <f t="shared" si="5"/>
        <v>116076</v>
      </c>
      <c r="D58" s="41">
        <f t="shared" si="6"/>
        <v>17</v>
      </c>
      <c r="E58" s="42" t="str">
        <f t="shared" si="2"/>
        <v>VILAGARCIA</v>
      </c>
      <c r="F58" s="42">
        <f t="shared" si="9"/>
        <v>38669</v>
      </c>
      <c r="G58" s="42">
        <f t="shared" si="8"/>
        <v>20352</v>
      </c>
    </row>
    <row r="59" spans="1:7" x14ac:dyDescent="0.25">
      <c r="A59" s="42" t="str">
        <f t="shared" si="3"/>
        <v>SANTA CRUZ DE TENERIFE</v>
      </c>
      <c r="B59" s="41">
        <f t="shared" si="4"/>
        <v>47030</v>
      </c>
      <c r="C59" s="41">
        <f t="shared" si="5"/>
        <v>28778</v>
      </c>
      <c r="D59" s="41">
        <f t="shared" si="6"/>
        <v>20</v>
      </c>
      <c r="E59" s="42" t="str">
        <f t="shared" si="2"/>
        <v>LAS PALMAS</v>
      </c>
      <c r="F59" s="42">
        <f t="shared" si="9"/>
        <v>35124</v>
      </c>
      <c r="G59" s="42">
        <f t="shared" si="8"/>
        <v>35164</v>
      </c>
    </row>
    <row r="60" spans="1:7" x14ac:dyDescent="0.25">
      <c r="A60" s="42" t="str">
        <f t="shared" si="3"/>
        <v>SANTANDER</v>
      </c>
      <c r="B60" s="41">
        <f t="shared" si="4"/>
        <v>165993</v>
      </c>
      <c r="C60" s="41">
        <f t="shared" si="5"/>
        <v>211580</v>
      </c>
      <c r="D60" s="41">
        <f t="shared" si="6"/>
        <v>13</v>
      </c>
      <c r="E60" s="42" t="str">
        <f t="shared" si="2"/>
        <v>MOTRIL</v>
      </c>
      <c r="F60" s="42">
        <f t="shared" si="9"/>
        <v>33553</v>
      </c>
      <c r="G60" s="42">
        <f t="shared" si="8"/>
        <v>46499</v>
      </c>
    </row>
    <row r="61" spans="1:7" x14ac:dyDescent="0.25">
      <c r="A61" s="42" t="str">
        <f t="shared" si="3"/>
        <v>SEVILLA</v>
      </c>
      <c r="B61" s="41">
        <f t="shared" si="4"/>
        <v>127598</v>
      </c>
      <c r="C61" s="41">
        <f t="shared" si="5"/>
        <v>123158</v>
      </c>
      <c r="D61" s="41">
        <f t="shared" si="6"/>
        <v>15</v>
      </c>
      <c r="E61" s="42" t="str">
        <f t="shared" si="2"/>
        <v>ALICANTE</v>
      </c>
      <c r="F61" s="42">
        <f t="shared" si="9"/>
        <v>27541</v>
      </c>
      <c r="G61" s="42">
        <f t="shared" si="8"/>
        <v>16887</v>
      </c>
    </row>
    <row r="62" spans="1:7" x14ac:dyDescent="0.25">
      <c r="A62" s="42" t="str">
        <f t="shared" si="3"/>
        <v>TARRAGONA</v>
      </c>
      <c r="B62" s="41">
        <f t="shared" si="4"/>
        <v>1161191</v>
      </c>
      <c r="C62" s="41">
        <f t="shared" si="5"/>
        <v>911809</v>
      </c>
      <c r="D62" s="41">
        <f t="shared" si="6"/>
        <v>1</v>
      </c>
      <c r="E62" s="42" t="str">
        <f t="shared" si="2"/>
        <v>VIGO</v>
      </c>
      <c r="F62" s="42">
        <f t="shared" si="9"/>
        <v>14424</v>
      </c>
      <c r="G62" s="42">
        <f t="shared" si="8"/>
        <v>20634</v>
      </c>
    </row>
    <row r="63" spans="1:7" x14ac:dyDescent="0.25">
      <c r="A63" s="42" t="str">
        <f t="shared" si="3"/>
        <v>VALENCIA</v>
      </c>
      <c r="B63" s="41">
        <f t="shared" si="4"/>
        <v>244816</v>
      </c>
      <c r="C63" s="41">
        <f t="shared" si="5"/>
        <v>183820</v>
      </c>
      <c r="D63" s="41">
        <f t="shared" si="6"/>
        <v>12</v>
      </c>
      <c r="E63" s="42" t="str">
        <f t="shared" si="2"/>
        <v>MARIN Y RIA DE PONTEVEDRA</v>
      </c>
      <c r="F63" s="42">
        <f t="shared" si="9"/>
        <v>9729</v>
      </c>
      <c r="G63" s="42">
        <f t="shared" si="8"/>
        <v>42584</v>
      </c>
    </row>
    <row r="64" spans="1:7" x14ac:dyDescent="0.25">
      <c r="A64" s="42" t="str">
        <f t="shared" si="3"/>
        <v>VIGO</v>
      </c>
      <c r="B64" s="41">
        <f t="shared" si="4"/>
        <v>14424</v>
      </c>
      <c r="C64" s="41">
        <f t="shared" si="5"/>
        <v>20634</v>
      </c>
      <c r="D64" s="41">
        <f t="shared" si="6"/>
        <v>25</v>
      </c>
      <c r="E64" s="42" t="str">
        <f t="shared" si="2"/>
        <v>CEUTA</v>
      </c>
      <c r="F64" s="42">
        <f t="shared" si="9"/>
        <v>1295</v>
      </c>
      <c r="G64" s="42">
        <f t="shared" si="8"/>
        <v>12500</v>
      </c>
    </row>
    <row r="65" spans="1:7" x14ac:dyDescent="0.25">
      <c r="A65" s="42" t="str">
        <f t="shared" si="3"/>
        <v>VILAGARCIA</v>
      </c>
      <c r="B65" s="41">
        <f t="shared" si="4"/>
        <v>38669</v>
      </c>
      <c r="C65" s="41">
        <f t="shared" si="5"/>
        <v>20352</v>
      </c>
      <c r="D65" s="41">
        <f t="shared" si="6"/>
        <v>21</v>
      </c>
      <c r="E65" s="42" t="str">
        <f t="shared" si="2"/>
        <v>MELILLA</v>
      </c>
      <c r="F65" s="42">
        <f t="shared" si="9"/>
        <v>0</v>
      </c>
      <c r="G65" s="42">
        <f t="shared" si="8"/>
        <v>1350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35" sqref="B35:E35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Enero</v>
      </c>
      <c r="C5" s="97"/>
      <c r="D5" s="96" t="str">
        <f>'Resumen general'!F6</f>
        <v>Acumulado desde Enero</v>
      </c>
      <c r="E5" s="97"/>
      <c r="F5" s="97"/>
      <c r="L5" s="39">
        <f>'Resumen general'!I4</f>
        <v>41702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1">
        <v>117544</v>
      </c>
      <c r="C7" s="21">
        <v>50592</v>
      </c>
      <c r="D7" s="21">
        <v>117544</v>
      </c>
      <c r="E7" s="21">
        <v>50592</v>
      </c>
      <c r="F7" s="10">
        <f>((E7*100)/D7)-100</f>
        <v>-56.959096168243384</v>
      </c>
      <c r="G7" s="1"/>
      <c r="H7" s="1"/>
      <c r="I7" s="1"/>
    </row>
    <row r="8" spans="1:12" x14ac:dyDescent="0.25">
      <c r="A8" s="11" t="s">
        <v>45</v>
      </c>
      <c r="B8" s="22">
        <v>101984</v>
      </c>
      <c r="C8" s="22">
        <v>95247</v>
      </c>
      <c r="D8" s="22">
        <v>101984</v>
      </c>
      <c r="E8" s="22">
        <v>95247</v>
      </c>
      <c r="F8" s="13">
        <f t="shared" ref="F8:F35" si="0">((E8*100)/D8)-100</f>
        <v>-6.6059381863821756</v>
      </c>
      <c r="G8" s="1"/>
      <c r="H8" s="1"/>
      <c r="I8" s="1"/>
    </row>
    <row r="9" spans="1:12" x14ac:dyDescent="0.25">
      <c r="A9" s="8" t="s">
        <v>46</v>
      </c>
      <c r="B9" s="21">
        <v>45493</v>
      </c>
      <c r="C9" s="21">
        <v>61104</v>
      </c>
      <c r="D9" s="21">
        <v>45493</v>
      </c>
      <c r="E9" s="21">
        <v>61104</v>
      </c>
      <c r="F9" s="10">
        <f t="shared" si="0"/>
        <v>34.315169366715764</v>
      </c>
      <c r="G9" s="1"/>
      <c r="H9" s="1"/>
      <c r="I9" s="1"/>
    </row>
    <row r="10" spans="1:12" x14ac:dyDescent="0.25">
      <c r="A10" s="11" t="s">
        <v>47</v>
      </c>
      <c r="B10" s="22">
        <v>122051</v>
      </c>
      <c r="C10" s="22">
        <v>87651</v>
      </c>
      <c r="D10" s="22">
        <v>122051</v>
      </c>
      <c r="E10" s="22">
        <v>87651</v>
      </c>
      <c r="F10" s="13">
        <f t="shared" si="0"/>
        <v>-28.184939082842419</v>
      </c>
      <c r="G10" s="1"/>
      <c r="H10" s="1"/>
      <c r="I10" s="1"/>
    </row>
    <row r="11" spans="1:12" x14ac:dyDescent="0.25">
      <c r="A11" s="8" t="s">
        <v>48</v>
      </c>
      <c r="B11" s="21">
        <v>4559916</v>
      </c>
      <c r="C11" s="21">
        <v>5046995</v>
      </c>
      <c r="D11" s="21">
        <v>4559916</v>
      </c>
      <c r="E11" s="21">
        <v>5046995</v>
      </c>
      <c r="F11" s="10">
        <f t="shared" si="0"/>
        <v>10.681753786692568</v>
      </c>
      <c r="G11" s="1"/>
      <c r="H11" s="1"/>
      <c r="I11" s="1"/>
    </row>
    <row r="12" spans="1:12" x14ac:dyDescent="0.25">
      <c r="A12" s="11" t="s">
        <v>49</v>
      </c>
      <c r="B12" s="22">
        <v>114503</v>
      </c>
      <c r="C12" s="22">
        <v>139615</v>
      </c>
      <c r="D12" s="22">
        <v>114503</v>
      </c>
      <c r="E12" s="22">
        <v>139615</v>
      </c>
      <c r="F12" s="13">
        <f t="shared" si="0"/>
        <v>21.931303109962187</v>
      </c>
      <c r="G12" s="1"/>
      <c r="H12" s="1"/>
      <c r="I12" s="1"/>
    </row>
    <row r="13" spans="1:12" x14ac:dyDescent="0.25">
      <c r="A13" s="8" t="s">
        <v>50</v>
      </c>
      <c r="B13" s="21">
        <v>569545</v>
      </c>
      <c r="C13" s="21">
        <v>625516</v>
      </c>
      <c r="D13" s="21">
        <v>569545</v>
      </c>
      <c r="E13" s="21">
        <v>625516</v>
      </c>
      <c r="F13" s="10">
        <f t="shared" si="0"/>
        <v>9.8273182979395841</v>
      </c>
      <c r="G13" s="1"/>
      <c r="H13" s="1"/>
      <c r="I13" s="1"/>
    </row>
    <row r="14" spans="1:12" x14ac:dyDescent="0.25">
      <c r="A14" s="11" t="s">
        <v>51</v>
      </c>
      <c r="B14" s="22">
        <v>1923820</v>
      </c>
      <c r="C14" s="22">
        <v>1916872</v>
      </c>
      <c r="D14" s="22">
        <v>1923820</v>
      </c>
      <c r="E14" s="22">
        <v>1916872</v>
      </c>
      <c r="F14" s="13">
        <f t="shared" si="0"/>
        <v>-0.361156449148055</v>
      </c>
      <c r="G14" s="1"/>
      <c r="H14" s="1"/>
      <c r="I14" s="1"/>
    </row>
    <row r="15" spans="1:12" x14ac:dyDescent="0.25">
      <c r="A15" s="8" t="s">
        <v>52</v>
      </c>
      <c r="B15" s="21">
        <v>610757</v>
      </c>
      <c r="C15" s="21">
        <v>659149</v>
      </c>
      <c r="D15" s="21">
        <v>610757</v>
      </c>
      <c r="E15" s="21">
        <v>659149</v>
      </c>
      <c r="F15" s="10">
        <f t="shared" si="0"/>
        <v>7.9232820909134034</v>
      </c>
      <c r="G15" s="1"/>
      <c r="H15" s="1"/>
      <c r="I15" s="1"/>
    </row>
    <row r="16" spans="1:12" x14ac:dyDescent="0.25">
      <c r="A16" s="11" t="s">
        <v>53</v>
      </c>
      <c r="B16" s="22">
        <v>84808</v>
      </c>
      <c r="C16" s="22">
        <v>86179</v>
      </c>
      <c r="D16" s="22">
        <v>84808</v>
      </c>
      <c r="E16" s="22">
        <v>86179</v>
      </c>
      <c r="F16" s="13">
        <f t="shared" si="0"/>
        <v>1.6165927742665787</v>
      </c>
      <c r="G16" s="1"/>
      <c r="H16" s="1"/>
      <c r="I16" s="1"/>
    </row>
    <row r="17" spans="1:9" x14ac:dyDescent="0.25">
      <c r="A17" s="8" t="s">
        <v>54</v>
      </c>
      <c r="B17" s="21">
        <v>192166</v>
      </c>
      <c r="C17" s="21">
        <v>195598</v>
      </c>
      <c r="D17" s="21">
        <v>192166</v>
      </c>
      <c r="E17" s="21">
        <v>195598</v>
      </c>
      <c r="F17" s="10">
        <f t="shared" si="0"/>
        <v>1.7859558923014447</v>
      </c>
      <c r="G17" s="1"/>
      <c r="H17" s="1"/>
      <c r="I17" s="1"/>
    </row>
    <row r="18" spans="1:9" x14ac:dyDescent="0.25">
      <c r="A18" s="11" t="s">
        <v>55</v>
      </c>
      <c r="B18" s="22">
        <v>82399</v>
      </c>
      <c r="C18" s="22">
        <v>76496</v>
      </c>
      <c r="D18" s="22">
        <v>82399</v>
      </c>
      <c r="E18" s="22">
        <v>76496</v>
      </c>
      <c r="F18" s="13">
        <f t="shared" si="0"/>
        <v>-7.1639218922559706</v>
      </c>
      <c r="G18" s="1"/>
      <c r="H18" s="1"/>
      <c r="I18" s="1"/>
    </row>
    <row r="19" spans="1:9" x14ac:dyDescent="0.25">
      <c r="A19" s="8" t="s">
        <v>56</v>
      </c>
      <c r="B19" s="21">
        <v>74473</v>
      </c>
      <c r="C19" s="21">
        <v>63908</v>
      </c>
      <c r="D19" s="21">
        <v>74473</v>
      </c>
      <c r="E19" s="21">
        <v>63908</v>
      </c>
      <c r="F19" s="10">
        <f t="shared" si="0"/>
        <v>-14.186349415224313</v>
      </c>
      <c r="G19" s="1"/>
      <c r="H19" s="1"/>
      <c r="I19" s="1"/>
    </row>
    <row r="20" spans="1:9" x14ac:dyDescent="0.25">
      <c r="A20" s="11" t="s">
        <v>57</v>
      </c>
      <c r="B20" s="22">
        <v>159492</v>
      </c>
      <c r="C20" s="22">
        <v>170671</v>
      </c>
      <c r="D20" s="22">
        <v>159492</v>
      </c>
      <c r="E20" s="22">
        <v>170671</v>
      </c>
      <c r="F20" s="13">
        <f t="shared" si="0"/>
        <v>7.0091289845258729</v>
      </c>
      <c r="G20" s="1"/>
      <c r="H20" s="1"/>
      <c r="I20" s="1"/>
    </row>
    <row r="21" spans="1:9" x14ac:dyDescent="0.25">
      <c r="A21" s="8" t="s">
        <v>58</v>
      </c>
      <c r="B21" s="21">
        <v>44888</v>
      </c>
      <c r="C21" s="21">
        <v>86847</v>
      </c>
      <c r="D21" s="21">
        <v>44888</v>
      </c>
      <c r="E21" s="21">
        <v>86847</v>
      </c>
      <c r="F21" s="10">
        <f t="shared" si="0"/>
        <v>93.474870789520594</v>
      </c>
      <c r="G21" s="1"/>
      <c r="H21" s="1"/>
      <c r="I21" s="1"/>
    </row>
    <row r="22" spans="1:9" x14ac:dyDescent="0.25">
      <c r="A22" s="11" t="s">
        <v>59</v>
      </c>
      <c r="B22" s="22">
        <v>1181848</v>
      </c>
      <c r="C22" s="22">
        <v>1098326</v>
      </c>
      <c r="D22" s="22">
        <v>1181848</v>
      </c>
      <c r="E22" s="22">
        <v>1098326</v>
      </c>
      <c r="F22" s="13">
        <f t="shared" si="0"/>
        <v>-7.0670678462881824</v>
      </c>
      <c r="G22" s="1"/>
      <c r="H22" s="1"/>
      <c r="I22" s="1"/>
    </row>
    <row r="23" spans="1:9" x14ac:dyDescent="0.25">
      <c r="A23" s="8" t="s">
        <v>60</v>
      </c>
      <c r="B23" s="21">
        <v>76637</v>
      </c>
      <c r="C23" s="21">
        <v>140966</v>
      </c>
      <c r="D23" s="21">
        <v>76637</v>
      </c>
      <c r="E23" s="21">
        <v>140966</v>
      </c>
      <c r="F23" s="10">
        <f t="shared" si="0"/>
        <v>83.939872385401316</v>
      </c>
      <c r="G23" s="1"/>
      <c r="H23" s="1"/>
      <c r="I23" s="1"/>
    </row>
    <row r="24" spans="1:9" x14ac:dyDescent="0.25">
      <c r="A24" s="11" t="s">
        <v>61</v>
      </c>
      <c r="B24" s="22">
        <v>88115</v>
      </c>
      <c r="C24" s="22">
        <v>78215</v>
      </c>
      <c r="D24" s="22">
        <v>88115</v>
      </c>
      <c r="E24" s="22">
        <v>78215</v>
      </c>
      <c r="F24" s="13">
        <f t="shared" si="0"/>
        <v>-11.23531748283493</v>
      </c>
      <c r="G24" s="1"/>
      <c r="H24" s="1"/>
      <c r="I24" s="1"/>
    </row>
    <row r="25" spans="1:9" x14ac:dyDescent="0.25">
      <c r="A25" s="8" t="s">
        <v>62</v>
      </c>
      <c r="B25" s="21">
        <v>75279</v>
      </c>
      <c r="C25" s="21">
        <v>77626</v>
      </c>
      <c r="D25" s="21">
        <v>75279</v>
      </c>
      <c r="E25" s="21">
        <v>77626</v>
      </c>
      <c r="F25" s="10">
        <f t="shared" si="0"/>
        <v>3.117735357802303</v>
      </c>
      <c r="G25" s="1"/>
      <c r="H25" s="1"/>
      <c r="I25" s="1"/>
    </row>
    <row r="26" spans="1:9" x14ac:dyDescent="0.25">
      <c r="A26" s="11" t="s">
        <v>63</v>
      </c>
      <c r="B26" s="22">
        <v>28984</v>
      </c>
      <c r="C26" s="22">
        <v>31515</v>
      </c>
      <c r="D26" s="22">
        <v>28984</v>
      </c>
      <c r="E26" s="22">
        <v>31515</v>
      </c>
      <c r="F26" s="13">
        <f t="shared" si="0"/>
        <v>8.7324040850124192</v>
      </c>
      <c r="G26" s="1"/>
      <c r="H26" s="1"/>
      <c r="I26" s="1"/>
    </row>
    <row r="27" spans="1:9" x14ac:dyDescent="0.25">
      <c r="A27" s="8" t="s">
        <v>64</v>
      </c>
      <c r="B27" s="21">
        <v>93082</v>
      </c>
      <c r="C27" s="21">
        <v>133589</v>
      </c>
      <c r="D27" s="21">
        <v>93082</v>
      </c>
      <c r="E27" s="21">
        <v>133589</v>
      </c>
      <c r="F27" s="10">
        <f t="shared" si="0"/>
        <v>43.517543671171666</v>
      </c>
      <c r="G27" s="1"/>
      <c r="H27" s="1"/>
      <c r="I27" s="1"/>
    </row>
    <row r="28" spans="1:9" x14ac:dyDescent="0.25">
      <c r="A28" s="11" t="s">
        <v>65</v>
      </c>
      <c r="B28" s="22">
        <v>419343</v>
      </c>
      <c r="C28" s="22">
        <v>442555</v>
      </c>
      <c r="D28" s="22">
        <v>419343</v>
      </c>
      <c r="E28" s="22">
        <v>442555</v>
      </c>
      <c r="F28" s="13">
        <f t="shared" si="0"/>
        <v>5.5353254972659585</v>
      </c>
      <c r="G28" s="1"/>
      <c r="H28" s="1"/>
      <c r="I28" s="1"/>
    </row>
    <row r="29" spans="1:9" x14ac:dyDescent="0.25">
      <c r="A29" s="8" t="s">
        <v>66</v>
      </c>
      <c r="B29" s="21">
        <v>77461</v>
      </c>
      <c r="C29" s="21">
        <v>94768</v>
      </c>
      <c r="D29" s="21">
        <v>77461</v>
      </c>
      <c r="E29" s="21">
        <v>94768</v>
      </c>
      <c r="F29" s="10">
        <f t="shared" si="0"/>
        <v>22.342856405158727</v>
      </c>
      <c r="G29" s="1"/>
      <c r="H29" s="1"/>
      <c r="I29" s="1"/>
    </row>
    <row r="30" spans="1:9" x14ac:dyDescent="0.25">
      <c r="A30" s="11" t="s">
        <v>67</v>
      </c>
      <c r="B30" s="22">
        <v>175366</v>
      </c>
      <c r="C30" s="22">
        <v>172778</v>
      </c>
      <c r="D30" s="22">
        <v>175366</v>
      </c>
      <c r="E30" s="22">
        <v>172778</v>
      </c>
      <c r="F30" s="13">
        <f t="shared" si="0"/>
        <v>-1.4757706739048615</v>
      </c>
      <c r="G30" s="1"/>
      <c r="H30" s="1"/>
      <c r="I30" s="1"/>
    </row>
    <row r="31" spans="1:9" x14ac:dyDescent="0.25">
      <c r="A31" s="8" t="s">
        <v>68</v>
      </c>
      <c r="B31" s="21">
        <v>255500</v>
      </c>
      <c r="C31" s="21">
        <v>220889</v>
      </c>
      <c r="D31" s="21">
        <v>255500</v>
      </c>
      <c r="E31" s="21">
        <v>220889</v>
      </c>
      <c r="F31" s="10">
        <f t="shared" si="0"/>
        <v>-13.546379647749504</v>
      </c>
      <c r="G31" s="1"/>
      <c r="H31" s="1"/>
      <c r="I31" s="1"/>
    </row>
    <row r="32" spans="1:9" x14ac:dyDescent="0.25">
      <c r="A32" s="11" t="s">
        <v>69</v>
      </c>
      <c r="B32" s="22">
        <v>4987056</v>
      </c>
      <c r="C32" s="22">
        <v>4284564</v>
      </c>
      <c r="D32" s="22">
        <v>4987056</v>
      </c>
      <c r="E32" s="22">
        <v>4284564</v>
      </c>
      <c r="F32" s="13">
        <f t="shared" si="0"/>
        <v>-14.086306630605307</v>
      </c>
      <c r="G32" s="1"/>
      <c r="H32" s="1"/>
      <c r="I32" s="1"/>
    </row>
    <row r="33" spans="1:9" x14ac:dyDescent="0.25">
      <c r="A33" s="8" t="s">
        <v>70</v>
      </c>
      <c r="B33" s="21">
        <v>252385</v>
      </c>
      <c r="C33" s="21">
        <v>253413</v>
      </c>
      <c r="D33" s="21">
        <v>252385</v>
      </c>
      <c r="E33" s="21">
        <v>253413</v>
      </c>
      <c r="F33" s="10">
        <f t="shared" si="0"/>
        <v>0.40731422231907288</v>
      </c>
      <c r="G33" s="1"/>
      <c r="H33" s="1"/>
      <c r="I33" s="1"/>
    </row>
    <row r="34" spans="1:9" x14ac:dyDescent="0.25">
      <c r="A34" s="11" t="s">
        <v>71</v>
      </c>
      <c r="B34" s="22">
        <v>35594</v>
      </c>
      <c r="C34" s="22">
        <v>44511</v>
      </c>
      <c r="D34" s="22">
        <v>35594</v>
      </c>
      <c r="E34" s="22">
        <v>44511</v>
      </c>
      <c r="F34" s="13">
        <f t="shared" si="0"/>
        <v>25.051975051975049</v>
      </c>
      <c r="G34" s="1"/>
      <c r="H34" s="1"/>
      <c r="I34" s="1"/>
    </row>
    <row r="35" spans="1:9" x14ac:dyDescent="0.25">
      <c r="A35" s="14" t="s">
        <v>72</v>
      </c>
      <c r="B35" s="15">
        <f>SUM(B7:B34)</f>
        <v>16550489</v>
      </c>
      <c r="C35" s="15">
        <f t="shared" ref="C35:E35" si="1">SUM(C7:C34)</f>
        <v>16436155</v>
      </c>
      <c r="D35" s="15">
        <f t="shared" si="1"/>
        <v>16550489</v>
      </c>
      <c r="E35" s="15">
        <f t="shared" si="1"/>
        <v>16436155</v>
      </c>
      <c r="F35" s="16">
        <f t="shared" si="0"/>
        <v>-0.69081946763023439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50592</v>
      </c>
      <c r="C38" s="41">
        <f>D7</f>
        <v>117544</v>
      </c>
      <c r="D38" s="41">
        <f>_xlfn.RANK.EQ(B38,$B$38:$B$65)+COUNTIF($B$38:$B$65,B38)-1</f>
        <v>26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5046995</v>
      </c>
      <c r="G38" s="42">
        <f>LOOKUP(E38,$A$38:$A$65,$C$38:$C$65)</f>
        <v>4559916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95247</v>
      </c>
      <c r="C39" s="41">
        <f t="shared" ref="C39:C65" si="5">D8</f>
        <v>101984</v>
      </c>
      <c r="D39" s="41">
        <f t="shared" ref="D39:D65" si="6">_xlfn.RANK.EQ(B39,$B$38:$B$65)+COUNTIF($B$38:$B$65,B39)-1</f>
        <v>16</v>
      </c>
      <c r="E39" s="42" t="str">
        <f t="shared" si="2"/>
        <v>VALENCIA</v>
      </c>
      <c r="F39" s="42">
        <f t="shared" ref="F39:F54" si="7">LOOKUP(E39,$A$38:$A$65,$B$38:$B$65)</f>
        <v>4284564</v>
      </c>
      <c r="G39" s="42">
        <f t="shared" ref="G39:G65" si="8">LOOKUP(E39,$A$38:$A$65,$C$38:$C$65)</f>
        <v>4987056</v>
      </c>
    </row>
    <row r="40" spans="1:9" x14ac:dyDescent="0.25">
      <c r="A40" s="42" t="str">
        <f t="shared" si="3"/>
        <v>ALMERIA</v>
      </c>
      <c r="B40" s="41">
        <f t="shared" si="4"/>
        <v>61104</v>
      </c>
      <c r="C40" s="41">
        <f t="shared" si="5"/>
        <v>45493</v>
      </c>
      <c r="D40" s="41">
        <f t="shared" si="6"/>
        <v>25</v>
      </c>
      <c r="E40" s="42" t="str">
        <f t="shared" si="2"/>
        <v>BARCELONA</v>
      </c>
      <c r="F40" s="42">
        <f t="shared" si="7"/>
        <v>1916872</v>
      </c>
      <c r="G40" s="42">
        <f t="shared" si="8"/>
        <v>1923820</v>
      </c>
    </row>
    <row r="41" spans="1:9" x14ac:dyDescent="0.25">
      <c r="A41" s="42" t="str">
        <f t="shared" si="3"/>
        <v>AVILES</v>
      </c>
      <c r="B41" s="41">
        <f t="shared" si="4"/>
        <v>87651</v>
      </c>
      <c r="C41" s="41">
        <f t="shared" si="5"/>
        <v>122051</v>
      </c>
      <c r="D41" s="41">
        <f t="shared" si="6"/>
        <v>18</v>
      </c>
      <c r="E41" s="42" t="str">
        <f t="shared" si="2"/>
        <v>LAS PALMAS</v>
      </c>
      <c r="F41" s="42">
        <f t="shared" si="7"/>
        <v>1098326</v>
      </c>
      <c r="G41" s="42">
        <f t="shared" si="8"/>
        <v>1181848</v>
      </c>
    </row>
    <row r="42" spans="1:9" x14ac:dyDescent="0.25">
      <c r="A42" s="42" t="str">
        <f t="shared" si="3"/>
        <v>BAHIA DE ALGECIRAS</v>
      </c>
      <c r="B42" s="41">
        <f t="shared" si="4"/>
        <v>5046995</v>
      </c>
      <c r="C42" s="41">
        <f t="shared" si="5"/>
        <v>4559916</v>
      </c>
      <c r="D42" s="41">
        <f t="shared" si="6"/>
        <v>1</v>
      </c>
      <c r="E42" s="42" t="str">
        <f t="shared" si="2"/>
        <v>BILBAO</v>
      </c>
      <c r="F42" s="42">
        <f t="shared" si="7"/>
        <v>659149</v>
      </c>
      <c r="G42" s="42">
        <f t="shared" si="8"/>
        <v>610757</v>
      </c>
    </row>
    <row r="43" spans="1:9" x14ac:dyDescent="0.25">
      <c r="A43" s="42" t="str">
        <f t="shared" si="3"/>
        <v>BAHIA DE CADIZ</v>
      </c>
      <c r="B43" s="41">
        <f t="shared" si="4"/>
        <v>139615</v>
      </c>
      <c r="C43" s="41">
        <f t="shared" si="5"/>
        <v>114503</v>
      </c>
      <c r="D43" s="41">
        <f t="shared" si="6"/>
        <v>14</v>
      </c>
      <c r="E43" s="42" t="str">
        <f t="shared" si="2"/>
        <v>BALEARES</v>
      </c>
      <c r="F43" s="42">
        <f t="shared" si="7"/>
        <v>625516</v>
      </c>
      <c r="G43" s="42">
        <f t="shared" si="8"/>
        <v>569545</v>
      </c>
    </row>
    <row r="44" spans="1:9" x14ac:dyDescent="0.25">
      <c r="A44" s="42" t="str">
        <f t="shared" si="3"/>
        <v>BALEARES</v>
      </c>
      <c r="B44" s="41">
        <f t="shared" si="4"/>
        <v>625516</v>
      </c>
      <c r="C44" s="41">
        <f t="shared" si="5"/>
        <v>569545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442555</v>
      </c>
      <c r="G44" s="42">
        <f t="shared" si="8"/>
        <v>419343</v>
      </c>
    </row>
    <row r="45" spans="1:9" x14ac:dyDescent="0.25">
      <c r="A45" s="42" t="str">
        <f t="shared" si="3"/>
        <v>BARCELONA</v>
      </c>
      <c r="B45" s="41">
        <f t="shared" si="4"/>
        <v>1916872</v>
      </c>
      <c r="C45" s="41">
        <f t="shared" si="5"/>
        <v>1923820</v>
      </c>
      <c r="D45" s="41">
        <f t="shared" si="6"/>
        <v>3</v>
      </c>
      <c r="E45" s="42" t="str">
        <f t="shared" si="2"/>
        <v>VIGO</v>
      </c>
      <c r="F45" s="42">
        <f t="shared" si="7"/>
        <v>253413</v>
      </c>
      <c r="G45" s="42">
        <f t="shared" si="8"/>
        <v>252385</v>
      </c>
    </row>
    <row r="46" spans="1:9" x14ac:dyDescent="0.25">
      <c r="A46" s="42" t="str">
        <f t="shared" si="3"/>
        <v>BILBAO</v>
      </c>
      <c r="B46" s="41">
        <f t="shared" si="4"/>
        <v>659149</v>
      </c>
      <c r="C46" s="41">
        <f t="shared" si="5"/>
        <v>610757</v>
      </c>
      <c r="D46" s="41">
        <f t="shared" si="6"/>
        <v>5</v>
      </c>
      <c r="E46" s="42" t="str">
        <f t="shared" si="2"/>
        <v>TARRAGONA</v>
      </c>
      <c r="F46" s="42">
        <f t="shared" si="7"/>
        <v>220889</v>
      </c>
      <c r="G46" s="42">
        <f t="shared" si="8"/>
        <v>255500</v>
      </c>
    </row>
    <row r="47" spans="1:9" x14ac:dyDescent="0.25">
      <c r="A47" s="42" t="str">
        <f t="shared" si="3"/>
        <v>CARTAGENA</v>
      </c>
      <c r="B47" s="41">
        <f t="shared" si="4"/>
        <v>86179</v>
      </c>
      <c r="C47" s="41">
        <f t="shared" si="5"/>
        <v>84808</v>
      </c>
      <c r="D47" s="41">
        <f t="shared" si="6"/>
        <v>20</v>
      </c>
      <c r="E47" s="42" t="str">
        <f t="shared" si="2"/>
        <v>CASTELLON</v>
      </c>
      <c r="F47" s="42">
        <f t="shared" si="7"/>
        <v>195598</v>
      </c>
      <c r="G47" s="42">
        <f t="shared" si="8"/>
        <v>192166</v>
      </c>
    </row>
    <row r="48" spans="1:9" x14ac:dyDescent="0.25">
      <c r="A48" s="42" t="str">
        <f t="shared" si="3"/>
        <v>CASTELLON</v>
      </c>
      <c r="B48" s="41">
        <f t="shared" si="4"/>
        <v>195598</v>
      </c>
      <c r="C48" s="41">
        <f t="shared" si="5"/>
        <v>192166</v>
      </c>
      <c r="D48" s="41">
        <f t="shared" si="6"/>
        <v>10</v>
      </c>
      <c r="E48" s="42" t="str">
        <f t="shared" si="2"/>
        <v>SEVILLA</v>
      </c>
      <c r="F48" s="42">
        <f t="shared" si="7"/>
        <v>172778</v>
      </c>
      <c r="G48" s="42">
        <f t="shared" si="8"/>
        <v>175366</v>
      </c>
    </row>
    <row r="49" spans="1:7" x14ac:dyDescent="0.25">
      <c r="A49" s="42" t="str">
        <f t="shared" si="3"/>
        <v>CEUTA</v>
      </c>
      <c r="B49" s="41">
        <f t="shared" si="4"/>
        <v>76496</v>
      </c>
      <c r="C49" s="41">
        <f t="shared" si="5"/>
        <v>82399</v>
      </c>
      <c r="D49" s="41">
        <f t="shared" si="6"/>
        <v>23</v>
      </c>
      <c r="E49" s="42" t="str">
        <f t="shared" si="2"/>
        <v>GIJON</v>
      </c>
      <c r="F49" s="42">
        <f t="shared" si="7"/>
        <v>170671</v>
      </c>
      <c r="G49" s="42">
        <f t="shared" si="8"/>
        <v>159492</v>
      </c>
    </row>
    <row r="50" spans="1:7" x14ac:dyDescent="0.25">
      <c r="A50" s="42" t="str">
        <f t="shared" si="3"/>
        <v>FERROL-SAN CIBRAO</v>
      </c>
      <c r="B50" s="41">
        <f t="shared" si="4"/>
        <v>63908</v>
      </c>
      <c r="C50" s="41">
        <f t="shared" si="5"/>
        <v>74473</v>
      </c>
      <c r="D50" s="41">
        <f t="shared" si="6"/>
        <v>24</v>
      </c>
      <c r="E50" s="42" t="str">
        <f t="shared" si="2"/>
        <v>MALAGA</v>
      </c>
      <c r="F50" s="42">
        <f t="shared" si="7"/>
        <v>140966</v>
      </c>
      <c r="G50" s="42">
        <f t="shared" si="8"/>
        <v>76637</v>
      </c>
    </row>
    <row r="51" spans="1:7" x14ac:dyDescent="0.25">
      <c r="A51" s="42" t="str">
        <f t="shared" si="3"/>
        <v>GIJON</v>
      </c>
      <c r="B51" s="41">
        <f t="shared" si="4"/>
        <v>170671</v>
      </c>
      <c r="C51" s="41">
        <f t="shared" si="5"/>
        <v>159492</v>
      </c>
      <c r="D51" s="41">
        <f t="shared" si="6"/>
        <v>12</v>
      </c>
      <c r="E51" s="42" t="str">
        <f t="shared" si="2"/>
        <v>BAHIA DE CADIZ</v>
      </c>
      <c r="F51" s="42">
        <f t="shared" si="7"/>
        <v>139615</v>
      </c>
      <c r="G51" s="42">
        <f t="shared" si="8"/>
        <v>114503</v>
      </c>
    </row>
    <row r="52" spans="1:7" x14ac:dyDescent="0.25">
      <c r="A52" s="42" t="str">
        <f t="shared" si="3"/>
        <v>HUELVA</v>
      </c>
      <c r="B52" s="41">
        <f t="shared" si="4"/>
        <v>86847</v>
      </c>
      <c r="C52" s="41">
        <f t="shared" si="5"/>
        <v>44888</v>
      </c>
      <c r="D52" s="41">
        <f t="shared" si="6"/>
        <v>19</v>
      </c>
      <c r="E52" s="42" t="str">
        <f t="shared" si="2"/>
        <v>PASAIA</v>
      </c>
      <c r="F52" s="42">
        <f t="shared" si="7"/>
        <v>133589</v>
      </c>
      <c r="G52" s="42">
        <f t="shared" si="8"/>
        <v>93082</v>
      </c>
    </row>
    <row r="53" spans="1:7" x14ac:dyDescent="0.25">
      <c r="A53" s="42" t="str">
        <f t="shared" si="3"/>
        <v>LAS PALMAS</v>
      </c>
      <c r="B53" s="41">
        <f t="shared" si="4"/>
        <v>1098326</v>
      </c>
      <c r="C53" s="41">
        <f t="shared" si="5"/>
        <v>1181848</v>
      </c>
      <c r="D53" s="41">
        <f t="shared" si="6"/>
        <v>4</v>
      </c>
      <c r="E53" s="42" t="str">
        <f t="shared" si="2"/>
        <v>ALICANTE</v>
      </c>
      <c r="F53" s="42">
        <f t="shared" si="7"/>
        <v>95247</v>
      </c>
      <c r="G53" s="42">
        <f t="shared" si="8"/>
        <v>101984</v>
      </c>
    </row>
    <row r="54" spans="1:7" x14ac:dyDescent="0.25">
      <c r="A54" s="42" t="str">
        <f t="shared" si="3"/>
        <v>MALAGA</v>
      </c>
      <c r="B54" s="41">
        <f t="shared" si="4"/>
        <v>140966</v>
      </c>
      <c r="C54" s="41">
        <f t="shared" si="5"/>
        <v>76637</v>
      </c>
      <c r="D54" s="41">
        <f t="shared" si="6"/>
        <v>13</v>
      </c>
      <c r="E54" s="42" t="str">
        <f t="shared" si="2"/>
        <v>SANTANDER</v>
      </c>
      <c r="F54" s="42">
        <f t="shared" si="7"/>
        <v>94768</v>
      </c>
      <c r="G54" s="42">
        <f t="shared" si="8"/>
        <v>77461</v>
      </c>
    </row>
    <row r="55" spans="1:7" x14ac:dyDescent="0.25">
      <c r="A55" s="42" t="str">
        <f t="shared" si="3"/>
        <v>MARIN Y RIA DE PONTEVEDRA</v>
      </c>
      <c r="B55" s="41">
        <f t="shared" si="4"/>
        <v>78215</v>
      </c>
      <c r="C55" s="41">
        <f t="shared" si="5"/>
        <v>88115</v>
      </c>
      <c r="D55" s="41">
        <f t="shared" si="6"/>
        <v>21</v>
      </c>
      <c r="E55" s="42" t="str">
        <f t="shared" si="2"/>
        <v>AVILES</v>
      </c>
      <c r="F55" s="42">
        <f t="shared" ref="F55:F65" si="9">LOOKUP(E55,$A$38:$A$65,$B$38:$B$65)</f>
        <v>87651</v>
      </c>
      <c r="G55" s="42">
        <f t="shared" si="8"/>
        <v>122051</v>
      </c>
    </row>
    <row r="56" spans="1:7" x14ac:dyDescent="0.25">
      <c r="A56" s="42" t="str">
        <f t="shared" si="3"/>
        <v>MELILLA</v>
      </c>
      <c r="B56" s="41">
        <f t="shared" si="4"/>
        <v>77626</v>
      </c>
      <c r="C56" s="41">
        <f t="shared" si="5"/>
        <v>75279</v>
      </c>
      <c r="D56" s="41">
        <f t="shared" si="6"/>
        <v>22</v>
      </c>
      <c r="E56" s="42" t="str">
        <f t="shared" si="2"/>
        <v>HUELVA</v>
      </c>
      <c r="F56" s="42">
        <f t="shared" si="9"/>
        <v>86847</v>
      </c>
      <c r="G56" s="42">
        <f t="shared" si="8"/>
        <v>44888</v>
      </c>
    </row>
    <row r="57" spans="1:7" x14ac:dyDescent="0.25">
      <c r="A57" s="42" t="str">
        <f t="shared" si="3"/>
        <v>MOTRIL</v>
      </c>
      <c r="B57" s="41">
        <f t="shared" si="4"/>
        <v>31515</v>
      </c>
      <c r="C57" s="41">
        <f t="shared" si="5"/>
        <v>28984</v>
      </c>
      <c r="D57" s="41">
        <f t="shared" si="6"/>
        <v>28</v>
      </c>
      <c r="E57" s="42" t="str">
        <f t="shared" si="2"/>
        <v>CARTAGENA</v>
      </c>
      <c r="F57" s="42">
        <f t="shared" si="9"/>
        <v>86179</v>
      </c>
      <c r="G57" s="42">
        <f t="shared" si="8"/>
        <v>84808</v>
      </c>
    </row>
    <row r="58" spans="1:7" x14ac:dyDescent="0.25">
      <c r="A58" s="42" t="str">
        <f t="shared" si="3"/>
        <v>PASAIA</v>
      </c>
      <c r="B58" s="41">
        <f t="shared" si="4"/>
        <v>133589</v>
      </c>
      <c r="C58" s="41">
        <f t="shared" si="5"/>
        <v>93082</v>
      </c>
      <c r="D58" s="41">
        <f t="shared" si="6"/>
        <v>15</v>
      </c>
      <c r="E58" s="42" t="str">
        <f t="shared" si="2"/>
        <v>MARIN Y RIA DE PONTEVEDRA</v>
      </c>
      <c r="F58" s="42">
        <f t="shared" si="9"/>
        <v>78215</v>
      </c>
      <c r="G58" s="42">
        <f t="shared" si="8"/>
        <v>88115</v>
      </c>
    </row>
    <row r="59" spans="1:7" x14ac:dyDescent="0.25">
      <c r="A59" s="42" t="str">
        <f t="shared" si="3"/>
        <v>SANTA CRUZ DE TENERIFE</v>
      </c>
      <c r="B59" s="41">
        <f t="shared" si="4"/>
        <v>442555</v>
      </c>
      <c r="C59" s="41">
        <f t="shared" si="5"/>
        <v>419343</v>
      </c>
      <c r="D59" s="41">
        <f t="shared" si="6"/>
        <v>7</v>
      </c>
      <c r="E59" s="42" t="str">
        <f t="shared" si="2"/>
        <v>MELILLA</v>
      </c>
      <c r="F59" s="42">
        <f t="shared" si="9"/>
        <v>77626</v>
      </c>
      <c r="G59" s="42">
        <f t="shared" si="8"/>
        <v>75279</v>
      </c>
    </row>
    <row r="60" spans="1:7" x14ac:dyDescent="0.25">
      <c r="A60" s="42" t="str">
        <f t="shared" si="3"/>
        <v>SANTANDER</v>
      </c>
      <c r="B60" s="41">
        <f t="shared" si="4"/>
        <v>94768</v>
      </c>
      <c r="C60" s="41">
        <f t="shared" si="5"/>
        <v>77461</v>
      </c>
      <c r="D60" s="41">
        <f t="shared" si="6"/>
        <v>17</v>
      </c>
      <c r="E60" s="42" t="str">
        <f t="shared" si="2"/>
        <v>CEUTA</v>
      </c>
      <c r="F60" s="42">
        <f t="shared" si="9"/>
        <v>76496</v>
      </c>
      <c r="G60" s="42">
        <f t="shared" si="8"/>
        <v>82399</v>
      </c>
    </row>
    <row r="61" spans="1:7" x14ac:dyDescent="0.25">
      <c r="A61" s="42" t="str">
        <f t="shared" si="3"/>
        <v>SEVILLA</v>
      </c>
      <c r="B61" s="41">
        <f t="shared" si="4"/>
        <v>172778</v>
      </c>
      <c r="C61" s="41">
        <f t="shared" si="5"/>
        <v>175366</v>
      </c>
      <c r="D61" s="41">
        <f t="shared" si="6"/>
        <v>11</v>
      </c>
      <c r="E61" s="42" t="str">
        <f t="shared" si="2"/>
        <v>FERROL-SAN CIBRAO</v>
      </c>
      <c r="F61" s="42">
        <f t="shared" si="9"/>
        <v>63908</v>
      </c>
      <c r="G61" s="42">
        <f t="shared" si="8"/>
        <v>74473</v>
      </c>
    </row>
    <row r="62" spans="1:7" x14ac:dyDescent="0.25">
      <c r="A62" s="42" t="str">
        <f t="shared" si="3"/>
        <v>TARRAGONA</v>
      </c>
      <c r="B62" s="41">
        <f t="shared" si="4"/>
        <v>220889</v>
      </c>
      <c r="C62" s="41">
        <f t="shared" si="5"/>
        <v>255500</v>
      </c>
      <c r="D62" s="41">
        <f t="shared" si="6"/>
        <v>9</v>
      </c>
      <c r="E62" s="42" t="str">
        <f t="shared" si="2"/>
        <v>ALMERIA</v>
      </c>
      <c r="F62" s="42">
        <f t="shared" si="9"/>
        <v>61104</v>
      </c>
      <c r="G62" s="42">
        <f t="shared" si="8"/>
        <v>45493</v>
      </c>
    </row>
    <row r="63" spans="1:7" x14ac:dyDescent="0.25">
      <c r="A63" s="42" t="str">
        <f t="shared" si="3"/>
        <v>VALENCIA</v>
      </c>
      <c r="B63" s="41">
        <f t="shared" si="4"/>
        <v>4284564</v>
      </c>
      <c r="C63" s="41">
        <f t="shared" si="5"/>
        <v>4987056</v>
      </c>
      <c r="D63" s="41">
        <f t="shared" si="6"/>
        <v>2</v>
      </c>
      <c r="E63" s="42" t="str">
        <f t="shared" si="2"/>
        <v>A CORUÑA</v>
      </c>
      <c r="F63" s="42">
        <f t="shared" si="9"/>
        <v>50592</v>
      </c>
      <c r="G63" s="42">
        <f t="shared" si="8"/>
        <v>117544</v>
      </c>
    </row>
    <row r="64" spans="1:7" x14ac:dyDescent="0.25">
      <c r="A64" s="42" t="str">
        <f t="shared" si="3"/>
        <v>VIGO</v>
      </c>
      <c r="B64" s="41">
        <f t="shared" si="4"/>
        <v>253413</v>
      </c>
      <c r="C64" s="41">
        <f t="shared" si="5"/>
        <v>252385</v>
      </c>
      <c r="D64" s="41">
        <f t="shared" si="6"/>
        <v>8</v>
      </c>
      <c r="E64" s="42" t="str">
        <f t="shared" si="2"/>
        <v>VILAGARCIA</v>
      </c>
      <c r="F64" s="42">
        <f t="shared" si="9"/>
        <v>44511</v>
      </c>
      <c r="G64" s="42">
        <f t="shared" si="8"/>
        <v>35594</v>
      </c>
    </row>
    <row r="65" spans="1:7" x14ac:dyDescent="0.25">
      <c r="A65" s="42" t="str">
        <f t="shared" si="3"/>
        <v>VILAGARCIA</v>
      </c>
      <c r="B65" s="41">
        <f t="shared" si="4"/>
        <v>44511</v>
      </c>
      <c r="C65" s="41">
        <f t="shared" si="5"/>
        <v>35594</v>
      </c>
      <c r="D65" s="41">
        <f t="shared" si="6"/>
        <v>27</v>
      </c>
      <c r="E65" s="42" t="str">
        <f t="shared" si="2"/>
        <v>MOTRIL</v>
      </c>
      <c r="F65" s="42">
        <f t="shared" si="9"/>
        <v>31515</v>
      </c>
      <c r="G65" s="42">
        <f t="shared" si="8"/>
        <v>28984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35" sqref="B35:E35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Enero</v>
      </c>
      <c r="C5" s="97"/>
      <c r="D5" s="96" t="str">
        <f>'Resumen general'!F6</f>
        <v>Acumulado desde Enero</v>
      </c>
      <c r="E5" s="97"/>
      <c r="F5" s="97"/>
      <c r="L5" s="39">
        <f>'Resumen general'!I4</f>
        <v>41702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3">
        <v>3455</v>
      </c>
      <c r="C7" s="23">
        <v>3079</v>
      </c>
      <c r="D7" s="23">
        <v>3455</v>
      </c>
      <c r="E7" s="23">
        <v>3079</v>
      </c>
      <c r="F7" s="10">
        <f>((E7*100)/D7)-100</f>
        <v>-10.882778581765564</v>
      </c>
      <c r="G7" s="1"/>
      <c r="H7" s="1"/>
      <c r="I7" s="1"/>
    </row>
    <row r="8" spans="1:12" x14ac:dyDescent="0.25">
      <c r="A8" s="11" t="s">
        <v>45</v>
      </c>
      <c r="B8" s="24">
        <v>23</v>
      </c>
      <c r="C8" s="24">
        <v>22</v>
      </c>
      <c r="D8" s="24">
        <v>23</v>
      </c>
      <c r="E8" s="24">
        <v>22</v>
      </c>
      <c r="F8" s="13">
        <f t="shared" ref="F8:F35" si="0">((E8*100)/D8)-100</f>
        <v>-4.3478260869565162</v>
      </c>
      <c r="G8" s="1"/>
      <c r="H8" s="1"/>
      <c r="I8" s="1"/>
    </row>
    <row r="9" spans="1:12" x14ac:dyDescent="0.25">
      <c r="A9" s="8" t="s">
        <v>46</v>
      </c>
      <c r="B9" s="23">
        <v>257</v>
      </c>
      <c r="C9" s="23">
        <v>372</v>
      </c>
      <c r="D9" s="23">
        <v>257</v>
      </c>
      <c r="E9" s="23">
        <v>372</v>
      </c>
      <c r="F9" s="10">
        <f t="shared" si="0"/>
        <v>44.747081712062254</v>
      </c>
      <c r="G9" s="1"/>
      <c r="H9" s="1"/>
      <c r="I9" s="1"/>
    </row>
    <row r="10" spans="1:12" x14ac:dyDescent="0.25">
      <c r="A10" s="11" t="s">
        <v>47</v>
      </c>
      <c r="B10" s="24">
        <v>686</v>
      </c>
      <c r="C10" s="24">
        <v>709</v>
      </c>
      <c r="D10" s="24">
        <v>686</v>
      </c>
      <c r="E10" s="24">
        <v>709</v>
      </c>
      <c r="F10" s="13">
        <f t="shared" si="0"/>
        <v>3.3527696793002946</v>
      </c>
      <c r="G10" s="1"/>
      <c r="H10" s="1"/>
      <c r="I10" s="1"/>
    </row>
    <row r="11" spans="1:12" x14ac:dyDescent="0.25">
      <c r="A11" s="8" t="s">
        <v>48</v>
      </c>
      <c r="B11" s="23">
        <v>32</v>
      </c>
      <c r="C11" s="23">
        <v>84</v>
      </c>
      <c r="D11" s="23">
        <v>32</v>
      </c>
      <c r="E11" s="23">
        <v>84</v>
      </c>
      <c r="F11" s="10">
        <f t="shared" si="0"/>
        <v>162.5</v>
      </c>
      <c r="G11" s="1"/>
      <c r="H11" s="1"/>
      <c r="I11" s="1"/>
    </row>
    <row r="12" spans="1:12" x14ac:dyDescent="0.25">
      <c r="A12" s="11" t="s">
        <v>49</v>
      </c>
      <c r="B12" s="24">
        <v>935</v>
      </c>
      <c r="C12" s="24">
        <v>856</v>
      </c>
      <c r="D12" s="24">
        <v>935</v>
      </c>
      <c r="E12" s="24">
        <v>856</v>
      </c>
      <c r="F12" s="13">
        <f t="shared" si="0"/>
        <v>-8.4491978609625704</v>
      </c>
      <c r="G12" s="1"/>
      <c r="H12" s="1"/>
      <c r="I12" s="1"/>
    </row>
    <row r="13" spans="1:12" x14ac:dyDescent="0.25">
      <c r="A13" s="8" t="s">
        <v>50</v>
      </c>
      <c r="B13" s="23">
        <v>224</v>
      </c>
      <c r="C13" s="23">
        <v>184</v>
      </c>
      <c r="D13" s="23">
        <v>224</v>
      </c>
      <c r="E13" s="23">
        <v>184</v>
      </c>
      <c r="F13" s="10">
        <f t="shared" si="0"/>
        <v>-17.857142857142861</v>
      </c>
      <c r="G13" s="1"/>
      <c r="H13" s="1"/>
      <c r="I13" s="1"/>
    </row>
    <row r="14" spans="1:12" x14ac:dyDescent="0.25">
      <c r="A14" s="11" t="s">
        <v>51</v>
      </c>
      <c r="B14" s="24">
        <v>212</v>
      </c>
      <c r="C14" s="24">
        <v>0</v>
      </c>
      <c r="D14" s="24">
        <v>212</v>
      </c>
      <c r="E14" s="24">
        <v>0</v>
      </c>
      <c r="F14" s="13">
        <f t="shared" si="0"/>
        <v>-100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56</v>
      </c>
      <c r="C16" s="24">
        <v>48</v>
      </c>
      <c r="D16" s="24">
        <v>56</v>
      </c>
      <c r="E16" s="24">
        <v>48</v>
      </c>
      <c r="F16" s="13">
        <f t="shared" si="0"/>
        <v>-14.285714285714292</v>
      </c>
      <c r="G16" s="1"/>
      <c r="H16" s="1"/>
      <c r="I16" s="1"/>
    </row>
    <row r="17" spans="1:9" x14ac:dyDescent="0.25">
      <c r="A17" s="8" t="s">
        <v>54</v>
      </c>
      <c r="B17" s="23">
        <v>186</v>
      </c>
      <c r="C17" s="23">
        <v>172</v>
      </c>
      <c r="D17" s="23">
        <v>186</v>
      </c>
      <c r="E17" s="23">
        <v>172</v>
      </c>
      <c r="F17" s="10">
        <f t="shared" si="0"/>
        <v>-7.5268817204301115</v>
      </c>
      <c r="G17" s="1"/>
      <c r="H17" s="1"/>
      <c r="I17" s="1"/>
    </row>
    <row r="18" spans="1:9" x14ac:dyDescent="0.25">
      <c r="A18" s="11" t="s">
        <v>55</v>
      </c>
      <c r="B18" s="24">
        <v>3</v>
      </c>
      <c r="C18" s="24">
        <v>0</v>
      </c>
      <c r="D18" s="24">
        <v>3</v>
      </c>
      <c r="E18" s="24">
        <v>0</v>
      </c>
      <c r="F18" s="13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23">
        <v>21</v>
      </c>
      <c r="C19" s="23">
        <v>14</v>
      </c>
      <c r="D19" s="23">
        <v>21</v>
      </c>
      <c r="E19" s="23">
        <v>14</v>
      </c>
      <c r="F19" s="10">
        <f t="shared" si="0"/>
        <v>-33.333333333333329</v>
      </c>
      <c r="G19" s="1"/>
      <c r="H19" s="1"/>
      <c r="I19" s="1"/>
    </row>
    <row r="20" spans="1:9" x14ac:dyDescent="0.25">
      <c r="A20" s="11" t="s">
        <v>57</v>
      </c>
      <c r="B20" s="24">
        <v>506</v>
      </c>
      <c r="C20" s="24">
        <v>671</v>
      </c>
      <c r="D20" s="24">
        <v>506</v>
      </c>
      <c r="E20" s="24">
        <v>671</v>
      </c>
      <c r="F20" s="13">
        <f t="shared" si="0"/>
        <v>32.608695652173907</v>
      </c>
      <c r="G20" s="1"/>
      <c r="H20" s="1"/>
      <c r="I20" s="1"/>
    </row>
    <row r="21" spans="1:9" x14ac:dyDescent="0.25">
      <c r="A21" s="8" t="s">
        <v>58</v>
      </c>
      <c r="B21" s="23">
        <v>208</v>
      </c>
      <c r="C21" s="23">
        <v>148</v>
      </c>
      <c r="D21" s="23">
        <v>208</v>
      </c>
      <c r="E21" s="23">
        <v>148</v>
      </c>
      <c r="F21" s="10">
        <f t="shared" si="0"/>
        <v>-28.84615384615384</v>
      </c>
      <c r="G21" s="1"/>
      <c r="H21" s="1"/>
      <c r="I21" s="1"/>
    </row>
    <row r="22" spans="1:9" x14ac:dyDescent="0.25">
      <c r="A22" s="11" t="s">
        <v>59</v>
      </c>
      <c r="B22" s="24">
        <v>11</v>
      </c>
      <c r="C22" s="24">
        <v>0</v>
      </c>
      <c r="D22" s="24">
        <v>11</v>
      </c>
      <c r="E22" s="24">
        <v>0</v>
      </c>
      <c r="F22" s="13">
        <f t="shared" si="0"/>
        <v>-100</v>
      </c>
      <c r="G22" s="1"/>
      <c r="H22" s="1"/>
      <c r="I22" s="1"/>
    </row>
    <row r="23" spans="1:9" x14ac:dyDescent="0.25">
      <c r="A23" s="8" t="s">
        <v>60</v>
      </c>
      <c r="B23" s="23">
        <v>29</v>
      </c>
      <c r="C23" s="23">
        <v>69</v>
      </c>
      <c r="D23" s="23">
        <v>29</v>
      </c>
      <c r="E23" s="23">
        <v>69</v>
      </c>
      <c r="F23" s="10">
        <f t="shared" si="0"/>
        <v>137.93103448275863</v>
      </c>
      <c r="G23" s="1"/>
      <c r="H23" s="1"/>
      <c r="I23" s="1"/>
    </row>
    <row r="24" spans="1:9" x14ac:dyDescent="0.25">
      <c r="A24" s="11" t="s">
        <v>61</v>
      </c>
      <c r="B24" s="24">
        <v>134</v>
      </c>
      <c r="C24" s="24">
        <v>137</v>
      </c>
      <c r="D24" s="24">
        <v>134</v>
      </c>
      <c r="E24" s="24">
        <v>137</v>
      </c>
      <c r="F24" s="13">
        <f t="shared" si="0"/>
        <v>2.238805970149258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234</v>
      </c>
      <c r="C26" s="24">
        <v>134</v>
      </c>
      <c r="D26" s="24">
        <v>234</v>
      </c>
      <c r="E26" s="24">
        <v>134</v>
      </c>
      <c r="F26" s="13">
        <f t="shared" si="0"/>
        <v>-42.735042735042732</v>
      </c>
      <c r="G26" s="1"/>
      <c r="H26" s="1"/>
      <c r="I26" s="1"/>
    </row>
    <row r="27" spans="1:9" x14ac:dyDescent="0.25">
      <c r="A27" s="8" t="s">
        <v>64</v>
      </c>
      <c r="B27" s="23">
        <v>1989</v>
      </c>
      <c r="C27" s="23">
        <v>1946</v>
      </c>
      <c r="D27" s="23">
        <v>1989</v>
      </c>
      <c r="E27" s="23">
        <v>1946</v>
      </c>
      <c r="F27" s="10">
        <f t="shared" si="0"/>
        <v>-2.1618903971845214</v>
      </c>
      <c r="G27" s="1"/>
      <c r="H27" s="1"/>
      <c r="I27" s="1"/>
    </row>
    <row r="28" spans="1:9" x14ac:dyDescent="0.25">
      <c r="A28" s="11" t="s">
        <v>65</v>
      </c>
      <c r="B28" s="24">
        <v>165</v>
      </c>
      <c r="C28" s="24">
        <v>66</v>
      </c>
      <c r="D28" s="24">
        <v>165</v>
      </c>
      <c r="E28" s="24">
        <v>66</v>
      </c>
      <c r="F28" s="13">
        <f t="shared" si="0"/>
        <v>-60</v>
      </c>
      <c r="G28" s="1"/>
      <c r="H28" s="1"/>
      <c r="I28" s="1"/>
    </row>
    <row r="29" spans="1:9" x14ac:dyDescent="0.25">
      <c r="A29" s="8" t="s">
        <v>66</v>
      </c>
      <c r="B29" s="23">
        <v>402</v>
      </c>
      <c r="C29" s="23">
        <v>267</v>
      </c>
      <c r="D29" s="23">
        <v>402</v>
      </c>
      <c r="E29" s="23">
        <v>267</v>
      </c>
      <c r="F29" s="10">
        <f t="shared" si="0"/>
        <v>-33.582089552238813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113</v>
      </c>
      <c r="C31" s="23">
        <v>133</v>
      </c>
      <c r="D31" s="23">
        <v>113</v>
      </c>
      <c r="E31" s="23">
        <v>133</v>
      </c>
      <c r="F31" s="10">
        <f t="shared" si="0"/>
        <v>17.69911504424779</v>
      </c>
      <c r="G31" s="1"/>
      <c r="H31" s="1"/>
      <c r="I31" s="1"/>
    </row>
    <row r="32" spans="1:9" x14ac:dyDescent="0.25">
      <c r="A32" s="11" t="s">
        <v>69</v>
      </c>
      <c r="B32" s="24">
        <v>57</v>
      </c>
      <c r="C32" s="24">
        <v>60</v>
      </c>
      <c r="D32" s="24">
        <v>57</v>
      </c>
      <c r="E32" s="24">
        <v>60</v>
      </c>
      <c r="F32" s="13">
        <f t="shared" si="0"/>
        <v>5.2631578947368354</v>
      </c>
      <c r="G32" s="1"/>
      <c r="H32" s="1"/>
      <c r="I32" s="1"/>
    </row>
    <row r="33" spans="1:9" x14ac:dyDescent="0.25">
      <c r="A33" s="8" t="s">
        <v>70</v>
      </c>
      <c r="B33" s="23">
        <v>4322</v>
      </c>
      <c r="C33" s="23">
        <v>4029</v>
      </c>
      <c r="D33" s="23">
        <v>4322</v>
      </c>
      <c r="E33" s="23">
        <v>4029</v>
      </c>
      <c r="F33" s="10">
        <f t="shared" si="0"/>
        <v>-6.7792688570106492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14260</v>
      </c>
      <c r="C35" s="15">
        <f t="shared" ref="C35:E35" si="1">SUM(C7:C34)</f>
        <v>13200</v>
      </c>
      <c r="D35" s="15">
        <f t="shared" si="1"/>
        <v>14260</v>
      </c>
      <c r="E35" s="15">
        <f t="shared" si="1"/>
        <v>13200</v>
      </c>
      <c r="F35" s="16">
        <f t="shared" si="0"/>
        <v>-7.4333800841514659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3079</v>
      </c>
      <c r="C38" s="41">
        <f>D7</f>
        <v>3455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4029</v>
      </c>
      <c r="G38" s="42">
        <f>LOOKUP(E38,$A$38:$A$65,$C$38:$C$65)</f>
        <v>4322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22</v>
      </c>
      <c r="C39" s="41">
        <f t="shared" ref="C39:C65" si="5">D8</f>
        <v>23</v>
      </c>
      <c r="D39" s="41">
        <f t="shared" ref="D39:D65" si="6">_xlfn.RANK.EQ(B39,$B$38:$B$65)+COUNTIF($B$38:$B$65,B39)-1</f>
        <v>20</v>
      </c>
      <c r="E39" s="42" t="str">
        <f t="shared" si="2"/>
        <v>A CORUÑA</v>
      </c>
      <c r="F39" s="42">
        <f t="shared" ref="F39:F54" si="7">LOOKUP(E39,$A$38:$A$65,$B$38:$B$65)</f>
        <v>3079</v>
      </c>
      <c r="G39" s="42">
        <f t="shared" ref="G39:G65" si="8">LOOKUP(E39,$A$38:$A$65,$C$38:$C$65)</f>
        <v>3455</v>
      </c>
    </row>
    <row r="40" spans="1:9" x14ac:dyDescent="0.25">
      <c r="A40" s="42" t="str">
        <f t="shared" si="3"/>
        <v>ALMERIA</v>
      </c>
      <c r="B40" s="41">
        <f t="shared" si="4"/>
        <v>372</v>
      </c>
      <c r="C40" s="41">
        <f t="shared" si="5"/>
        <v>257</v>
      </c>
      <c r="D40" s="41">
        <f t="shared" si="6"/>
        <v>7</v>
      </c>
      <c r="E40" s="42" t="str">
        <f t="shared" si="2"/>
        <v>PASAIA</v>
      </c>
      <c r="F40" s="42">
        <f t="shared" si="7"/>
        <v>1946</v>
      </c>
      <c r="G40" s="42">
        <f t="shared" si="8"/>
        <v>1989</v>
      </c>
    </row>
    <row r="41" spans="1:9" x14ac:dyDescent="0.25">
      <c r="A41" s="42" t="str">
        <f t="shared" si="3"/>
        <v>AVILES</v>
      </c>
      <c r="B41" s="41">
        <f t="shared" si="4"/>
        <v>709</v>
      </c>
      <c r="C41" s="41">
        <f t="shared" si="5"/>
        <v>686</v>
      </c>
      <c r="D41" s="41">
        <f t="shared" si="6"/>
        <v>5</v>
      </c>
      <c r="E41" s="42" t="str">
        <f t="shared" si="2"/>
        <v>BAHIA DE CADIZ</v>
      </c>
      <c r="F41" s="42">
        <f t="shared" si="7"/>
        <v>856</v>
      </c>
      <c r="G41" s="42">
        <f t="shared" si="8"/>
        <v>935</v>
      </c>
    </row>
    <row r="42" spans="1:9" x14ac:dyDescent="0.25">
      <c r="A42" s="42" t="str">
        <f t="shared" si="3"/>
        <v>BAHIA DE ALGECIRAS</v>
      </c>
      <c r="B42" s="41">
        <f t="shared" si="4"/>
        <v>84</v>
      </c>
      <c r="C42" s="41">
        <f t="shared" si="5"/>
        <v>32</v>
      </c>
      <c r="D42" s="41">
        <f t="shared" si="6"/>
        <v>15</v>
      </c>
      <c r="E42" s="42" t="str">
        <f t="shared" si="2"/>
        <v>AVILES</v>
      </c>
      <c r="F42" s="42">
        <f t="shared" si="7"/>
        <v>709</v>
      </c>
      <c r="G42" s="42">
        <f t="shared" si="8"/>
        <v>686</v>
      </c>
    </row>
    <row r="43" spans="1:9" x14ac:dyDescent="0.25">
      <c r="A43" s="42" t="str">
        <f t="shared" si="3"/>
        <v>BAHIA DE CADIZ</v>
      </c>
      <c r="B43" s="41">
        <f t="shared" si="4"/>
        <v>856</v>
      </c>
      <c r="C43" s="41">
        <f t="shared" si="5"/>
        <v>935</v>
      </c>
      <c r="D43" s="41">
        <f t="shared" si="6"/>
        <v>4</v>
      </c>
      <c r="E43" s="42" t="str">
        <f t="shared" si="2"/>
        <v>GIJON</v>
      </c>
      <c r="F43" s="42">
        <f t="shared" si="7"/>
        <v>671</v>
      </c>
      <c r="G43" s="42">
        <f t="shared" si="8"/>
        <v>506</v>
      </c>
    </row>
    <row r="44" spans="1:9" x14ac:dyDescent="0.25">
      <c r="A44" s="42" t="str">
        <f t="shared" si="3"/>
        <v>BALEARES</v>
      </c>
      <c r="B44" s="41">
        <f t="shared" si="4"/>
        <v>184</v>
      </c>
      <c r="C44" s="41">
        <f t="shared" si="5"/>
        <v>224</v>
      </c>
      <c r="D44" s="41">
        <f t="shared" si="6"/>
        <v>9</v>
      </c>
      <c r="E44" s="42" t="str">
        <f t="shared" si="2"/>
        <v>ALMERIA</v>
      </c>
      <c r="F44" s="42">
        <f t="shared" si="7"/>
        <v>372</v>
      </c>
      <c r="G44" s="42">
        <f t="shared" si="8"/>
        <v>257</v>
      </c>
    </row>
    <row r="45" spans="1:9" x14ac:dyDescent="0.25">
      <c r="A45" s="42" t="str">
        <f t="shared" si="3"/>
        <v>BARCELONA</v>
      </c>
      <c r="B45" s="41">
        <f t="shared" si="4"/>
        <v>0</v>
      </c>
      <c r="C45" s="41">
        <f t="shared" si="5"/>
        <v>212</v>
      </c>
      <c r="D45" s="41">
        <f t="shared" si="6"/>
        <v>28</v>
      </c>
      <c r="E45" s="42" t="str">
        <f t="shared" si="2"/>
        <v>SANTANDER</v>
      </c>
      <c r="F45" s="42">
        <f t="shared" si="7"/>
        <v>267</v>
      </c>
      <c r="G45" s="42">
        <f t="shared" si="8"/>
        <v>402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BALEARES</v>
      </c>
      <c r="F46" s="42">
        <f t="shared" si="7"/>
        <v>184</v>
      </c>
      <c r="G46" s="42">
        <f t="shared" si="8"/>
        <v>224</v>
      </c>
    </row>
    <row r="47" spans="1:9" x14ac:dyDescent="0.25">
      <c r="A47" s="42" t="str">
        <f t="shared" si="3"/>
        <v>CARTAGENA</v>
      </c>
      <c r="B47" s="41">
        <f t="shared" si="4"/>
        <v>48</v>
      </c>
      <c r="C47" s="41">
        <f t="shared" si="5"/>
        <v>56</v>
      </c>
      <c r="D47" s="41">
        <f t="shared" si="6"/>
        <v>19</v>
      </c>
      <c r="E47" s="42" t="str">
        <f t="shared" si="2"/>
        <v>CASTELLON</v>
      </c>
      <c r="F47" s="42">
        <f t="shared" si="7"/>
        <v>172</v>
      </c>
      <c r="G47" s="42">
        <f t="shared" si="8"/>
        <v>186</v>
      </c>
    </row>
    <row r="48" spans="1:9" x14ac:dyDescent="0.25">
      <c r="A48" s="42" t="str">
        <f t="shared" si="3"/>
        <v>CASTELLON</v>
      </c>
      <c r="B48" s="41">
        <f t="shared" si="4"/>
        <v>172</v>
      </c>
      <c r="C48" s="41">
        <f t="shared" si="5"/>
        <v>186</v>
      </c>
      <c r="D48" s="41">
        <f t="shared" si="6"/>
        <v>10</v>
      </c>
      <c r="E48" s="42" t="str">
        <f t="shared" si="2"/>
        <v>HUELVA</v>
      </c>
      <c r="F48" s="42">
        <f t="shared" si="7"/>
        <v>148</v>
      </c>
      <c r="G48" s="42">
        <f t="shared" si="8"/>
        <v>208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3</v>
      </c>
      <c r="D49" s="41">
        <f t="shared" si="6"/>
        <v>28</v>
      </c>
      <c r="E49" s="42" t="str">
        <f t="shared" si="2"/>
        <v>MARIN Y RIA DE PONTEVEDRA</v>
      </c>
      <c r="F49" s="42">
        <f t="shared" si="7"/>
        <v>137</v>
      </c>
      <c r="G49" s="42">
        <f t="shared" si="8"/>
        <v>134</v>
      </c>
    </row>
    <row r="50" spans="1:7" x14ac:dyDescent="0.25">
      <c r="A50" s="42" t="str">
        <f t="shared" si="3"/>
        <v>FERROL-SAN CIBRAO</v>
      </c>
      <c r="B50" s="41">
        <f t="shared" si="4"/>
        <v>14</v>
      </c>
      <c r="C50" s="41">
        <f t="shared" si="5"/>
        <v>21</v>
      </c>
      <c r="D50" s="41">
        <f t="shared" si="6"/>
        <v>21</v>
      </c>
      <c r="E50" s="42" t="str">
        <f t="shared" si="2"/>
        <v>MOTRIL</v>
      </c>
      <c r="F50" s="42">
        <f t="shared" si="7"/>
        <v>134</v>
      </c>
      <c r="G50" s="42">
        <f t="shared" si="8"/>
        <v>234</v>
      </c>
    </row>
    <row r="51" spans="1:7" x14ac:dyDescent="0.25">
      <c r="A51" s="42" t="str">
        <f t="shared" si="3"/>
        <v>GIJON</v>
      </c>
      <c r="B51" s="41">
        <f t="shared" si="4"/>
        <v>671</v>
      </c>
      <c r="C51" s="41">
        <f t="shared" si="5"/>
        <v>506</v>
      </c>
      <c r="D51" s="41">
        <f t="shared" si="6"/>
        <v>6</v>
      </c>
      <c r="E51" s="42" t="str">
        <f t="shared" si="2"/>
        <v>TARRAGONA</v>
      </c>
      <c r="F51" s="42">
        <f t="shared" si="7"/>
        <v>133</v>
      </c>
      <c r="G51" s="42">
        <f t="shared" si="8"/>
        <v>113</v>
      </c>
    </row>
    <row r="52" spans="1:7" x14ac:dyDescent="0.25">
      <c r="A52" s="42" t="str">
        <f t="shared" si="3"/>
        <v>HUELVA</v>
      </c>
      <c r="B52" s="41">
        <f t="shared" si="4"/>
        <v>148</v>
      </c>
      <c r="C52" s="41">
        <f t="shared" si="5"/>
        <v>208</v>
      </c>
      <c r="D52" s="41">
        <f t="shared" si="6"/>
        <v>11</v>
      </c>
      <c r="E52" s="42" t="str">
        <f t="shared" si="2"/>
        <v>BAHIA DE ALGECIRAS</v>
      </c>
      <c r="F52" s="42">
        <f t="shared" si="7"/>
        <v>84</v>
      </c>
      <c r="G52" s="42">
        <f t="shared" si="8"/>
        <v>32</v>
      </c>
    </row>
    <row r="53" spans="1:7" x14ac:dyDescent="0.25">
      <c r="A53" s="42" t="str">
        <f t="shared" si="3"/>
        <v>LAS PALMAS</v>
      </c>
      <c r="B53" s="41">
        <f t="shared" si="4"/>
        <v>0</v>
      </c>
      <c r="C53" s="41">
        <f t="shared" si="5"/>
        <v>11</v>
      </c>
      <c r="D53" s="41">
        <f t="shared" si="6"/>
        <v>28</v>
      </c>
      <c r="E53" s="42" t="str">
        <f t="shared" si="2"/>
        <v>MALAGA</v>
      </c>
      <c r="F53" s="42">
        <f t="shared" si="7"/>
        <v>69</v>
      </c>
      <c r="G53" s="42">
        <f t="shared" si="8"/>
        <v>29</v>
      </c>
    </row>
    <row r="54" spans="1:7" x14ac:dyDescent="0.25">
      <c r="A54" s="42" t="str">
        <f t="shared" si="3"/>
        <v>MALAGA</v>
      </c>
      <c r="B54" s="41">
        <f t="shared" si="4"/>
        <v>69</v>
      </c>
      <c r="C54" s="41">
        <f t="shared" si="5"/>
        <v>29</v>
      </c>
      <c r="D54" s="41">
        <f t="shared" si="6"/>
        <v>16</v>
      </c>
      <c r="E54" s="42" t="str">
        <f t="shared" si="2"/>
        <v>SANTA CRUZ DE TENERIFE</v>
      </c>
      <c r="F54" s="42">
        <f t="shared" si="7"/>
        <v>66</v>
      </c>
      <c r="G54" s="42">
        <f t="shared" si="8"/>
        <v>165</v>
      </c>
    </row>
    <row r="55" spans="1:7" x14ac:dyDescent="0.25">
      <c r="A55" s="42" t="str">
        <f t="shared" si="3"/>
        <v>MARIN Y RIA DE PONTEVEDRA</v>
      </c>
      <c r="B55" s="41">
        <f t="shared" si="4"/>
        <v>137</v>
      </c>
      <c r="C55" s="41">
        <f t="shared" si="5"/>
        <v>134</v>
      </c>
      <c r="D55" s="41">
        <f t="shared" si="6"/>
        <v>12</v>
      </c>
      <c r="E55" s="42" t="str">
        <f t="shared" si="2"/>
        <v>VALENCIA</v>
      </c>
      <c r="F55" s="42">
        <f t="shared" ref="F55:F65" si="9">LOOKUP(E55,$A$38:$A$65,$B$38:$B$65)</f>
        <v>60</v>
      </c>
      <c r="G55" s="42">
        <f t="shared" si="8"/>
        <v>57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CARTAGENA</v>
      </c>
      <c r="F56" s="42">
        <f t="shared" si="9"/>
        <v>48</v>
      </c>
      <c r="G56" s="42">
        <f t="shared" si="8"/>
        <v>56</v>
      </c>
    </row>
    <row r="57" spans="1:7" x14ac:dyDescent="0.25">
      <c r="A57" s="42" t="str">
        <f t="shared" si="3"/>
        <v>MOTRIL</v>
      </c>
      <c r="B57" s="41">
        <f t="shared" si="4"/>
        <v>134</v>
      </c>
      <c r="C57" s="41">
        <f t="shared" si="5"/>
        <v>234</v>
      </c>
      <c r="D57" s="41">
        <f t="shared" si="6"/>
        <v>13</v>
      </c>
      <c r="E57" s="42" t="str">
        <f t="shared" si="2"/>
        <v>ALICANTE</v>
      </c>
      <c r="F57" s="42">
        <f t="shared" si="9"/>
        <v>22</v>
      </c>
      <c r="G57" s="42">
        <f t="shared" si="8"/>
        <v>23</v>
      </c>
    </row>
    <row r="58" spans="1:7" x14ac:dyDescent="0.25">
      <c r="A58" s="42" t="str">
        <f t="shared" si="3"/>
        <v>PASAIA</v>
      </c>
      <c r="B58" s="41">
        <f t="shared" si="4"/>
        <v>1946</v>
      </c>
      <c r="C58" s="41">
        <f t="shared" si="5"/>
        <v>1989</v>
      </c>
      <c r="D58" s="41">
        <f t="shared" si="6"/>
        <v>3</v>
      </c>
      <c r="E58" s="42" t="str">
        <f t="shared" si="2"/>
        <v>FERROL-SAN CIBRAO</v>
      </c>
      <c r="F58" s="42">
        <f t="shared" si="9"/>
        <v>14</v>
      </c>
      <c r="G58" s="42">
        <f t="shared" si="8"/>
        <v>21</v>
      </c>
    </row>
    <row r="59" spans="1:7" x14ac:dyDescent="0.25">
      <c r="A59" s="42" t="str">
        <f t="shared" si="3"/>
        <v>SANTA CRUZ DE TENERIFE</v>
      </c>
      <c r="B59" s="41">
        <f t="shared" si="4"/>
        <v>66</v>
      </c>
      <c r="C59" s="41">
        <f t="shared" si="5"/>
        <v>165</v>
      </c>
      <c r="D59" s="41">
        <f t="shared" si="6"/>
        <v>17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267</v>
      </c>
      <c r="C60" s="41">
        <f t="shared" si="5"/>
        <v>402</v>
      </c>
      <c r="D60" s="41">
        <f t="shared" si="6"/>
        <v>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133</v>
      </c>
      <c r="C62" s="41">
        <f t="shared" si="5"/>
        <v>113</v>
      </c>
      <c r="D62" s="41">
        <f t="shared" si="6"/>
        <v>14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60</v>
      </c>
      <c r="C63" s="41">
        <f t="shared" si="5"/>
        <v>57</v>
      </c>
      <c r="D63" s="41">
        <f t="shared" si="6"/>
        <v>18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4029</v>
      </c>
      <c r="C64" s="41">
        <f t="shared" si="5"/>
        <v>4322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BARCELONA</v>
      </c>
      <c r="F65" s="42">
        <f t="shared" si="9"/>
        <v>0</v>
      </c>
      <c r="G65" s="42">
        <f t="shared" si="8"/>
        <v>212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35" sqref="B35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Enero</v>
      </c>
      <c r="C5" s="97"/>
      <c r="D5" s="96" t="str">
        <f>'Resumen general'!F6</f>
        <v>Acumulado desde Enero</v>
      </c>
      <c r="E5" s="97"/>
      <c r="F5" s="97"/>
      <c r="L5" s="39">
        <f>'Resumen general'!I4</f>
        <v>41702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5">
        <v>4138</v>
      </c>
      <c r="C7" s="25">
        <v>2798</v>
      </c>
      <c r="D7" s="25">
        <v>4138</v>
      </c>
      <c r="E7" s="25">
        <v>2798</v>
      </c>
      <c r="F7" s="10">
        <f>((E7*100)/D7)-100</f>
        <v>-32.382793620106327</v>
      </c>
      <c r="G7" s="1"/>
      <c r="H7" s="1"/>
      <c r="I7" s="1"/>
    </row>
    <row r="8" spans="1:12" x14ac:dyDescent="0.25">
      <c r="A8" s="11" t="s">
        <v>45</v>
      </c>
      <c r="B8" s="26">
        <v>750</v>
      </c>
      <c r="C8" s="26">
        <v>127</v>
      </c>
      <c r="D8" s="26">
        <v>750</v>
      </c>
      <c r="E8" s="26">
        <v>127</v>
      </c>
      <c r="F8" s="13">
        <f t="shared" ref="F8:F35" si="0">((E8*100)/D8)-100</f>
        <v>-83.066666666666663</v>
      </c>
      <c r="G8" s="1"/>
      <c r="H8" s="1"/>
      <c r="I8" s="1"/>
    </row>
    <row r="9" spans="1:12" x14ac:dyDescent="0.25">
      <c r="A9" s="8" t="s">
        <v>46</v>
      </c>
      <c r="B9" s="25">
        <v>3288</v>
      </c>
      <c r="C9" s="25">
        <v>3648</v>
      </c>
      <c r="D9" s="25">
        <v>3288</v>
      </c>
      <c r="E9" s="25">
        <v>3648</v>
      </c>
      <c r="F9" s="10">
        <f t="shared" si="0"/>
        <v>10.948905109489047</v>
      </c>
      <c r="G9" s="1"/>
      <c r="H9" s="1"/>
      <c r="I9" s="1"/>
    </row>
    <row r="10" spans="1:12" x14ac:dyDescent="0.25">
      <c r="A10" s="11" t="s">
        <v>47</v>
      </c>
      <c r="B10" s="26">
        <v>2963</v>
      </c>
      <c r="C10" s="26">
        <v>2793</v>
      </c>
      <c r="D10" s="26">
        <v>2963</v>
      </c>
      <c r="E10" s="26">
        <v>2793</v>
      </c>
      <c r="F10" s="13">
        <f t="shared" si="0"/>
        <v>-5.7374282821464675</v>
      </c>
      <c r="G10" s="1"/>
      <c r="H10" s="1"/>
      <c r="I10" s="1"/>
    </row>
    <row r="11" spans="1:12" x14ac:dyDescent="0.25">
      <c r="A11" s="8" t="s">
        <v>48</v>
      </c>
      <c r="B11" s="25">
        <v>198350</v>
      </c>
      <c r="C11" s="25">
        <v>284711</v>
      </c>
      <c r="D11" s="25">
        <v>198350</v>
      </c>
      <c r="E11" s="25">
        <v>284711</v>
      </c>
      <c r="F11" s="10">
        <f t="shared" si="0"/>
        <v>43.539702546004548</v>
      </c>
      <c r="G11" s="1"/>
      <c r="H11" s="1"/>
      <c r="I11" s="1"/>
    </row>
    <row r="12" spans="1:12" x14ac:dyDescent="0.25">
      <c r="A12" s="11" t="s">
        <v>49</v>
      </c>
      <c r="B12" s="26">
        <v>8701</v>
      </c>
      <c r="C12" s="26">
        <v>7498</v>
      </c>
      <c r="D12" s="26">
        <v>8701</v>
      </c>
      <c r="E12" s="26">
        <v>7498</v>
      </c>
      <c r="F12" s="13">
        <f t="shared" si="0"/>
        <v>-13.825997011837714</v>
      </c>
      <c r="G12" s="1"/>
      <c r="H12" s="1"/>
      <c r="I12" s="1"/>
    </row>
    <row r="13" spans="1:12" x14ac:dyDescent="0.25">
      <c r="A13" s="8" t="s">
        <v>50</v>
      </c>
      <c r="B13" s="25">
        <v>6239</v>
      </c>
      <c r="C13" s="25">
        <v>7591</v>
      </c>
      <c r="D13" s="25">
        <v>6239</v>
      </c>
      <c r="E13" s="25">
        <v>7591</v>
      </c>
      <c r="F13" s="10">
        <f t="shared" si="0"/>
        <v>21.670139445423942</v>
      </c>
      <c r="G13" s="1"/>
      <c r="H13" s="1"/>
      <c r="I13" s="1"/>
    </row>
    <row r="14" spans="1:12" x14ac:dyDescent="0.25">
      <c r="A14" s="11" t="s">
        <v>51</v>
      </c>
      <c r="B14" s="26">
        <v>57444</v>
      </c>
      <c r="C14" s="26">
        <v>56267</v>
      </c>
      <c r="D14" s="26">
        <v>57444</v>
      </c>
      <c r="E14" s="26">
        <v>56267</v>
      </c>
      <c r="F14" s="13">
        <f t="shared" si="0"/>
        <v>-2.0489520228396287</v>
      </c>
      <c r="G14" s="1"/>
      <c r="H14" s="1"/>
      <c r="I14" s="1"/>
    </row>
    <row r="15" spans="1:12" x14ac:dyDescent="0.25">
      <c r="A15" s="8" t="s">
        <v>52</v>
      </c>
      <c r="B15" s="25">
        <v>10075</v>
      </c>
      <c r="C15" s="25">
        <v>10240</v>
      </c>
      <c r="D15" s="25">
        <v>10075</v>
      </c>
      <c r="E15" s="25">
        <v>10240</v>
      </c>
      <c r="F15" s="10">
        <f t="shared" si="0"/>
        <v>1.6377171215880963</v>
      </c>
      <c r="G15" s="1"/>
      <c r="H15" s="1"/>
      <c r="I15" s="1"/>
    </row>
    <row r="16" spans="1:12" x14ac:dyDescent="0.25">
      <c r="A16" s="11" t="s">
        <v>53</v>
      </c>
      <c r="B16" s="26">
        <v>4316</v>
      </c>
      <c r="C16" s="26">
        <v>3225</v>
      </c>
      <c r="D16" s="26">
        <v>4316</v>
      </c>
      <c r="E16" s="26">
        <v>3225</v>
      </c>
      <c r="F16" s="13">
        <f t="shared" si="0"/>
        <v>-25.278035217794255</v>
      </c>
      <c r="G16" s="1"/>
      <c r="H16" s="1"/>
      <c r="I16" s="1"/>
    </row>
    <row r="17" spans="1:9" x14ac:dyDescent="0.25">
      <c r="A17" s="8" t="s">
        <v>54</v>
      </c>
      <c r="B17" s="25">
        <v>1543</v>
      </c>
      <c r="C17" s="25">
        <v>1033</v>
      </c>
      <c r="D17" s="25">
        <v>1543</v>
      </c>
      <c r="E17" s="25">
        <v>1033</v>
      </c>
      <c r="F17" s="10">
        <f t="shared" si="0"/>
        <v>-33.052495139338944</v>
      </c>
      <c r="G17" s="1"/>
      <c r="H17" s="1"/>
      <c r="I17" s="1"/>
    </row>
    <row r="18" spans="1:9" x14ac:dyDescent="0.25">
      <c r="A18" s="11" t="s">
        <v>55</v>
      </c>
      <c r="B18" s="26">
        <v>52691</v>
      </c>
      <c r="C18" s="26">
        <v>46680</v>
      </c>
      <c r="D18" s="26">
        <v>52691</v>
      </c>
      <c r="E18" s="26">
        <v>46680</v>
      </c>
      <c r="F18" s="13">
        <f t="shared" si="0"/>
        <v>-11.408020345030465</v>
      </c>
      <c r="G18" s="1"/>
      <c r="H18" s="1"/>
      <c r="I18" s="1"/>
    </row>
    <row r="19" spans="1:9" x14ac:dyDescent="0.25">
      <c r="A19" s="8" t="s">
        <v>56</v>
      </c>
      <c r="B19" s="25">
        <v>1161</v>
      </c>
      <c r="C19" s="25">
        <v>1372</v>
      </c>
      <c r="D19" s="25">
        <v>1161</v>
      </c>
      <c r="E19" s="25">
        <v>1372</v>
      </c>
      <c r="F19" s="10">
        <f t="shared" si="0"/>
        <v>18.1739879414298</v>
      </c>
      <c r="G19" s="1"/>
      <c r="H19" s="1"/>
      <c r="I19" s="1"/>
    </row>
    <row r="20" spans="1:9" x14ac:dyDescent="0.25">
      <c r="A20" s="11" t="s">
        <v>57</v>
      </c>
      <c r="B20" s="26">
        <v>5482</v>
      </c>
      <c r="C20" s="26">
        <v>7330</v>
      </c>
      <c r="D20" s="26">
        <v>5482</v>
      </c>
      <c r="E20" s="26">
        <v>7330</v>
      </c>
      <c r="F20" s="13">
        <f t="shared" si="0"/>
        <v>33.710324699014961</v>
      </c>
      <c r="G20" s="1"/>
      <c r="H20" s="1"/>
      <c r="I20" s="1"/>
    </row>
    <row r="21" spans="1:9" x14ac:dyDescent="0.25">
      <c r="A21" s="8" t="s">
        <v>58</v>
      </c>
      <c r="B21" s="25">
        <v>9282</v>
      </c>
      <c r="C21" s="25">
        <v>10720</v>
      </c>
      <c r="D21" s="25">
        <v>9282</v>
      </c>
      <c r="E21" s="25">
        <v>10720</v>
      </c>
      <c r="F21" s="10">
        <f t="shared" si="0"/>
        <v>15.492350786468435</v>
      </c>
      <c r="G21" s="1"/>
      <c r="H21" s="1"/>
      <c r="I21" s="1"/>
    </row>
    <row r="22" spans="1:9" x14ac:dyDescent="0.25">
      <c r="A22" s="11" t="s">
        <v>59</v>
      </c>
      <c r="B22" s="26">
        <v>222997</v>
      </c>
      <c r="C22" s="26">
        <v>170880</v>
      </c>
      <c r="D22" s="26">
        <v>222997</v>
      </c>
      <c r="E22" s="26">
        <v>170880</v>
      </c>
      <c r="F22" s="13">
        <f t="shared" si="0"/>
        <v>-23.371166428247918</v>
      </c>
      <c r="G22" s="1"/>
      <c r="H22" s="1"/>
      <c r="I22" s="1"/>
    </row>
    <row r="23" spans="1:9" x14ac:dyDescent="0.25">
      <c r="A23" s="8" t="s">
        <v>60</v>
      </c>
      <c r="B23" s="25">
        <v>3703</v>
      </c>
      <c r="C23" s="25">
        <v>14804</v>
      </c>
      <c r="D23" s="25">
        <v>3703</v>
      </c>
      <c r="E23" s="25">
        <v>14804</v>
      </c>
      <c r="F23" s="10">
        <f t="shared" si="0"/>
        <v>299.78395895220092</v>
      </c>
      <c r="G23" s="1"/>
      <c r="H23" s="1"/>
      <c r="I23" s="1"/>
    </row>
    <row r="24" spans="1:9" x14ac:dyDescent="0.25">
      <c r="A24" s="11" t="s">
        <v>61</v>
      </c>
      <c r="B24" s="26">
        <v>3211</v>
      </c>
      <c r="C24" s="26">
        <v>804</v>
      </c>
      <c r="D24" s="26">
        <v>3211</v>
      </c>
      <c r="E24" s="26">
        <v>804</v>
      </c>
      <c r="F24" s="13">
        <f t="shared" si="0"/>
        <v>-74.961071317346622</v>
      </c>
      <c r="G24" s="1"/>
      <c r="H24" s="1"/>
      <c r="I24" s="1"/>
    </row>
    <row r="25" spans="1:9" x14ac:dyDescent="0.25">
      <c r="A25" s="8" t="s">
        <v>62</v>
      </c>
      <c r="B25" s="25">
        <v>20</v>
      </c>
      <c r="C25" s="25">
        <v>0</v>
      </c>
      <c r="D25" s="25">
        <v>20</v>
      </c>
      <c r="E25" s="25">
        <v>0</v>
      </c>
      <c r="F25" s="10">
        <f t="shared" si="0"/>
        <v>-100</v>
      </c>
      <c r="G25" s="1"/>
      <c r="H25" s="1"/>
      <c r="I25" s="1"/>
    </row>
    <row r="26" spans="1:9" x14ac:dyDescent="0.25">
      <c r="A26" s="11" t="s">
        <v>63</v>
      </c>
      <c r="B26" s="26">
        <v>2704</v>
      </c>
      <c r="C26" s="26">
        <v>2121</v>
      </c>
      <c r="D26" s="26">
        <v>2704</v>
      </c>
      <c r="E26" s="26">
        <v>2121</v>
      </c>
      <c r="F26" s="13">
        <f t="shared" si="0"/>
        <v>-21.560650887573971</v>
      </c>
      <c r="G26" s="1"/>
      <c r="H26" s="1"/>
      <c r="I26" s="1"/>
    </row>
    <row r="27" spans="1:9" x14ac:dyDescent="0.25">
      <c r="A27" s="8" t="s">
        <v>64</v>
      </c>
      <c r="B27" s="25">
        <v>1735</v>
      </c>
      <c r="C27" s="25">
        <v>1818</v>
      </c>
      <c r="D27" s="25">
        <v>1735</v>
      </c>
      <c r="E27" s="25">
        <v>1818</v>
      </c>
      <c r="F27" s="10">
        <f t="shared" si="0"/>
        <v>4.7838616714697366</v>
      </c>
      <c r="G27" s="1"/>
      <c r="H27" s="1"/>
      <c r="I27" s="1"/>
    </row>
    <row r="28" spans="1:9" x14ac:dyDescent="0.25">
      <c r="A28" s="11" t="s">
        <v>65</v>
      </c>
      <c r="B28" s="26">
        <v>96488</v>
      </c>
      <c r="C28" s="26">
        <v>93994</v>
      </c>
      <c r="D28" s="26">
        <v>96488</v>
      </c>
      <c r="E28" s="26">
        <v>93994</v>
      </c>
      <c r="F28" s="13">
        <f t="shared" si="0"/>
        <v>-2.5847773816433062</v>
      </c>
      <c r="G28" s="1"/>
      <c r="H28" s="1"/>
      <c r="I28" s="1"/>
    </row>
    <row r="29" spans="1:9" x14ac:dyDescent="0.25">
      <c r="A29" s="8" t="s">
        <v>66</v>
      </c>
      <c r="B29" s="25">
        <v>4354</v>
      </c>
      <c r="C29" s="25">
        <v>3578</v>
      </c>
      <c r="D29" s="25">
        <v>4354</v>
      </c>
      <c r="E29" s="25">
        <v>3578</v>
      </c>
      <c r="F29" s="10">
        <f t="shared" si="0"/>
        <v>-17.822691777675701</v>
      </c>
      <c r="G29" s="1"/>
      <c r="H29" s="1"/>
      <c r="I29" s="1"/>
    </row>
    <row r="30" spans="1:9" x14ac:dyDescent="0.25">
      <c r="A30" s="11" t="s">
        <v>67</v>
      </c>
      <c r="B30" s="26">
        <v>2365</v>
      </c>
      <c r="C30" s="26">
        <v>0</v>
      </c>
      <c r="D30" s="26">
        <v>2365</v>
      </c>
      <c r="E30" s="26">
        <v>0</v>
      </c>
      <c r="F30" s="13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25">
        <v>9789</v>
      </c>
      <c r="C31" s="25">
        <v>4901</v>
      </c>
      <c r="D31" s="25">
        <v>9789</v>
      </c>
      <c r="E31" s="25">
        <v>4901</v>
      </c>
      <c r="F31" s="10">
        <f t="shared" si="0"/>
        <v>-49.933598937583</v>
      </c>
      <c r="G31" s="1"/>
      <c r="H31" s="1"/>
      <c r="I31" s="1"/>
    </row>
    <row r="32" spans="1:9" x14ac:dyDescent="0.25">
      <c r="A32" s="11" t="s">
        <v>69</v>
      </c>
      <c r="B32" s="26">
        <v>35632</v>
      </c>
      <c r="C32" s="26">
        <v>36000</v>
      </c>
      <c r="D32" s="26">
        <v>35632</v>
      </c>
      <c r="E32" s="26">
        <v>36000</v>
      </c>
      <c r="F32" s="13">
        <f t="shared" si="0"/>
        <v>1.0327795240233542</v>
      </c>
      <c r="G32" s="1"/>
      <c r="H32" s="1"/>
      <c r="I32" s="1"/>
    </row>
    <row r="33" spans="1:9" x14ac:dyDescent="0.25">
      <c r="A33" s="8" t="s">
        <v>70</v>
      </c>
      <c r="B33" s="25">
        <v>17641</v>
      </c>
      <c r="C33" s="25">
        <v>16965</v>
      </c>
      <c r="D33" s="25">
        <v>17641</v>
      </c>
      <c r="E33" s="25">
        <v>16965</v>
      </c>
      <c r="F33" s="10">
        <f t="shared" si="0"/>
        <v>-3.8319823139277815</v>
      </c>
      <c r="G33" s="1"/>
      <c r="H33" s="1"/>
      <c r="I33" s="1"/>
    </row>
    <row r="34" spans="1:9" x14ac:dyDescent="0.25">
      <c r="A34" s="11" t="s">
        <v>71</v>
      </c>
      <c r="B34" s="26">
        <v>127</v>
      </c>
      <c r="C34" s="26">
        <v>589</v>
      </c>
      <c r="D34" s="26">
        <v>127</v>
      </c>
      <c r="E34" s="26">
        <v>589</v>
      </c>
      <c r="F34" s="13">
        <f t="shared" si="0"/>
        <v>363.77952755905511</v>
      </c>
      <c r="G34" s="1"/>
      <c r="H34" s="1"/>
      <c r="I34" s="1"/>
    </row>
    <row r="35" spans="1:9" x14ac:dyDescent="0.25">
      <c r="A35" s="14" t="s">
        <v>72</v>
      </c>
      <c r="B35" s="15">
        <f>SUM(B7:B34)</f>
        <v>767189</v>
      </c>
      <c r="C35" s="15">
        <f t="shared" ref="C35:E35" si="1">SUM(C7:C34)</f>
        <v>792487</v>
      </c>
      <c r="D35" s="15">
        <f t="shared" si="1"/>
        <v>767189</v>
      </c>
      <c r="E35" s="15">
        <f t="shared" si="1"/>
        <v>792487</v>
      </c>
      <c r="F35" s="16">
        <f t="shared" si="0"/>
        <v>3.2974925344341415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2798</v>
      </c>
      <c r="C38" s="41">
        <f>D7</f>
        <v>4138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284711</v>
      </c>
      <c r="G38" s="42">
        <f>LOOKUP(E38,$A$38:$A$65,$C$38:$C$65)</f>
        <v>198350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127</v>
      </c>
      <c r="C39" s="41">
        <f t="shared" ref="C39:C65" si="5">D8</f>
        <v>750</v>
      </c>
      <c r="D39" s="41">
        <f t="shared" ref="D39:D65" si="6">_xlfn.RANK.EQ(B39,$B$38:$B$65)+COUNTIF($B$38:$B$65,B39)-1</f>
        <v>26</v>
      </c>
      <c r="E39" s="42" t="str">
        <f t="shared" si="2"/>
        <v>LAS PALMAS</v>
      </c>
      <c r="F39" s="42">
        <f t="shared" ref="F39:F54" si="7">LOOKUP(E39,$A$38:$A$65,$B$38:$B$65)</f>
        <v>170880</v>
      </c>
      <c r="G39" s="42">
        <f t="shared" ref="G39:G65" si="8">LOOKUP(E39,$A$38:$A$65,$C$38:$C$65)</f>
        <v>222997</v>
      </c>
    </row>
    <row r="40" spans="1:9" x14ac:dyDescent="0.25">
      <c r="A40" s="42" t="str">
        <f t="shared" si="3"/>
        <v>ALMERIA</v>
      </c>
      <c r="B40" s="41">
        <f t="shared" si="4"/>
        <v>3648</v>
      </c>
      <c r="C40" s="41">
        <f t="shared" si="5"/>
        <v>3288</v>
      </c>
      <c r="D40" s="41">
        <f t="shared" si="6"/>
        <v>15</v>
      </c>
      <c r="E40" s="42" t="str">
        <f t="shared" si="2"/>
        <v>SANTA CRUZ DE TENERIFE</v>
      </c>
      <c r="F40" s="42">
        <f t="shared" si="7"/>
        <v>93994</v>
      </c>
      <c r="G40" s="42">
        <f t="shared" si="8"/>
        <v>96488</v>
      </c>
    </row>
    <row r="41" spans="1:9" x14ac:dyDescent="0.25">
      <c r="A41" s="42" t="str">
        <f t="shared" si="3"/>
        <v>AVILES</v>
      </c>
      <c r="B41" s="41">
        <f t="shared" si="4"/>
        <v>2793</v>
      </c>
      <c r="C41" s="41">
        <f t="shared" si="5"/>
        <v>2963</v>
      </c>
      <c r="D41" s="41">
        <f t="shared" si="6"/>
        <v>19</v>
      </c>
      <c r="E41" s="42" t="str">
        <f t="shared" si="2"/>
        <v>BARCELONA</v>
      </c>
      <c r="F41" s="42">
        <f t="shared" si="7"/>
        <v>56267</v>
      </c>
      <c r="G41" s="42">
        <f t="shared" si="8"/>
        <v>57444</v>
      </c>
    </row>
    <row r="42" spans="1:9" x14ac:dyDescent="0.25">
      <c r="A42" s="42" t="str">
        <f t="shared" si="3"/>
        <v>BAHIA DE ALGECIRAS</v>
      </c>
      <c r="B42" s="41">
        <f t="shared" si="4"/>
        <v>284711</v>
      </c>
      <c r="C42" s="41">
        <f t="shared" si="5"/>
        <v>198350</v>
      </c>
      <c r="D42" s="41">
        <f t="shared" si="6"/>
        <v>1</v>
      </c>
      <c r="E42" s="42" t="str">
        <f t="shared" si="2"/>
        <v>CEUTA</v>
      </c>
      <c r="F42" s="42">
        <f t="shared" si="7"/>
        <v>46680</v>
      </c>
      <c r="G42" s="42">
        <f t="shared" si="8"/>
        <v>52691</v>
      </c>
    </row>
    <row r="43" spans="1:9" x14ac:dyDescent="0.25">
      <c r="A43" s="42" t="str">
        <f t="shared" si="3"/>
        <v>BAHIA DE CADIZ</v>
      </c>
      <c r="B43" s="41">
        <f t="shared" si="4"/>
        <v>7498</v>
      </c>
      <c r="C43" s="41">
        <f t="shared" si="5"/>
        <v>8701</v>
      </c>
      <c r="D43" s="41">
        <f t="shared" si="6"/>
        <v>12</v>
      </c>
      <c r="E43" s="42" t="str">
        <f t="shared" si="2"/>
        <v>VALENCIA</v>
      </c>
      <c r="F43" s="42">
        <f t="shared" si="7"/>
        <v>36000</v>
      </c>
      <c r="G43" s="42">
        <f t="shared" si="8"/>
        <v>35632</v>
      </c>
    </row>
    <row r="44" spans="1:9" x14ac:dyDescent="0.25">
      <c r="A44" s="42" t="str">
        <f t="shared" si="3"/>
        <v>BALEARES</v>
      </c>
      <c r="B44" s="41">
        <f t="shared" si="4"/>
        <v>7591</v>
      </c>
      <c r="C44" s="41">
        <f t="shared" si="5"/>
        <v>6239</v>
      </c>
      <c r="D44" s="41">
        <f t="shared" si="6"/>
        <v>11</v>
      </c>
      <c r="E44" s="42" t="str">
        <f t="shared" si="2"/>
        <v>VIGO</v>
      </c>
      <c r="F44" s="42">
        <f t="shared" si="7"/>
        <v>16965</v>
      </c>
      <c r="G44" s="42">
        <f t="shared" si="8"/>
        <v>17641</v>
      </c>
    </row>
    <row r="45" spans="1:9" x14ac:dyDescent="0.25">
      <c r="A45" s="42" t="str">
        <f t="shared" si="3"/>
        <v>BARCELONA</v>
      </c>
      <c r="B45" s="41">
        <f t="shared" si="4"/>
        <v>56267</v>
      </c>
      <c r="C45" s="41">
        <f t="shared" si="5"/>
        <v>57444</v>
      </c>
      <c r="D45" s="41">
        <f t="shared" si="6"/>
        <v>4</v>
      </c>
      <c r="E45" s="42" t="str">
        <f t="shared" si="2"/>
        <v>MALAGA</v>
      </c>
      <c r="F45" s="42">
        <f t="shared" si="7"/>
        <v>14804</v>
      </c>
      <c r="G45" s="42">
        <f t="shared" si="8"/>
        <v>3703</v>
      </c>
    </row>
    <row r="46" spans="1:9" x14ac:dyDescent="0.25">
      <c r="A46" s="42" t="str">
        <f t="shared" si="3"/>
        <v>BILBAO</v>
      </c>
      <c r="B46" s="41">
        <f t="shared" si="4"/>
        <v>10240</v>
      </c>
      <c r="C46" s="41">
        <f t="shared" si="5"/>
        <v>10075</v>
      </c>
      <c r="D46" s="41">
        <f t="shared" si="6"/>
        <v>10</v>
      </c>
      <c r="E46" s="42" t="str">
        <f t="shared" si="2"/>
        <v>HUELVA</v>
      </c>
      <c r="F46" s="42">
        <f t="shared" si="7"/>
        <v>10720</v>
      </c>
      <c r="G46" s="42">
        <f t="shared" si="8"/>
        <v>9282</v>
      </c>
    </row>
    <row r="47" spans="1:9" x14ac:dyDescent="0.25">
      <c r="A47" s="42" t="str">
        <f t="shared" si="3"/>
        <v>CARTAGENA</v>
      </c>
      <c r="B47" s="41">
        <f t="shared" si="4"/>
        <v>3225</v>
      </c>
      <c r="C47" s="41">
        <f t="shared" si="5"/>
        <v>4316</v>
      </c>
      <c r="D47" s="41">
        <f t="shared" si="6"/>
        <v>17</v>
      </c>
      <c r="E47" s="42" t="str">
        <f t="shared" si="2"/>
        <v>BILBAO</v>
      </c>
      <c r="F47" s="42">
        <f t="shared" si="7"/>
        <v>10240</v>
      </c>
      <c r="G47" s="42">
        <f t="shared" si="8"/>
        <v>10075</v>
      </c>
    </row>
    <row r="48" spans="1:9" x14ac:dyDescent="0.25">
      <c r="A48" s="42" t="str">
        <f t="shared" si="3"/>
        <v>CASTELLON</v>
      </c>
      <c r="B48" s="41">
        <f t="shared" si="4"/>
        <v>1033</v>
      </c>
      <c r="C48" s="41">
        <f t="shared" si="5"/>
        <v>1543</v>
      </c>
      <c r="D48" s="41">
        <f t="shared" si="6"/>
        <v>23</v>
      </c>
      <c r="E48" s="42" t="str">
        <f t="shared" si="2"/>
        <v>BALEARES</v>
      </c>
      <c r="F48" s="42">
        <f t="shared" si="7"/>
        <v>7591</v>
      </c>
      <c r="G48" s="42">
        <f t="shared" si="8"/>
        <v>6239</v>
      </c>
    </row>
    <row r="49" spans="1:7" x14ac:dyDescent="0.25">
      <c r="A49" s="42" t="str">
        <f t="shared" si="3"/>
        <v>CEUTA</v>
      </c>
      <c r="B49" s="41">
        <f t="shared" si="4"/>
        <v>46680</v>
      </c>
      <c r="C49" s="41">
        <f t="shared" si="5"/>
        <v>52691</v>
      </c>
      <c r="D49" s="41">
        <f t="shared" si="6"/>
        <v>5</v>
      </c>
      <c r="E49" s="42" t="str">
        <f t="shared" si="2"/>
        <v>BAHIA DE CADIZ</v>
      </c>
      <c r="F49" s="42">
        <f t="shared" si="7"/>
        <v>7498</v>
      </c>
      <c r="G49" s="42">
        <f t="shared" si="8"/>
        <v>8701</v>
      </c>
    </row>
    <row r="50" spans="1:7" x14ac:dyDescent="0.25">
      <c r="A50" s="42" t="str">
        <f t="shared" si="3"/>
        <v>FERROL-SAN CIBRAO</v>
      </c>
      <c r="B50" s="41">
        <f t="shared" si="4"/>
        <v>1372</v>
      </c>
      <c r="C50" s="41">
        <f t="shared" si="5"/>
        <v>1161</v>
      </c>
      <c r="D50" s="41">
        <f t="shared" si="6"/>
        <v>22</v>
      </c>
      <c r="E50" s="42" t="str">
        <f t="shared" si="2"/>
        <v>GIJON</v>
      </c>
      <c r="F50" s="42">
        <f t="shared" si="7"/>
        <v>7330</v>
      </c>
      <c r="G50" s="42">
        <f t="shared" si="8"/>
        <v>5482</v>
      </c>
    </row>
    <row r="51" spans="1:7" x14ac:dyDescent="0.25">
      <c r="A51" s="42" t="str">
        <f t="shared" si="3"/>
        <v>GIJON</v>
      </c>
      <c r="B51" s="41">
        <f t="shared" si="4"/>
        <v>7330</v>
      </c>
      <c r="C51" s="41">
        <f t="shared" si="5"/>
        <v>5482</v>
      </c>
      <c r="D51" s="41">
        <f t="shared" si="6"/>
        <v>13</v>
      </c>
      <c r="E51" s="42" t="str">
        <f t="shared" si="2"/>
        <v>TARRAGONA</v>
      </c>
      <c r="F51" s="42">
        <f t="shared" si="7"/>
        <v>4901</v>
      </c>
      <c r="G51" s="42">
        <f t="shared" si="8"/>
        <v>9789</v>
      </c>
    </row>
    <row r="52" spans="1:7" x14ac:dyDescent="0.25">
      <c r="A52" s="42" t="str">
        <f t="shared" si="3"/>
        <v>HUELVA</v>
      </c>
      <c r="B52" s="41">
        <f t="shared" si="4"/>
        <v>10720</v>
      </c>
      <c r="C52" s="41">
        <f t="shared" si="5"/>
        <v>9282</v>
      </c>
      <c r="D52" s="41">
        <f t="shared" si="6"/>
        <v>9</v>
      </c>
      <c r="E52" s="42" t="str">
        <f t="shared" si="2"/>
        <v>ALMERIA</v>
      </c>
      <c r="F52" s="42">
        <f t="shared" si="7"/>
        <v>3648</v>
      </c>
      <c r="G52" s="42">
        <f t="shared" si="8"/>
        <v>3288</v>
      </c>
    </row>
    <row r="53" spans="1:7" x14ac:dyDescent="0.25">
      <c r="A53" s="42" t="str">
        <f t="shared" si="3"/>
        <v>LAS PALMAS</v>
      </c>
      <c r="B53" s="41">
        <f t="shared" si="4"/>
        <v>170880</v>
      </c>
      <c r="C53" s="41">
        <f t="shared" si="5"/>
        <v>222997</v>
      </c>
      <c r="D53" s="41">
        <f t="shared" si="6"/>
        <v>2</v>
      </c>
      <c r="E53" s="42" t="str">
        <f t="shared" si="2"/>
        <v>SANTANDER</v>
      </c>
      <c r="F53" s="42">
        <f t="shared" si="7"/>
        <v>3578</v>
      </c>
      <c r="G53" s="42">
        <f t="shared" si="8"/>
        <v>4354</v>
      </c>
    </row>
    <row r="54" spans="1:7" x14ac:dyDescent="0.25">
      <c r="A54" s="42" t="str">
        <f t="shared" si="3"/>
        <v>MALAGA</v>
      </c>
      <c r="B54" s="41">
        <f t="shared" si="4"/>
        <v>14804</v>
      </c>
      <c r="C54" s="41">
        <f t="shared" si="5"/>
        <v>3703</v>
      </c>
      <c r="D54" s="41">
        <f t="shared" si="6"/>
        <v>8</v>
      </c>
      <c r="E54" s="42" t="str">
        <f t="shared" si="2"/>
        <v>CARTAGENA</v>
      </c>
      <c r="F54" s="42">
        <f t="shared" si="7"/>
        <v>3225</v>
      </c>
      <c r="G54" s="42">
        <f t="shared" si="8"/>
        <v>4316</v>
      </c>
    </row>
    <row r="55" spans="1:7" x14ac:dyDescent="0.25">
      <c r="A55" s="42" t="str">
        <f t="shared" si="3"/>
        <v>MARIN Y RIA DE PONTEVEDRA</v>
      </c>
      <c r="B55" s="41">
        <f t="shared" si="4"/>
        <v>804</v>
      </c>
      <c r="C55" s="41">
        <f t="shared" si="5"/>
        <v>3211</v>
      </c>
      <c r="D55" s="41">
        <f t="shared" si="6"/>
        <v>24</v>
      </c>
      <c r="E55" s="42" t="str">
        <f t="shared" si="2"/>
        <v>A CORUÑA</v>
      </c>
      <c r="F55" s="42">
        <f t="shared" ref="F55:F65" si="9">LOOKUP(E55,$A$38:$A$65,$B$38:$B$65)</f>
        <v>2798</v>
      </c>
      <c r="G55" s="42">
        <f t="shared" si="8"/>
        <v>4138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20</v>
      </c>
      <c r="D56" s="41">
        <f t="shared" si="6"/>
        <v>28</v>
      </c>
      <c r="E56" s="42" t="str">
        <f t="shared" si="2"/>
        <v>AVILES</v>
      </c>
      <c r="F56" s="42">
        <f t="shared" si="9"/>
        <v>2793</v>
      </c>
      <c r="G56" s="42">
        <f t="shared" si="8"/>
        <v>2963</v>
      </c>
    </row>
    <row r="57" spans="1:7" x14ac:dyDescent="0.25">
      <c r="A57" s="42" t="str">
        <f t="shared" si="3"/>
        <v>MOTRIL</v>
      </c>
      <c r="B57" s="41">
        <f t="shared" si="4"/>
        <v>2121</v>
      </c>
      <c r="C57" s="41">
        <f t="shared" si="5"/>
        <v>2704</v>
      </c>
      <c r="D57" s="41">
        <f t="shared" si="6"/>
        <v>20</v>
      </c>
      <c r="E57" s="42" t="str">
        <f t="shared" si="2"/>
        <v>MOTRIL</v>
      </c>
      <c r="F57" s="42">
        <f t="shared" si="9"/>
        <v>2121</v>
      </c>
      <c r="G57" s="42">
        <f t="shared" si="8"/>
        <v>2704</v>
      </c>
    </row>
    <row r="58" spans="1:7" x14ac:dyDescent="0.25">
      <c r="A58" s="42" t="str">
        <f t="shared" si="3"/>
        <v>PASAIA</v>
      </c>
      <c r="B58" s="41">
        <f t="shared" si="4"/>
        <v>1818</v>
      </c>
      <c r="C58" s="41">
        <f t="shared" si="5"/>
        <v>1735</v>
      </c>
      <c r="D58" s="41">
        <f t="shared" si="6"/>
        <v>21</v>
      </c>
      <c r="E58" s="42" t="str">
        <f t="shared" si="2"/>
        <v>PASAIA</v>
      </c>
      <c r="F58" s="42">
        <f t="shared" si="9"/>
        <v>1818</v>
      </c>
      <c r="G58" s="42">
        <f t="shared" si="8"/>
        <v>1735</v>
      </c>
    </row>
    <row r="59" spans="1:7" x14ac:dyDescent="0.25">
      <c r="A59" s="42" t="str">
        <f t="shared" si="3"/>
        <v>SANTA CRUZ DE TENERIFE</v>
      </c>
      <c r="B59" s="41">
        <f t="shared" si="4"/>
        <v>93994</v>
      </c>
      <c r="C59" s="41">
        <f t="shared" si="5"/>
        <v>96488</v>
      </c>
      <c r="D59" s="41">
        <f t="shared" si="6"/>
        <v>3</v>
      </c>
      <c r="E59" s="42" t="str">
        <f t="shared" si="2"/>
        <v>FERROL-SAN CIBRAO</v>
      </c>
      <c r="F59" s="42">
        <f t="shared" si="9"/>
        <v>1372</v>
      </c>
      <c r="G59" s="42">
        <f t="shared" si="8"/>
        <v>1161</v>
      </c>
    </row>
    <row r="60" spans="1:7" x14ac:dyDescent="0.25">
      <c r="A60" s="42" t="str">
        <f t="shared" si="3"/>
        <v>SANTANDER</v>
      </c>
      <c r="B60" s="41">
        <f t="shared" si="4"/>
        <v>3578</v>
      </c>
      <c r="C60" s="41">
        <f t="shared" si="5"/>
        <v>4354</v>
      </c>
      <c r="D60" s="41">
        <f t="shared" si="6"/>
        <v>16</v>
      </c>
      <c r="E60" s="42" t="str">
        <f t="shared" si="2"/>
        <v>CASTELLON</v>
      </c>
      <c r="F60" s="42">
        <f t="shared" si="9"/>
        <v>1033</v>
      </c>
      <c r="G60" s="42">
        <f t="shared" si="8"/>
        <v>1543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2365</v>
      </c>
      <c r="D61" s="41">
        <f t="shared" si="6"/>
        <v>28</v>
      </c>
      <c r="E61" s="42" t="str">
        <f t="shared" si="2"/>
        <v>MARIN Y RIA DE PONTEVEDRA</v>
      </c>
      <c r="F61" s="42">
        <f t="shared" si="9"/>
        <v>804</v>
      </c>
      <c r="G61" s="42">
        <f t="shared" si="8"/>
        <v>3211</v>
      </c>
    </row>
    <row r="62" spans="1:7" x14ac:dyDescent="0.25">
      <c r="A62" s="42" t="str">
        <f t="shared" si="3"/>
        <v>TARRAGONA</v>
      </c>
      <c r="B62" s="41">
        <f t="shared" si="4"/>
        <v>4901</v>
      </c>
      <c r="C62" s="41">
        <f t="shared" si="5"/>
        <v>9789</v>
      </c>
      <c r="D62" s="41">
        <f t="shared" si="6"/>
        <v>14</v>
      </c>
      <c r="E62" s="42" t="str">
        <f t="shared" si="2"/>
        <v>VILAGARCIA</v>
      </c>
      <c r="F62" s="42">
        <f t="shared" si="9"/>
        <v>589</v>
      </c>
      <c r="G62" s="42">
        <f t="shared" si="8"/>
        <v>127</v>
      </c>
    </row>
    <row r="63" spans="1:7" x14ac:dyDescent="0.25">
      <c r="A63" s="42" t="str">
        <f t="shared" si="3"/>
        <v>VALENCIA</v>
      </c>
      <c r="B63" s="41">
        <f t="shared" si="4"/>
        <v>36000</v>
      </c>
      <c r="C63" s="41">
        <f t="shared" si="5"/>
        <v>35632</v>
      </c>
      <c r="D63" s="41">
        <f t="shared" si="6"/>
        <v>6</v>
      </c>
      <c r="E63" s="42" t="str">
        <f t="shared" si="2"/>
        <v>ALICANTE</v>
      </c>
      <c r="F63" s="42">
        <f t="shared" si="9"/>
        <v>127</v>
      </c>
      <c r="G63" s="42">
        <f t="shared" si="8"/>
        <v>750</v>
      </c>
    </row>
    <row r="64" spans="1:7" x14ac:dyDescent="0.25">
      <c r="A64" s="42" t="str">
        <f t="shared" si="3"/>
        <v>VIGO</v>
      </c>
      <c r="B64" s="41">
        <f t="shared" si="4"/>
        <v>16965</v>
      </c>
      <c r="C64" s="41">
        <f t="shared" si="5"/>
        <v>17641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589</v>
      </c>
      <c r="C65" s="41">
        <f t="shared" si="5"/>
        <v>127</v>
      </c>
      <c r="D65" s="41">
        <f t="shared" si="6"/>
        <v>25</v>
      </c>
      <c r="E65" s="42" t="str">
        <f t="shared" si="2"/>
        <v>MELILLA</v>
      </c>
      <c r="F65" s="42">
        <f t="shared" si="9"/>
        <v>0</v>
      </c>
      <c r="G65" s="42">
        <f t="shared" si="8"/>
        <v>20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E35" sqref="E3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Enero</v>
      </c>
      <c r="C5" s="97"/>
      <c r="D5" s="96" t="str">
        <f>'Resumen general'!F6</f>
        <v>Acumulado desde Enero</v>
      </c>
      <c r="E5" s="97"/>
      <c r="F5" s="97"/>
      <c r="L5" s="39">
        <f>'Resumen general'!I4</f>
        <v>41702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4410</v>
      </c>
      <c r="C8" s="28">
        <v>134</v>
      </c>
      <c r="D8" s="28">
        <v>4410</v>
      </c>
      <c r="E8" s="28">
        <v>134</v>
      </c>
      <c r="F8" s="13">
        <f t="shared" ref="F8:F35" si="0">((E8*100)/D8)-100</f>
        <v>-96.961451247165527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4262041</v>
      </c>
      <c r="C11" s="27">
        <v>4733547</v>
      </c>
      <c r="D11" s="27">
        <v>4262041</v>
      </c>
      <c r="E11" s="27">
        <v>4733547</v>
      </c>
      <c r="F11" s="10">
        <f t="shared" si="0"/>
        <v>11.062915631266804</v>
      </c>
      <c r="G11" s="1"/>
      <c r="H11" s="1"/>
      <c r="I11" s="1"/>
    </row>
    <row r="12" spans="1:12" x14ac:dyDescent="0.25">
      <c r="A12" s="11" t="s">
        <v>49</v>
      </c>
      <c r="B12" s="28">
        <v>3502</v>
      </c>
      <c r="C12" s="28">
        <v>12994</v>
      </c>
      <c r="D12" s="28">
        <v>3502</v>
      </c>
      <c r="E12" s="28">
        <v>12994</v>
      </c>
      <c r="F12" s="13">
        <f t="shared" si="0"/>
        <v>271.04511707595657</v>
      </c>
      <c r="G12" s="1"/>
      <c r="H12" s="1"/>
      <c r="I12" s="1"/>
    </row>
    <row r="13" spans="1:12" x14ac:dyDescent="0.25">
      <c r="A13" s="8" t="s">
        <v>50</v>
      </c>
      <c r="B13" s="27">
        <v>0</v>
      </c>
      <c r="C13" s="27">
        <v>1486</v>
      </c>
      <c r="D13" s="27">
        <v>0</v>
      </c>
      <c r="E13" s="27">
        <v>1486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28">
        <v>480370</v>
      </c>
      <c r="C14" s="28">
        <v>368383</v>
      </c>
      <c r="D14" s="28">
        <v>480370</v>
      </c>
      <c r="E14" s="28">
        <v>368383</v>
      </c>
      <c r="F14" s="13">
        <f t="shared" si="0"/>
        <v>-23.312654828569649</v>
      </c>
      <c r="G14" s="1"/>
      <c r="H14" s="1"/>
      <c r="I14" s="1"/>
    </row>
    <row r="15" spans="1:12" x14ac:dyDescent="0.25">
      <c r="A15" s="8" t="s">
        <v>52</v>
      </c>
      <c r="B15" s="27">
        <v>161</v>
      </c>
      <c r="C15" s="27">
        <v>302</v>
      </c>
      <c r="D15" s="27">
        <v>161</v>
      </c>
      <c r="E15" s="27">
        <v>302</v>
      </c>
      <c r="F15" s="10">
        <f t="shared" si="0"/>
        <v>87.577639751552795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0</v>
      </c>
      <c r="D16" s="28">
        <v>0</v>
      </c>
      <c r="E16" s="2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7">
        <v>3514</v>
      </c>
      <c r="C17" s="27">
        <v>3193</v>
      </c>
      <c r="D17" s="27">
        <v>3514</v>
      </c>
      <c r="E17" s="27">
        <v>3193</v>
      </c>
      <c r="F17" s="10">
        <f t="shared" si="0"/>
        <v>-9.1348890153671078</v>
      </c>
      <c r="G17" s="1"/>
      <c r="H17" s="1"/>
      <c r="I17" s="1"/>
    </row>
    <row r="18" spans="1:9" x14ac:dyDescent="0.25">
      <c r="A18" s="11" t="s">
        <v>55</v>
      </c>
      <c r="B18" s="28">
        <v>2750</v>
      </c>
      <c r="C18" s="28">
        <v>0</v>
      </c>
      <c r="D18" s="28">
        <v>2750</v>
      </c>
      <c r="E18" s="28">
        <v>0</v>
      </c>
      <c r="F18" s="13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18471</v>
      </c>
      <c r="C20" s="28">
        <v>83946</v>
      </c>
      <c r="D20" s="28">
        <v>18471</v>
      </c>
      <c r="E20" s="28">
        <v>83946</v>
      </c>
      <c r="F20" s="13">
        <f t="shared" si="0"/>
        <v>354.47458177683939</v>
      </c>
      <c r="G20" s="1"/>
      <c r="H20" s="1"/>
      <c r="I20" s="1"/>
    </row>
    <row r="21" spans="1:9" x14ac:dyDescent="0.25">
      <c r="A21" s="8" t="s">
        <v>58</v>
      </c>
      <c r="B21" s="27">
        <v>39477</v>
      </c>
      <c r="C21" s="27">
        <v>113575</v>
      </c>
      <c r="D21" s="27">
        <v>39477</v>
      </c>
      <c r="E21" s="27">
        <v>113575</v>
      </c>
      <c r="F21" s="10">
        <f t="shared" si="0"/>
        <v>187.69916660333865</v>
      </c>
      <c r="G21" s="1"/>
      <c r="H21" s="1"/>
      <c r="I21" s="1"/>
    </row>
    <row r="22" spans="1:9" x14ac:dyDescent="0.25">
      <c r="A22" s="11" t="s">
        <v>59</v>
      </c>
      <c r="B22" s="28">
        <v>718189</v>
      </c>
      <c r="C22" s="28">
        <v>578791</v>
      </c>
      <c r="D22" s="28">
        <v>718189</v>
      </c>
      <c r="E22" s="28">
        <v>578791</v>
      </c>
      <c r="F22" s="13">
        <f t="shared" si="0"/>
        <v>-19.40965400472578</v>
      </c>
      <c r="G22" s="1"/>
      <c r="H22" s="1"/>
      <c r="I22" s="1"/>
    </row>
    <row r="23" spans="1:9" x14ac:dyDescent="0.25">
      <c r="A23" s="8" t="s">
        <v>60</v>
      </c>
      <c r="B23" s="27">
        <v>19591</v>
      </c>
      <c r="C23" s="27">
        <v>81014</v>
      </c>
      <c r="D23" s="27">
        <v>19591</v>
      </c>
      <c r="E23" s="27">
        <v>81014</v>
      </c>
      <c r="F23" s="10">
        <f t="shared" si="0"/>
        <v>313.52661936603545</v>
      </c>
      <c r="G23" s="1"/>
      <c r="H23" s="1"/>
      <c r="I23" s="1"/>
    </row>
    <row r="24" spans="1:9" x14ac:dyDescent="0.25">
      <c r="A24" s="11" t="s">
        <v>61</v>
      </c>
      <c r="B24" s="28">
        <v>2046</v>
      </c>
      <c r="C24" s="28">
        <v>1349</v>
      </c>
      <c r="D24" s="28">
        <v>2046</v>
      </c>
      <c r="E24" s="28">
        <v>1349</v>
      </c>
      <c r="F24" s="13">
        <f t="shared" si="0"/>
        <v>-34.066471163245353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90</v>
      </c>
      <c r="D26" s="28">
        <v>0</v>
      </c>
      <c r="E26" s="28">
        <v>90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1512</v>
      </c>
      <c r="C27" s="27">
        <v>1042</v>
      </c>
      <c r="D27" s="27">
        <v>1512</v>
      </c>
      <c r="E27" s="27">
        <v>1042</v>
      </c>
      <c r="F27" s="10">
        <f t="shared" si="0"/>
        <v>-31.084656084656089</v>
      </c>
      <c r="G27" s="1"/>
      <c r="H27" s="1"/>
      <c r="I27" s="1"/>
    </row>
    <row r="28" spans="1:9" x14ac:dyDescent="0.25">
      <c r="A28" s="11" t="s">
        <v>65</v>
      </c>
      <c r="B28" s="28">
        <v>3006</v>
      </c>
      <c r="C28" s="28">
        <v>3059</v>
      </c>
      <c r="D28" s="28">
        <v>3006</v>
      </c>
      <c r="E28" s="28">
        <v>3059</v>
      </c>
      <c r="F28" s="13">
        <f t="shared" si="0"/>
        <v>1.7631403858948715</v>
      </c>
      <c r="G28" s="1"/>
      <c r="H28" s="1"/>
      <c r="I28" s="1"/>
    </row>
    <row r="29" spans="1:9" x14ac:dyDescent="0.25">
      <c r="A29" s="8" t="s">
        <v>66</v>
      </c>
      <c r="B29" s="27">
        <v>0</v>
      </c>
      <c r="C29" s="27">
        <v>0</v>
      </c>
      <c r="D29" s="27">
        <v>0</v>
      </c>
      <c r="E29" s="27">
        <v>0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239250</v>
      </c>
      <c r="C31" s="27">
        <v>502126</v>
      </c>
      <c r="D31" s="27">
        <v>239250</v>
      </c>
      <c r="E31" s="27">
        <v>502126</v>
      </c>
      <c r="F31" s="10">
        <f t="shared" si="0"/>
        <v>109.87502612330198</v>
      </c>
      <c r="G31" s="1"/>
      <c r="H31" s="1"/>
      <c r="I31" s="1"/>
    </row>
    <row r="32" spans="1:9" x14ac:dyDescent="0.25">
      <c r="A32" s="11" t="s">
        <v>69</v>
      </c>
      <c r="B32" s="28">
        <v>2972179</v>
      </c>
      <c r="C32" s="28">
        <v>2326031</v>
      </c>
      <c r="D32" s="28">
        <v>2972179</v>
      </c>
      <c r="E32" s="28">
        <v>2326031</v>
      </c>
      <c r="F32" s="13">
        <f t="shared" si="0"/>
        <v>-21.73987502098629</v>
      </c>
      <c r="G32" s="1"/>
      <c r="H32" s="1"/>
      <c r="I32" s="1"/>
    </row>
    <row r="33" spans="1:9" x14ac:dyDescent="0.25">
      <c r="A33" s="8" t="s">
        <v>70</v>
      </c>
      <c r="B33" s="27">
        <v>30873</v>
      </c>
      <c r="C33" s="27">
        <v>13160</v>
      </c>
      <c r="D33" s="27">
        <v>30873</v>
      </c>
      <c r="E33" s="27">
        <v>13160</v>
      </c>
      <c r="F33" s="10">
        <f t="shared" si="0"/>
        <v>-57.373757004502316</v>
      </c>
      <c r="G33" s="1"/>
      <c r="H33" s="1"/>
      <c r="I33" s="1"/>
    </row>
    <row r="34" spans="1:9" x14ac:dyDescent="0.25">
      <c r="A34" s="11" t="s">
        <v>71</v>
      </c>
      <c r="B34" s="28">
        <v>3108</v>
      </c>
      <c r="C34" s="28">
        <v>9734</v>
      </c>
      <c r="D34" s="28">
        <v>3108</v>
      </c>
      <c r="E34" s="28">
        <v>9734</v>
      </c>
      <c r="F34" s="13">
        <f t="shared" si="0"/>
        <v>213.19176319176319</v>
      </c>
      <c r="G34" s="1"/>
      <c r="H34" s="1"/>
      <c r="I34" s="1"/>
    </row>
    <row r="35" spans="1:9" x14ac:dyDescent="0.25">
      <c r="A35" s="14" t="s">
        <v>72</v>
      </c>
      <c r="B35" s="15">
        <f>SUM(B7:B34)</f>
        <v>8804450</v>
      </c>
      <c r="C35" s="15">
        <f t="shared" ref="C35:E35" si="1">SUM(C7:C34)</f>
        <v>8833956</v>
      </c>
      <c r="D35" s="15">
        <f t="shared" si="1"/>
        <v>8804450</v>
      </c>
      <c r="E35" s="15">
        <f t="shared" si="1"/>
        <v>8833956</v>
      </c>
      <c r="F35" s="16">
        <f t="shared" si="0"/>
        <v>0.33512598742680666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4733547</v>
      </c>
      <c r="G38" s="42">
        <f>LOOKUP(E38,$A$38:$A$65,$C$38:$C$65)</f>
        <v>4262041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134</v>
      </c>
      <c r="C39" s="41">
        <f t="shared" ref="C39:C65" si="5">D8</f>
        <v>4410</v>
      </c>
      <c r="D39" s="41">
        <f t="shared" ref="D39:D65" si="6">_xlfn.RANK.EQ(B39,$B$38:$B$65)+COUNTIF($B$38:$B$65,B39)-1</f>
        <v>18</v>
      </c>
      <c r="E39" s="42" t="str">
        <f t="shared" si="2"/>
        <v>VALENCIA</v>
      </c>
      <c r="F39" s="42">
        <f t="shared" ref="F39:F54" si="7">LOOKUP(E39,$A$38:$A$65,$B$38:$B$65)</f>
        <v>2326031</v>
      </c>
      <c r="G39" s="42">
        <f t="shared" ref="G39:G65" si="8">LOOKUP(E39,$A$38:$A$65,$C$38:$C$65)</f>
        <v>2972179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578791</v>
      </c>
      <c r="G40" s="42">
        <f t="shared" si="8"/>
        <v>718189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TARRAGONA</v>
      </c>
      <c r="F41" s="42">
        <f t="shared" si="7"/>
        <v>502126</v>
      </c>
      <c r="G41" s="42">
        <f t="shared" si="8"/>
        <v>239250</v>
      </c>
    </row>
    <row r="42" spans="1:9" x14ac:dyDescent="0.25">
      <c r="A42" s="42" t="str">
        <f t="shared" si="3"/>
        <v>BAHIA DE ALGECIRAS</v>
      </c>
      <c r="B42" s="41">
        <f t="shared" si="4"/>
        <v>4733547</v>
      </c>
      <c r="C42" s="41">
        <f t="shared" si="5"/>
        <v>4262041</v>
      </c>
      <c r="D42" s="41">
        <f t="shared" si="6"/>
        <v>1</v>
      </c>
      <c r="E42" s="42" t="str">
        <f t="shared" si="2"/>
        <v>BARCELONA</v>
      </c>
      <c r="F42" s="42">
        <f t="shared" si="7"/>
        <v>368383</v>
      </c>
      <c r="G42" s="42">
        <f t="shared" si="8"/>
        <v>480370</v>
      </c>
    </row>
    <row r="43" spans="1:9" x14ac:dyDescent="0.25">
      <c r="A43" s="42" t="str">
        <f t="shared" si="3"/>
        <v>BAHIA DE CADIZ</v>
      </c>
      <c r="B43" s="41">
        <f t="shared" si="4"/>
        <v>12994</v>
      </c>
      <c r="C43" s="41">
        <f t="shared" si="5"/>
        <v>3502</v>
      </c>
      <c r="D43" s="41">
        <f t="shared" si="6"/>
        <v>10</v>
      </c>
      <c r="E43" s="42" t="str">
        <f t="shared" si="2"/>
        <v>HUELVA</v>
      </c>
      <c r="F43" s="42">
        <f t="shared" si="7"/>
        <v>113575</v>
      </c>
      <c r="G43" s="42">
        <f t="shared" si="8"/>
        <v>39477</v>
      </c>
    </row>
    <row r="44" spans="1:9" x14ac:dyDescent="0.25">
      <c r="A44" s="42" t="str">
        <f t="shared" si="3"/>
        <v>BALEARES</v>
      </c>
      <c r="B44" s="41">
        <f t="shared" si="4"/>
        <v>1486</v>
      </c>
      <c r="C44" s="41">
        <f t="shared" si="5"/>
        <v>0</v>
      </c>
      <c r="D44" s="41">
        <f t="shared" si="6"/>
        <v>14</v>
      </c>
      <c r="E44" s="42" t="str">
        <f t="shared" si="2"/>
        <v>GIJON</v>
      </c>
      <c r="F44" s="42">
        <f t="shared" si="7"/>
        <v>83946</v>
      </c>
      <c r="G44" s="42">
        <f t="shared" si="8"/>
        <v>18471</v>
      </c>
    </row>
    <row r="45" spans="1:9" x14ac:dyDescent="0.25">
      <c r="A45" s="42" t="str">
        <f t="shared" si="3"/>
        <v>BARCELONA</v>
      </c>
      <c r="B45" s="41">
        <f t="shared" si="4"/>
        <v>368383</v>
      </c>
      <c r="C45" s="41">
        <f t="shared" si="5"/>
        <v>480370</v>
      </c>
      <c r="D45" s="41">
        <f t="shared" si="6"/>
        <v>5</v>
      </c>
      <c r="E45" s="42" t="str">
        <f t="shared" si="2"/>
        <v>MALAGA</v>
      </c>
      <c r="F45" s="42">
        <f t="shared" si="7"/>
        <v>81014</v>
      </c>
      <c r="G45" s="42">
        <f t="shared" si="8"/>
        <v>19591</v>
      </c>
    </row>
    <row r="46" spans="1:9" x14ac:dyDescent="0.25">
      <c r="A46" s="42" t="str">
        <f t="shared" si="3"/>
        <v>BILBAO</v>
      </c>
      <c r="B46" s="41">
        <f t="shared" si="4"/>
        <v>302</v>
      </c>
      <c r="C46" s="41">
        <f t="shared" si="5"/>
        <v>161</v>
      </c>
      <c r="D46" s="41">
        <f t="shared" si="6"/>
        <v>17</v>
      </c>
      <c r="E46" s="42" t="str">
        <f t="shared" si="2"/>
        <v>VIGO</v>
      </c>
      <c r="F46" s="42">
        <f t="shared" si="7"/>
        <v>13160</v>
      </c>
      <c r="G46" s="42">
        <f t="shared" si="8"/>
        <v>30873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BAHIA DE CADIZ</v>
      </c>
      <c r="F47" s="42">
        <f t="shared" si="7"/>
        <v>12994</v>
      </c>
      <c r="G47" s="42">
        <f t="shared" si="8"/>
        <v>3502</v>
      </c>
    </row>
    <row r="48" spans="1:9" x14ac:dyDescent="0.25">
      <c r="A48" s="42" t="str">
        <f t="shared" si="3"/>
        <v>CASTELLON</v>
      </c>
      <c r="B48" s="41">
        <f t="shared" si="4"/>
        <v>3193</v>
      </c>
      <c r="C48" s="41">
        <f t="shared" si="5"/>
        <v>3514</v>
      </c>
      <c r="D48" s="41">
        <f t="shared" si="6"/>
        <v>12</v>
      </c>
      <c r="E48" s="42" t="str">
        <f t="shared" si="2"/>
        <v>VILAGARCIA</v>
      </c>
      <c r="F48" s="42">
        <f t="shared" si="7"/>
        <v>9734</v>
      </c>
      <c r="G48" s="42">
        <f t="shared" si="8"/>
        <v>3108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2750</v>
      </c>
      <c r="D49" s="41">
        <f t="shared" si="6"/>
        <v>28</v>
      </c>
      <c r="E49" s="42" t="str">
        <f t="shared" si="2"/>
        <v>CASTELLON</v>
      </c>
      <c r="F49" s="42">
        <f t="shared" si="7"/>
        <v>3193</v>
      </c>
      <c r="G49" s="42">
        <f t="shared" si="8"/>
        <v>3514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SANTA CRUZ DE TENERIFE</v>
      </c>
      <c r="F50" s="42">
        <f t="shared" si="7"/>
        <v>3059</v>
      </c>
      <c r="G50" s="42">
        <f t="shared" si="8"/>
        <v>3006</v>
      </c>
    </row>
    <row r="51" spans="1:7" x14ac:dyDescent="0.25">
      <c r="A51" s="42" t="str">
        <f t="shared" si="3"/>
        <v>GIJON</v>
      </c>
      <c r="B51" s="41">
        <f t="shared" si="4"/>
        <v>83946</v>
      </c>
      <c r="C51" s="41">
        <f t="shared" si="5"/>
        <v>18471</v>
      </c>
      <c r="D51" s="41">
        <f t="shared" si="6"/>
        <v>7</v>
      </c>
      <c r="E51" s="42" t="str">
        <f t="shared" si="2"/>
        <v>BALEARES</v>
      </c>
      <c r="F51" s="42">
        <f t="shared" si="7"/>
        <v>1486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113575</v>
      </c>
      <c r="C52" s="41">
        <f t="shared" si="5"/>
        <v>39477</v>
      </c>
      <c r="D52" s="41">
        <f t="shared" si="6"/>
        <v>6</v>
      </c>
      <c r="E52" s="42" t="str">
        <f t="shared" si="2"/>
        <v>MARIN Y RIA DE PONTEVEDRA</v>
      </c>
      <c r="F52" s="42">
        <f t="shared" si="7"/>
        <v>1349</v>
      </c>
      <c r="G52" s="42">
        <f t="shared" si="8"/>
        <v>2046</v>
      </c>
    </row>
    <row r="53" spans="1:7" x14ac:dyDescent="0.25">
      <c r="A53" s="42" t="str">
        <f t="shared" si="3"/>
        <v>LAS PALMAS</v>
      </c>
      <c r="B53" s="41">
        <f t="shared" si="4"/>
        <v>578791</v>
      </c>
      <c r="C53" s="41">
        <f t="shared" si="5"/>
        <v>718189</v>
      </c>
      <c r="D53" s="41">
        <f t="shared" si="6"/>
        <v>3</v>
      </c>
      <c r="E53" s="42" t="str">
        <f t="shared" si="2"/>
        <v>PASAIA</v>
      </c>
      <c r="F53" s="42">
        <f t="shared" si="7"/>
        <v>1042</v>
      </c>
      <c r="G53" s="42">
        <f t="shared" si="8"/>
        <v>1512</v>
      </c>
    </row>
    <row r="54" spans="1:7" x14ac:dyDescent="0.25">
      <c r="A54" s="42" t="str">
        <f t="shared" si="3"/>
        <v>MALAGA</v>
      </c>
      <c r="B54" s="41">
        <f t="shared" si="4"/>
        <v>81014</v>
      </c>
      <c r="C54" s="41">
        <f t="shared" si="5"/>
        <v>19591</v>
      </c>
      <c r="D54" s="41">
        <f t="shared" si="6"/>
        <v>8</v>
      </c>
      <c r="E54" s="42" t="str">
        <f t="shared" si="2"/>
        <v>BILBAO</v>
      </c>
      <c r="F54" s="42">
        <f t="shared" si="7"/>
        <v>302</v>
      </c>
      <c r="G54" s="42">
        <f t="shared" si="8"/>
        <v>161</v>
      </c>
    </row>
    <row r="55" spans="1:7" x14ac:dyDescent="0.25">
      <c r="A55" s="42" t="str">
        <f t="shared" si="3"/>
        <v>MARIN Y RIA DE PONTEVEDRA</v>
      </c>
      <c r="B55" s="41">
        <f t="shared" si="4"/>
        <v>1349</v>
      </c>
      <c r="C55" s="41">
        <f t="shared" si="5"/>
        <v>2046</v>
      </c>
      <c r="D55" s="41">
        <f t="shared" si="6"/>
        <v>15</v>
      </c>
      <c r="E55" s="42" t="str">
        <f t="shared" si="2"/>
        <v>ALICANTE</v>
      </c>
      <c r="F55" s="42">
        <f t="shared" ref="F55:F65" si="9">LOOKUP(E55,$A$38:$A$65,$B$38:$B$65)</f>
        <v>134</v>
      </c>
      <c r="G55" s="42">
        <f t="shared" si="8"/>
        <v>4410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MOTRIL</v>
      </c>
      <c r="F56" s="42">
        <f t="shared" si="9"/>
        <v>90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90</v>
      </c>
      <c r="C57" s="41">
        <f t="shared" si="5"/>
        <v>0</v>
      </c>
      <c r="D57" s="41">
        <f t="shared" si="6"/>
        <v>19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1042</v>
      </c>
      <c r="C58" s="41">
        <f t="shared" si="5"/>
        <v>1512</v>
      </c>
      <c r="D58" s="41">
        <f t="shared" si="6"/>
        <v>16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3059</v>
      </c>
      <c r="C59" s="41">
        <f t="shared" si="5"/>
        <v>3006</v>
      </c>
      <c r="D59" s="41">
        <f t="shared" si="6"/>
        <v>13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502126</v>
      </c>
      <c r="C62" s="41">
        <f t="shared" si="5"/>
        <v>239250</v>
      </c>
      <c r="D62" s="41">
        <f t="shared" si="6"/>
        <v>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2326031</v>
      </c>
      <c r="C63" s="41">
        <f t="shared" si="5"/>
        <v>2972179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13160</v>
      </c>
      <c r="C64" s="41">
        <f t="shared" si="5"/>
        <v>30873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9734</v>
      </c>
      <c r="C65" s="41">
        <f t="shared" si="5"/>
        <v>3108</v>
      </c>
      <c r="D65" s="41">
        <f t="shared" si="6"/>
        <v>11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E35" sqref="E3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Enero</v>
      </c>
      <c r="C5" s="97"/>
      <c r="D5" s="96" t="str">
        <f>'Resumen general'!F6</f>
        <v>Acumulado desde Enero</v>
      </c>
      <c r="E5" s="97"/>
      <c r="F5" s="97"/>
      <c r="L5" s="39">
        <f>'Resumen general'!I4</f>
        <v>41702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4410</v>
      </c>
      <c r="C8" s="30">
        <v>134</v>
      </c>
      <c r="D8" s="30">
        <v>4410</v>
      </c>
      <c r="E8" s="30">
        <v>134</v>
      </c>
      <c r="F8" s="13">
        <f t="shared" ref="F8:F35" si="0">((E8*100)/D8)-100</f>
        <v>-96.961451247165527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3729423</v>
      </c>
      <c r="C11" s="29">
        <v>4185428</v>
      </c>
      <c r="D11" s="29">
        <v>3729423</v>
      </c>
      <c r="E11" s="29">
        <v>4185428</v>
      </c>
      <c r="F11" s="10">
        <f t="shared" si="0"/>
        <v>12.227226570973585</v>
      </c>
      <c r="G11" s="1"/>
      <c r="H11" s="1"/>
      <c r="I11" s="1"/>
    </row>
    <row r="12" spans="1:12" x14ac:dyDescent="0.25">
      <c r="A12" s="11" t="s">
        <v>49</v>
      </c>
      <c r="B12" s="30">
        <v>0</v>
      </c>
      <c r="C12" s="30">
        <v>0</v>
      </c>
      <c r="D12" s="30">
        <v>0</v>
      </c>
      <c r="E12" s="30">
        <v>0</v>
      </c>
      <c r="F12" s="13" t="e">
        <f t="shared" si="0"/>
        <v>#DIV/0!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5</v>
      </c>
      <c r="D13" s="29">
        <v>0</v>
      </c>
      <c r="E13" s="29">
        <v>5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0">
        <v>381320</v>
      </c>
      <c r="C14" s="30">
        <v>234055</v>
      </c>
      <c r="D14" s="30">
        <v>381320</v>
      </c>
      <c r="E14" s="30">
        <v>234055</v>
      </c>
      <c r="F14" s="13">
        <f t="shared" si="0"/>
        <v>-38.619794398405539</v>
      </c>
      <c r="G14" s="1"/>
      <c r="H14" s="1"/>
      <c r="I14" s="1"/>
    </row>
    <row r="15" spans="1:12" x14ac:dyDescent="0.25">
      <c r="A15" s="8" t="s">
        <v>52</v>
      </c>
      <c r="B15" s="29">
        <v>161</v>
      </c>
      <c r="C15" s="29">
        <v>302</v>
      </c>
      <c r="D15" s="29">
        <v>161</v>
      </c>
      <c r="E15" s="29">
        <v>302</v>
      </c>
      <c r="F15" s="10">
        <f t="shared" si="0"/>
        <v>87.577639751552795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3136</v>
      </c>
      <c r="C17" s="29">
        <v>3193</v>
      </c>
      <c r="D17" s="29">
        <v>3136</v>
      </c>
      <c r="E17" s="29">
        <v>3193</v>
      </c>
      <c r="F17" s="10">
        <f t="shared" si="0"/>
        <v>1.8176020408163254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687941</v>
      </c>
      <c r="C22" s="30">
        <v>552968</v>
      </c>
      <c r="D22" s="30">
        <v>687941</v>
      </c>
      <c r="E22" s="30">
        <v>552968</v>
      </c>
      <c r="F22" s="13">
        <f t="shared" si="0"/>
        <v>-19.619851120953683</v>
      </c>
      <c r="G22" s="1"/>
      <c r="H22" s="1"/>
      <c r="I22" s="1"/>
    </row>
    <row r="23" spans="1:9" x14ac:dyDescent="0.25">
      <c r="A23" s="8" t="s">
        <v>60</v>
      </c>
      <c r="B23" s="29">
        <v>19591</v>
      </c>
      <c r="C23" s="29">
        <v>80990</v>
      </c>
      <c r="D23" s="29">
        <v>19591</v>
      </c>
      <c r="E23" s="29">
        <v>80990</v>
      </c>
      <c r="F23" s="10">
        <f t="shared" si="0"/>
        <v>313.40411413404115</v>
      </c>
      <c r="G23" s="1"/>
      <c r="H23" s="1"/>
      <c r="I23" s="1"/>
    </row>
    <row r="24" spans="1:9" x14ac:dyDescent="0.25">
      <c r="A24" s="11" t="s">
        <v>61</v>
      </c>
      <c r="B24" s="30">
        <v>2046</v>
      </c>
      <c r="C24" s="30">
        <v>1349</v>
      </c>
      <c r="D24" s="30">
        <v>2046</v>
      </c>
      <c r="E24" s="30">
        <v>1349</v>
      </c>
      <c r="F24" s="13">
        <f t="shared" si="0"/>
        <v>-34.066471163245353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90</v>
      </c>
      <c r="D26" s="30">
        <v>0</v>
      </c>
      <c r="E26" s="30">
        <v>90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2934</v>
      </c>
      <c r="C28" s="30">
        <v>2673</v>
      </c>
      <c r="D28" s="30">
        <v>2934</v>
      </c>
      <c r="E28" s="30">
        <v>2673</v>
      </c>
      <c r="F28" s="13">
        <f t="shared" si="0"/>
        <v>-8.8957055214723937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81262</v>
      </c>
      <c r="C31" s="29">
        <v>86143</v>
      </c>
      <c r="D31" s="29">
        <v>81262</v>
      </c>
      <c r="E31" s="29">
        <v>86143</v>
      </c>
      <c r="F31" s="10">
        <f t="shared" si="0"/>
        <v>6.0064975019074041</v>
      </c>
      <c r="G31" s="1"/>
      <c r="H31" s="1"/>
      <c r="I31" s="1"/>
    </row>
    <row r="32" spans="1:9" x14ac:dyDescent="0.25">
      <c r="A32" s="11" t="s">
        <v>69</v>
      </c>
      <c r="B32" s="30">
        <v>2961327</v>
      </c>
      <c r="C32" s="30">
        <v>2314554</v>
      </c>
      <c r="D32" s="30">
        <v>2961327</v>
      </c>
      <c r="E32" s="30">
        <v>2314554</v>
      </c>
      <c r="F32" s="13">
        <f t="shared" si="0"/>
        <v>-21.840647790669522</v>
      </c>
      <c r="G32" s="1"/>
      <c r="H32" s="1"/>
      <c r="I32" s="1"/>
    </row>
    <row r="33" spans="1:9" x14ac:dyDescent="0.25">
      <c r="A33" s="8" t="s">
        <v>70</v>
      </c>
      <c r="B33" s="29">
        <v>11726</v>
      </c>
      <c r="C33" s="29">
        <v>7722</v>
      </c>
      <c r="D33" s="29">
        <v>11726</v>
      </c>
      <c r="E33" s="29">
        <v>7722</v>
      </c>
      <c r="F33" s="10">
        <f t="shared" si="0"/>
        <v>-34.146341463414629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 t="shared" ref="B35" si="1">SUM(B7:B34)</f>
        <v>7885277</v>
      </c>
      <c r="C35" s="15">
        <f t="shared" ref="C35" si="2">SUM(C7:C34)</f>
        <v>7469606</v>
      </c>
      <c r="D35" s="15">
        <f t="shared" ref="D35" si="3">SUM(D7:D34)</f>
        <v>7885277</v>
      </c>
      <c r="E35" s="15">
        <f t="shared" ref="E35" si="4">SUM(E7:E34)</f>
        <v>7469606</v>
      </c>
      <c r="F35" s="16">
        <f t="shared" si="0"/>
        <v>-5.2714825363776043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5">INDEX($A$38:$B$65,MATCH(ROW()-37,$D$38:$D$65,0),1)</f>
        <v>BAHIA DE ALGECIRAS</v>
      </c>
      <c r="F38" s="42">
        <f>LOOKUP(E38,$A$38:$A$65,$B$38:$B$65)</f>
        <v>4185428</v>
      </c>
      <c r="G38" s="42">
        <f>LOOKUP(E38,$A$38:$A$65,$C$38:$C$65)</f>
        <v>3729423</v>
      </c>
    </row>
    <row r="39" spans="1:9" x14ac:dyDescent="0.25">
      <c r="A39" s="42" t="str">
        <f t="shared" ref="A39:A65" si="6">A8</f>
        <v>ALICANTE</v>
      </c>
      <c r="B39" s="41">
        <f t="shared" ref="B39:B65" si="7">E8</f>
        <v>134</v>
      </c>
      <c r="C39" s="41">
        <f t="shared" ref="C39:C65" si="8">D8</f>
        <v>4410</v>
      </c>
      <c r="D39" s="41">
        <f t="shared" ref="D39:D65" si="9">_xlfn.RANK.EQ(B39,$B$38:$B$65)+COUNTIF($B$38:$B$65,B39)-1</f>
        <v>12</v>
      </c>
      <c r="E39" s="42" t="str">
        <f t="shared" si="5"/>
        <v>VALENCIA</v>
      </c>
      <c r="F39" s="42">
        <f t="shared" ref="F39:F54" si="10">LOOKUP(E39,$A$38:$A$65,$B$38:$B$65)</f>
        <v>2314554</v>
      </c>
      <c r="G39" s="42">
        <f t="shared" ref="G39:G65" si="11">LOOKUP(E39,$A$38:$A$65,$C$38:$C$65)</f>
        <v>2961327</v>
      </c>
    </row>
    <row r="40" spans="1:9" x14ac:dyDescent="0.25">
      <c r="A40" s="42" t="str">
        <f t="shared" si="6"/>
        <v>ALMERIA</v>
      </c>
      <c r="B40" s="41">
        <f t="shared" si="7"/>
        <v>0</v>
      </c>
      <c r="C40" s="41">
        <f t="shared" si="8"/>
        <v>0</v>
      </c>
      <c r="D40" s="41">
        <f t="shared" si="9"/>
        <v>28</v>
      </c>
      <c r="E40" s="42" t="str">
        <f t="shared" si="5"/>
        <v>LAS PALMAS</v>
      </c>
      <c r="F40" s="42">
        <f t="shared" si="10"/>
        <v>552968</v>
      </c>
      <c r="G40" s="42">
        <f t="shared" si="11"/>
        <v>687941</v>
      </c>
    </row>
    <row r="41" spans="1:9" x14ac:dyDescent="0.25">
      <c r="A41" s="42" t="str">
        <f t="shared" si="6"/>
        <v>AVILES</v>
      </c>
      <c r="B41" s="41">
        <f t="shared" si="7"/>
        <v>0</v>
      </c>
      <c r="C41" s="41">
        <f t="shared" si="8"/>
        <v>0</v>
      </c>
      <c r="D41" s="41">
        <f t="shared" si="9"/>
        <v>28</v>
      </c>
      <c r="E41" s="42" t="str">
        <f t="shared" si="5"/>
        <v>BARCELONA</v>
      </c>
      <c r="F41" s="42">
        <f t="shared" si="10"/>
        <v>234055</v>
      </c>
      <c r="G41" s="42">
        <f t="shared" si="11"/>
        <v>381320</v>
      </c>
    </row>
    <row r="42" spans="1:9" x14ac:dyDescent="0.25">
      <c r="A42" s="42" t="str">
        <f t="shared" si="6"/>
        <v>BAHIA DE ALGECIRAS</v>
      </c>
      <c r="B42" s="41">
        <f t="shared" si="7"/>
        <v>4185428</v>
      </c>
      <c r="C42" s="41">
        <f t="shared" si="8"/>
        <v>3729423</v>
      </c>
      <c r="D42" s="41">
        <f t="shared" si="9"/>
        <v>1</v>
      </c>
      <c r="E42" s="42" t="str">
        <f t="shared" si="5"/>
        <v>TARRAGONA</v>
      </c>
      <c r="F42" s="42">
        <f t="shared" si="10"/>
        <v>86143</v>
      </c>
      <c r="G42" s="42">
        <f t="shared" si="11"/>
        <v>81262</v>
      </c>
    </row>
    <row r="43" spans="1:9" x14ac:dyDescent="0.25">
      <c r="A43" s="42" t="str">
        <f t="shared" si="6"/>
        <v>BAHIA DE CADIZ</v>
      </c>
      <c r="B43" s="41">
        <f t="shared" si="7"/>
        <v>0</v>
      </c>
      <c r="C43" s="41">
        <f t="shared" si="8"/>
        <v>0</v>
      </c>
      <c r="D43" s="41">
        <f t="shared" si="9"/>
        <v>28</v>
      </c>
      <c r="E43" s="42" t="str">
        <f t="shared" si="5"/>
        <v>MALAGA</v>
      </c>
      <c r="F43" s="42">
        <f t="shared" si="10"/>
        <v>80990</v>
      </c>
      <c r="G43" s="42">
        <f t="shared" si="11"/>
        <v>19591</v>
      </c>
    </row>
    <row r="44" spans="1:9" x14ac:dyDescent="0.25">
      <c r="A44" s="42" t="str">
        <f t="shared" si="6"/>
        <v>BALEARES</v>
      </c>
      <c r="B44" s="41">
        <f t="shared" si="7"/>
        <v>5</v>
      </c>
      <c r="C44" s="41">
        <f t="shared" si="8"/>
        <v>0</v>
      </c>
      <c r="D44" s="41">
        <f t="shared" si="9"/>
        <v>14</v>
      </c>
      <c r="E44" s="42" t="str">
        <f t="shared" si="5"/>
        <v>VIGO</v>
      </c>
      <c r="F44" s="42">
        <f t="shared" si="10"/>
        <v>7722</v>
      </c>
      <c r="G44" s="42">
        <f t="shared" si="11"/>
        <v>11726</v>
      </c>
    </row>
    <row r="45" spans="1:9" x14ac:dyDescent="0.25">
      <c r="A45" s="42" t="str">
        <f t="shared" si="6"/>
        <v>BARCELONA</v>
      </c>
      <c r="B45" s="41">
        <f t="shared" si="7"/>
        <v>234055</v>
      </c>
      <c r="C45" s="41">
        <f t="shared" si="8"/>
        <v>381320</v>
      </c>
      <c r="D45" s="41">
        <f t="shared" si="9"/>
        <v>4</v>
      </c>
      <c r="E45" s="42" t="str">
        <f t="shared" si="5"/>
        <v>CASTELLON</v>
      </c>
      <c r="F45" s="42">
        <f t="shared" si="10"/>
        <v>3193</v>
      </c>
      <c r="G45" s="42">
        <f t="shared" si="11"/>
        <v>3136</v>
      </c>
    </row>
    <row r="46" spans="1:9" x14ac:dyDescent="0.25">
      <c r="A46" s="42" t="str">
        <f t="shared" si="6"/>
        <v>BILBAO</v>
      </c>
      <c r="B46" s="41">
        <f t="shared" si="7"/>
        <v>302</v>
      </c>
      <c r="C46" s="41">
        <f t="shared" si="8"/>
        <v>161</v>
      </c>
      <c r="D46" s="41">
        <f t="shared" si="9"/>
        <v>11</v>
      </c>
      <c r="E46" s="42" t="str">
        <f t="shared" si="5"/>
        <v>SANTA CRUZ DE TENERIFE</v>
      </c>
      <c r="F46" s="42">
        <f t="shared" si="10"/>
        <v>2673</v>
      </c>
      <c r="G46" s="42">
        <f t="shared" si="11"/>
        <v>2934</v>
      </c>
    </row>
    <row r="47" spans="1:9" x14ac:dyDescent="0.25">
      <c r="A47" s="42" t="str">
        <f t="shared" si="6"/>
        <v>CARTAGENA</v>
      </c>
      <c r="B47" s="41">
        <f t="shared" si="7"/>
        <v>0</v>
      </c>
      <c r="C47" s="41">
        <f t="shared" si="8"/>
        <v>0</v>
      </c>
      <c r="D47" s="41">
        <f t="shared" si="9"/>
        <v>28</v>
      </c>
      <c r="E47" s="42" t="str">
        <f t="shared" si="5"/>
        <v>MARIN Y RIA DE PONTEVEDRA</v>
      </c>
      <c r="F47" s="42">
        <f t="shared" si="10"/>
        <v>1349</v>
      </c>
      <c r="G47" s="42">
        <f t="shared" si="11"/>
        <v>2046</v>
      </c>
    </row>
    <row r="48" spans="1:9" x14ac:dyDescent="0.25">
      <c r="A48" s="42" t="str">
        <f t="shared" si="6"/>
        <v>CASTELLON</v>
      </c>
      <c r="B48" s="41">
        <f t="shared" si="7"/>
        <v>3193</v>
      </c>
      <c r="C48" s="41">
        <f t="shared" si="8"/>
        <v>3136</v>
      </c>
      <c r="D48" s="41">
        <f t="shared" si="9"/>
        <v>8</v>
      </c>
      <c r="E48" s="42" t="str">
        <f t="shared" si="5"/>
        <v>BILBAO</v>
      </c>
      <c r="F48" s="42">
        <f t="shared" si="10"/>
        <v>302</v>
      </c>
      <c r="G48" s="42">
        <f t="shared" si="11"/>
        <v>161</v>
      </c>
    </row>
    <row r="49" spans="1:7" x14ac:dyDescent="0.25">
      <c r="A49" s="42" t="str">
        <f t="shared" si="6"/>
        <v>CEUTA</v>
      </c>
      <c r="B49" s="41">
        <f t="shared" si="7"/>
        <v>0</v>
      </c>
      <c r="C49" s="41">
        <f t="shared" si="8"/>
        <v>0</v>
      </c>
      <c r="D49" s="41">
        <f t="shared" si="9"/>
        <v>28</v>
      </c>
      <c r="E49" s="42" t="str">
        <f t="shared" si="5"/>
        <v>ALICANTE</v>
      </c>
      <c r="F49" s="42">
        <f t="shared" si="10"/>
        <v>134</v>
      </c>
      <c r="G49" s="42">
        <f t="shared" si="11"/>
        <v>4410</v>
      </c>
    </row>
    <row r="50" spans="1:7" x14ac:dyDescent="0.25">
      <c r="A50" s="42" t="str">
        <f t="shared" si="6"/>
        <v>FERROL-SAN CIBRAO</v>
      </c>
      <c r="B50" s="41">
        <f t="shared" si="7"/>
        <v>0</v>
      </c>
      <c r="C50" s="41">
        <f t="shared" si="8"/>
        <v>0</v>
      </c>
      <c r="D50" s="41">
        <f t="shared" si="9"/>
        <v>28</v>
      </c>
      <c r="E50" s="42" t="str">
        <f t="shared" si="5"/>
        <v>MOTRIL</v>
      </c>
      <c r="F50" s="42">
        <f t="shared" si="10"/>
        <v>90</v>
      </c>
      <c r="G50" s="42">
        <f t="shared" si="11"/>
        <v>0</v>
      </c>
    </row>
    <row r="51" spans="1:7" x14ac:dyDescent="0.25">
      <c r="A51" s="42" t="str">
        <f t="shared" si="6"/>
        <v>GIJON</v>
      </c>
      <c r="B51" s="41">
        <f t="shared" si="7"/>
        <v>0</v>
      </c>
      <c r="C51" s="41">
        <f t="shared" si="8"/>
        <v>0</v>
      </c>
      <c r="D51" s="41">
        <f t="shared" si="9"/>
        <v>28</v>
      </c>
      <c r="E51" s="42" t="str">
        <f t="shared" si="5"/>
        <v>BALEARES</v>
      </c>
      <c r="F51" s="42">
        <f t="shared" si="10"/>
        <v>5</v>
      </c>
      <c r="G51" s="42">
        <f t="shared" si="11"/>
        <v>0</v>
      </c>
    </row>
    <row r="52" spans="1:7" x14ac:dyDescent="0.25">
      <c r="A52" s="42" t="str">
        <f t="shared" si="6"/>
        <v>HUELVA</v>
      </c>
      <c r="B52" s="41">
        <f t="shared" si="7"/>
        <v>0</v>
      </c>
      <c r="C52" s="41">
        <f t="shared" si="8"/>
        <v>0</v>
      </c>
      <c r="D52" s="41">
        <f t="shared" si="9"/>
        <v>28</v>
      </c>
      <c r="E52" s="42" t="e">
        <f t="shared" si="5"/>
        <v>#N/A</v>
      </c>
      <c r="F52" s="42" t="e">
        <f t="shared" si="10"/>
        <v>#N/A</v>
      </c>
      <c r="G52" s="42" t="e">
        <f t="shared" si="11"/>
        <v>#N/A</v>
      </c>
    </row>
    <row r="53" spans="1:7" x14ac:dyDescent="0.25">
      <c r="A53" s="42" t="str">
        <f t="shared" si="6"/>
        <v>LAS PALMAS</v>
      </c>
      <c r="B53" s="41">
        <f t="shared" si="7"/>
        <v>552968</v>
      </c>
      <c r="C53" s="41">
        <f t="shared" si="8"/>
        <v>687941</v>
      </c>
      <c r="D53" s="41">
        <f t="shared" si="9"/>
        <v>3</v>
      </c>
      <c r="E53" s="42" t="e">
        <f t="shared" si="5"/>
        <v>#N/A</v>
      </c>
      <c r="F53" s="42" t="e">
        <f t="shared" si="10"/>
        <v>#N/A</v>
      </c>
      <c r="G53" s="42" t="e">
        <f t="shared" si="11"/>
        <v>#N/A</v>
      </c>
    </row>
    <row r="54" spans="1:7" x14ac:dyDescent="0.25">
      <c r="A54" s="42" t="str">
        <f t="shared" si="6"/>
        <v>MALAGA</v>
      </c>
      <c r="B54" s="41">
        <f t="shared" si="7"/>
        <v>80990</v>
      </c>
      <c r="C54" s="41">
        <f t="shared" si="8"/>
        <v>19591</v>
      </c>
      <c r="D54" s="41">
        <f t="shared" si="9"/>
        <v>6</v>
      </c>
      <c r="E54" s="42" t="e">
        <f t="shared" si="5"/>
        <v>#N/A</v>
      </c>
      <c r="F54" s="42" t="e">
        <f t="shared" si="10"/>
        <v>#N/A</v>
      </c>
      <c r="G54" s="42" t="e">
        <f t="shared" si="11"/>
        <v>#N/A</v>
      </c>
    </row>
    <row r="55" spans="1:7" x14ac:dyDescent="0.25">
      <c r="A55" s="42" t="str">
        <f t="shared" si="6"/>
        <v>MARIN Y RIA DE PONTEVEDRA</v>
      </c>
      <c r="B55" s="41">
        <f t="shared" si="7"/>
        <v>1349</v>
      </c>
      <c r="C55" s="41">
        <f t="shared" si="8"/>
        <v>2046</v>
      </c>
      <c r="D55" s="41">
        <f t="shared" si="9"/>
        <v>10</v>
      </c>
      <c r="E55" s="42" t="e">
        <f t="shared" si="5"/>
        <v>#N/A</v>
      </c>
      <c r="F55" s="42" t="e">
        <f t="shared" ref="F55:F65" si="12">LOOKUP(E55,$A$38:$A$65,$B$38:$B$65)</f>
        <v>#N/A</v>
      </c>
      <c r="G55" s="42" t="e">
        <f t="shared" si="11"/>
        <v>#N/A</v>
      </c>
    </row>
    <row r="56" spans="1:7" x14ac:dyDescent="0.25">
      <c r="A56" s="42" t="str">
        <f t="shared" si="6"/>
        <v>MELILLA</v>
      </c>
      <c r="B56" s="41">
        <f t="shared" si="7"/>
        <v>0</v>
      </c>
      <c r="C56" s="41">
        <f t="shared" si="8"/>
        <v>0</v>
      </c>
      <c r="D56" s="41">
        <f t="shared" si="9"/>
        <v>28</v>
      </c>
      <c r="E56" s="42" t="e">
        <f t="shared" si="5"/>
        <v>#N/A</v>
      </c>
      <c r="F56" s="42" t="e">
        <f t="shared" si="12"/>
        <v>#N/A</v>
      </c>
      <c r="G56" s="42" t="e">
        <f t="shared" si="11"/>
        <v>#N/A</v>
      </c>
    </row>
    <row r="57" spans="1:7" x14ac:dyDescent="0.25">
      <c r="A57" s="42" t="str">
        <f t="shared" si="6"/>
        <v>MOTRIL</v>
      </c>
      <c r="B57" s="41">
        <f t="shared" si="7"/>
        <v>90</v>
      </c>
      <c r="C57" s="41">
        <f t="shared" si="8"/>
        <v>0</v>
      </c>
      <c r="D57" s="41">
        <f t="shared" si="9"/>
        <v>13</v>
      </c>
      <c r="E57" s="42" t="e">
        <f t="shared" si="5"/>
        <v>#N/A</v>
      </c>
      <c r="F57" s="42" t="e">
        <f t="shared" si="12"/>
        <v>#N/A</v>
      </c>
      <c r="G57" s="42" t="e">
        <f t="shared" si="11"/>
        <v>#N/A</v>
      </c>
    </row>
    <row r="58" spans="1:7" x14ac:dyDescent="0.25">
      <c r="A58" s="42" t="str">
        <f t="shared" si="6"/>
        <v>PASAIA</v>
      </c>
      <c r="B58" s="41">
        <f t="shared" si="7"/>
        <v>0</v>
      </c>
      <c r="C58" s="41">
        <f t="shared" si="8"/>
        <v>0</v>
      </c>
      <c r="D58" s="41">
        <f t="shared" si="9"/>
        <v>28</v>
      </c>
      <c r="E58" s="42" t="e">
        <f t="shared" si="5"/>
        <v>#N/A</v>
      </c>
      <c r="F58" s="42" t="e">
        <f t="shared" si="12"/>
        <v>#N/A</v>
      </c>
      <c r="G58" s="42" t="e">
        <f t="shared" si="11"/>
        <v>#N/A</v>
      </c>
    </row>
    <row r="59" spans="1:7" x14ac:dyDescent="0.25">
      <c r="A59" s="42" t="str">
        <f t="shared" si="6"/>
        <v>SANTA CRUZ DE TENERIFE</v>
      </c>
      <c r="B59" s="41">
        <f t="shared" si="7"/>
        <v>2673</v>
      </c>
      <c r="C59" s="41">
        <f t="shared" si="8"/>
        <v>2934</v>
      </c>
      <c r="D59" s="41">
        <f t="shared" si="9"/>
        <v>9</v>
      </c>
      <c r="E59" s="42" t="e">
        <f t="shared" si="5"/>
        <v>#N/A</v>
      </c>
      <c r="F59" s="42" t="e">
        <f t="shared" si="12"/>
        <v>#N/A</v>
      </c>
      <c r="G59" s="42" t="e">
        <f t="shared" si="11"/>
        <v>#N/A</v>
      </c>
    </row>
    <row r="60" spans="1:7" x14ac:dyDescent="0.25">
      <c r="A60" s="42" t="str">
        <f t="shared" si="6"/>
        <v>SANTANDER</v>
      </c>
      <c r="B60" s="41">
        <f t="shared" si="7"/>
        <v>0</v>
      </c>
      <c r="C60" s="41">
        <f t="shared" si="8"/>
        <v>0</v>
      </c>
      <c r="D60" s="41">
        <f t="shared" si="9"/>
        <v>28</v>
      </c>
      <c r="E60" s="42" t="e">
        <f t="shared" si="5"/>
        <v>#N/A</v>
      </c>
      <c r="F60" s="42" t="e">
        <f t="shared" si="12"/>
        <v>#N/A</v>
      </c>
      <c r="G60" s="42" t="e">
        <f t="shared" si="11"/>
        <v>#N/A</v>
      </c>
    </row>
    <row r="61" spans="1:7" x14ac:dyDescent="0.25">
      <c r="A61" s="42" t="str">
        <f t="shared" si="6"/>
        <v>SEVILLA</v>
      </c>
      <c r="B61" s="41">
        <f t="shared" si="7"/>
        <v>0</v>
      </c>
      <c r="C61" s="41">
        <f t="shared" si="8"/>
        <v>0</v>
      </c>
      <c r="D61" s="41">
        <f t="shared" si="9"/>
        <v>28</v>
      </c>
      <c r="E61" s="42" t="e">
        <f t="shared" si="5"/>
        <v>#N/A</v>
      </c>
      <c r="F61" s="42" t="e">
        <f t="shared" si="12"/>
        <v>#N/A</v>
      </c>
      <c r="G61" s="42" t="e">
        <f t="shared" si="11"/>
        <v>#N/A</v>
      </c>
    </row>
    <row r="62" spans="1:7" x14ac:dyDescent="0.25">
      <c r="A62" s="42" t="str">
        <f t="shared" si="6"/>
        <v>TARRAGONA</v>
      </c>
      <c r="B62" s="41">
        <f t="shared" si="7"/>
        <v>86143</v>
      </c>
      <c r="C62" s="41">
        <f t="shared" si="8"/>
        <v>81262</v>
      </c>
      <c r="D62" s="41">
        <f t="shared" si="9"/>
        <v>5</v>
      </c>
      <c r="E62" s="42" t="e">
        <f t="shared" si="5"/>
        <v>#N/A</v>
      </c>
      <c r="F62" s="42" t="e">
        <f t="shared" si="12"/>
        <v>#N/A</v>
      </c>
      <c r="G62" s="42" t="e">
        <f t="shared" si="11"/>
        <v>#N/A</v>
      </c>
    </row>
    <row r="63" spans="1:7" x14ac:dyDescent="0.25">
      <c r="A63" s="42" t="str">
        <f t="shared" si="6"/>
        <v>VALENCIA</v>
      </c>
      <c r="B63" s="41">
        <f t="shared" si="7"/>
        <v>2314554</v>
      </c>
      <c r="C63" s="41">
        <f t="shared" si="8"/>
        <v>2961327</v>
      </c>
      <c r="D63" s="41">
        <f t="shared" si="9"/>
        <v>2</v>
      </c>
      <c r="E63" s="42" t="e">
        <f t="shared" si="5"/>
        <v>#N/A</v>
      </c>
      <c r="F63" s="42" t="e">
        <f t="shared" si="12"/>
        <v>#N/A</v>
      </c>
      <c r="G63" s="42" t="e">
        <f t="shared" si="11"/>
        <v>#N/A</v>
      </c>
    </row>
    <row r="64" spans="1:7" x14ac:dyDescent="0.25">
      <c r="A64" s="42" t="str">
        <f t="shared" si="6"/>
        <v>VIGO</v>
      </c>
      <c r="B64" s="41">
        <f t="shared" si="7"/>
        <v>7722</v>
      </c>
      <c r="C64" s="41">
        <f t="shared" si="8"/>
        <v>11726</v>
      </c>
      <c r="D64" s="41">
        <f t="shared" si="9"/>
        <v>7</v>
      </c>
      <c r="E64" s="42" t="e">
        <f t="shared" si="5"/>
        <v>#N/A</v>
      </c>
      <c r="F64" s="42" t="e">
        <f t="shared" si="12"/>
        <v>#N/A</v>
      </c>
      <c r="G64" s="42" t="e">
        <f t="shared" si="11"/>
        <v>#N/A</v>
      </c>
    </row>
    <row r="65" spans="1:7" x14ac:dyDescent="0.25">
      <c r="A65" s="42" t="str">
        <f t="shared" si="6"/>
        <v>VILAGARCIA</v>
      </c>
      <c r="B65" s="41">
        <f t="shared" si="7"/>
        <v>0</v>
      </c>
      <c r="C65" s="41">
        <f t="shared" si="8"/>
        <v>0</v>
      </c>
      <c r="D65" s="41">
        <f t="shared" si="9"/>
        <v>28</v>
      </c>
      <c r="E65" s="42" t="str">
        <f t="shared" si="5"/>
        <v>A CORUÑA</v>
      </c>
      <c r="F65" s="42">
        <f t="shared" si="12"/>
        <v>0</v>
      </c>
      <c r="G65" s="42">
        <f t="shared" si="11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E35" sqref="E35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Enero</v>
      </c>
      <c r="C5" s="97"/>
      <c r="D5" s="96" t="str">
        <f>'Resumen general'!F6</f>
        <v>Acumulado desde Enero</v>
      </c>
      <c r="E5" s="97"/>
      <c r="F5" s="97"/>
      <c r="L5" s="39">
        <f>'Resumen general'!I4</f>
        <v>41702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1">
        <v>2064</v>
      </c>
      <c r="C7" s="31">
        <v>2956</v>
      </c>
      <c r="D7" s="31">
        <v>2064</v>
      </c>
      <c r="E7" s="31">
        <v>2956</v>
      </c>
      <c r="F7" s="10">
        <f>((E7*100)/D7)-100</f>
        <v>43.217054263565899</v>
      </c>
      <c r="G7" s="1"/>
      <c r="H7" s="1"/>
      <c r="I7" s="1"/>
    </row>
    <row r="8" spans="1:12" x14ac:dyDescent="0.25">
      <c r="A8" s="11" t="s">
        <v>45</v>
      </c>
      <c r="B8" s="32">
        <v>82623</v>
      </c>
      <c r="C8" s="32">
        <v>80574</v>
      </c>
      <c r="D8" s="32">
        <v>82623</v>
      </c>
      <c r="E8" s="32">
        <v>80574</v>
      </c>
      <c r="F8" s="13">
        <f t="shared" ref="F8:F35" si="0">((E8*100)/D8)-100</f>
        <v>-2.4799390000363104</v>
      </c>
      <c r="G8" s="1"/>
      <c r="H8" s="1"/>
      <c r="I8" s="1"/>
    </row>
    <row r="9" spans="1:12" x14ac:dyDescent="0.25">
      <c r="A9" s="8" t="s">
        <v>46</v>
      </c>
      <c r="B9" s="31">
        <v>3407</v>
      </c>
      <c r="C9" s="31">
        <v>4394</v>
      </c>
      <c r="D9" s="31">
        <v>3407</v>
      </c>
      <c r="E9" s="31">
        <v>4394</v>
      </c>
      <c r="F9" s="10">
        <f t="shared" si="0"/>
        <v>28.969768124449672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0</v>
      </c>
      <c r="D10" s="32">
        <v>0</v>
      </c>
      <c r="E10" s="3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1">
        <v>3991397</v>
      </c>
      <c r="C11" s="31">
        <v>4446477</v>
      </c>
      <c r="D11" s="31">
        <v>3991397</v>
      </c>
      <c r="E11" s="31">
        <v>4446477</v>
      </c>
      <c r="F11" s="10">
        <f t="shared" si="0"/>
        <v>11.401521823060946</v>
      </c>
      <c r="G11" s="1"/>
      <c r="H11" s="1"/>
      <c r="I11" s="1"/>
    </row>
    <row r="12" spans="1:12" x14ac:dyDescent="0.25">
      <c r="A12" s="11" t="s">
        <v>49</v>
      </c>
      <c r="B12" s="32">
        <v>59262</v>
      </c>
      <c r="C12" s="32">
        <v>65421</v>
      </c>
      <c r="D12" s="32">
        <v>59262</v>
      </c>
      <c r="E12" s="32">
        <v>65421</v>
      </c>
      <c r="F12" s="13">
        <f t="shared" si="0"/>
        <v>10.392831831527786</v>
      </c>
      <c r="G12" s="1"/>
      <c r="H12" s="1"/>
      <c r="I12" s="1"/>
    </row>
    <row r="13" spans="1:12" x14ac:dyDescent="0.25">
      <c r="A13" s="8" t="s">
        <v>50</v>
      </c>
      <c r="B13" s="31">
        <v>17561</v>
      </c>
      <c r="C13" s="31">
        <v>16943</v>
      </c>
      <c r="D13" s="31">
        <v>17561</v>
      </c>
      <c r="E13" s="31">
        <v>16943</v>
      </c>
      <c r="F13" s="10">
        <f t="shared" si="0"/>
        <v>-3.519161778941978</v>
      </c>
      <c r="G13" s="1"/>
      <c r="H13" s="1"/>
      <c r="I13" s="1"/>
    </row>
    <row r="14" spans="1:12" x14ac:dyDescent="0.25">
      <c r="A14" s="11" t="s">
        <v>51</v>
      </c>
      <c r="B14" s="32">
        <v>1308937</v>
      </c>
      <c r="C14" s="32">
        <v>1241417</v>
      </c>
      <c r="D14" s="32">
        <v>1308937</v>
      </c>
      <c r="E14" s="32">
        <v>1241417</v>
      </c>
      <c r="F14" s="13">
        <f t="shared" si="0"/>
        <v>-5.1583842461478326</v>
      </c>
      <c r="G14" s="1"/>
      <c r="H14" s="1"/>
      <c r="I14" s="1"/>
    </row>
    <row r="15" spans="1:12" x14ac:dyDescent="0.25">
      <c r="A15" s="8" t="s">
        <v>52</v>
      </c>
      <c r="B15" s="31">
        <v>416923</v>
      </c>
      <c r="C15" s="31">
        <v>437046</v>
      </c>
      <c r="D15" s="31">
        <v>416923</v>
      </c>
      <c r="E15" s="31">
        <v>437046</v>
      </c>
      <c r="F15" s="10">
        <f t="shared" si="0"/>
        <v>4.8265507060056621</v>
      </c>
      <c r="G15" s="1"/>
      <c r="H15" s="1"/>
      <c r="I15" s="1"/>
    </row>
    <row r="16" spans="1:12" x14ac:dyDescent="0.25">
      <c r="A16" s="11" t="s">
        <v>53</v>
      </c>
      <c r="B16" s="32">
        <v>71991</v>
      </c>
      <c r="C16" s="32">
        <v>83072</v>
      </c>
      <c r="D16" s="32">
        <v>71991</v>
      </c>
      <c r="E16" s="32">
        <v>83072</v>
      </c>
      <c r="F16" s="13">
        <f t="shared" si="0"/>
        <v>15.392201803003147</v>
      </c>
      <c r="G16" s="1"/>
      <c r="H16" s="1"/>
      <c r="I16" s="1"/>
    </row>
    <row r="17" spans="1:9" x14ac:dyDescent="0.25">
      <c r="A17" s="8" t="s">
        <v>54</v>
      </c>
      <c r="B17" s="31">
        <v>166713</v>
      </c>
      <c r="C17" s="31">
        <v>169194</v>
      </c>
      <c r="D17" s="31">
        <v>166713</v>
      </c>
      <c r="E17" s="31">
        <v>169194</v>
      </c>
      <c r="F17" s="10">
        <f t="shared" si="0"/>
        <v>1.4881862842129863</v>
      </c>
      <c r="G17" s="1"/>
      <c r="H17" s="1"/>
      <c r="I17" s="1"/>
    </row>
    <row r="18" spans="1:9" x14ac:dyDescent="0.25">
      <c r="A18" s="11" t="s">
        <v>55</v>
      </c>
      <c r="B18" s="32">
        <v>7878</v>
      </c>
      <c r="C18" s="32">
        <v>8220</v>
      </c>
      <c r="D18" s="32">
        <v>7878</v>
      </c>
      <c r="E18" s="32">
        <v>8220</v>
      </c>
      <c r="F18" s="13">
        <f t="shared" si="0"/>
        <v>4.3412033511043404</v>
      </c>
      <c r="G18" s="1"/>
      <c r="H18" s="1"/>
      <c r="I18" s="1"/>
    </row>
    <row r="19" spans="1:9" x14ac:dyDescent="0.25">
      <c r="A19" s="8" t="s">
        <v>56</v>
      </c>
      <c r="B19" s="31">
        <v>1166</v>
      </c>
      <c r="C19" s="31">
        <v>30</v>
      </c>
      <c r="D19" s="31">
        <v>1166</v>
      </c>
      <c r="E19" s="31">
        <v>30</v>
      </c>
      <c r="F19" s="10">
        <f t="shared" si="0"/>
        <v>-97.42710120068611</v>
      </c>
      <c r="G19" s="1"/>
      <c r="H19" s="1"/>
      <c r="I19" s="1"/>
    </row>
    <row r="20" spans="1:9" x14ac:dyDescent="0.25">
      <c r="A20" s="11" t="s">
        <v>57</v>
      </c>
      <c r="B20" s="32">
        <v>55970</v>
      </c>
      <c r="C20" s="32">
        <v>71696</v>
      </c>
      <c r="D20" s="32">
        <v>55970</v>
      </c>
      <c r="E20" s="32">
        <v>71696</v>
      </c>
      <c r="F20" s="13">
        <f t="shared" si="0"/>
        <v>28.097194925853131</v>
      </c>
      <c r="G20" s="1"/>
      <c r="H20" s="1"/>
      <c r="I20" s="1"/>
    </row>
    <row r="21" spans="1:9" x14ac:dyDescent="0.25">
      <c r="A21" s="8" t="s">
        <v>58</v>
      </c>
      <c r="B21" s="31">
        <v>20</v>
      </c>
      <c r="C21" s="31">
        <v>4963</v>
      </c>
      <c r="D21" s="31">
        <v>20</v>
      </c>
      <c r="E21" s="31">
        <v>4963</v>
      </c>
      <c r="F21" s="10">
        <f t="shared" si="0"/>
        <v>24715</v>
      </c>
      <c r="G21" s="1"/>
      <c r="H21" s="1"/>
      <c r="I21" s="1"/>
    </row>
    <row r="22" spans="1:9" x14ac:dyDescent="0.25">
      <c r="A22" s="11" t="s">
        <v>59</v>
      </c>
      <c r="B22" s="32">
        <v>910264</v>
      </c>
      <c r="C22" s="32">
        <v>803585</v>
      </c>
      <c r="D22" s="32">
        <v>910264</v>
      </c>
      <c r="E22" s="32">
        <v>803585</v>
      </c>
      <c r="F22" s="13">
        <f t="shared" si="0"/>
        <v>-11.719567070652033</v>
      </c>
      <c r="G22" s="1"/>
      <c r="H22" s="1"/>
      <c r="I22" s="1"/>
    </row>
    <row r="23" spans="1:9" x14ac:dyDescent="0.25">
      <c r="A23" s="8" t="s">
        <v>60</v>
      </c>
      <c r="B23" s="31">
        <v>41733</v>
      </c>
      <c r="C23" s="31">
        <v>107893</v>
      </c>
      <c r="D23" s="31">
        <v>41733</v>
      </c>
      <c r="E23" s="31">
        <v>107893</v>
      </c>
      <c r="F23" s="10">
        <f t="shared" si="0"/>
        <v>158.53161766467781</v>
      </c>
      <c r="G23" s="1"/>
      <c r="H23" s="1"/>
      <c r="I23" s="1"/>
    </row>
    <row r="24" spans="1:9" x14ac:dyDescent="0.25">
      <c r="A24" s="11" t="s">
        <v>61</v>
      </c>
      <c r="B24" s="32">
        <v>25541</v>
      </c>
      <c r="C24" s="32">
        <v>21307</v>
      </c>
      <c r="D24" s="32">
        <v>25541</v>
      </c>
      <c r="E24" s="32">
        <v>21307</v>
      </c>
      <c r="F24" s="13">
        <f t="shared" si="0"/>
        <v>-16.577267922164367</v>
      </c>
      <c r="G24" s="1"/>
      <c r="H24" s="1"/>
      <c r="I24" s="1"/>
    </row>
    <row r="25" spans="1:9" x14ac:dyDescent="0.25">
      <c r="A25" s="8" t="s">
        <v>62</v>
      </c>
      <c r="B25" s="31">
        <v>22677</v>
      </c>
      <c r="C25" s="31">
        <v>24743</v>
      </c>
      <c r="D25" s="31">
        <v>22677</v>
      </c>
      <c r="E25" s="31">
        <v>24743</v>
      </c>
      <c r="F25" s="10">
        <f t="shared" si="0"/>
        <v>9.1105525422234024</v>
      </c>
      <c r="G25" s="1"/>
      <c r="H25" s="1"/>
      <c r="I25" s="1"/>
    </row>
    <row r="26" spans="1:9" x14ac:dyDescent="0.25">
      <c r="A26" s="11" t="s">
        <v>63</v>
      </c>
      <c r="B26" s="32">
        <v>6328</v>
      </c>
      <c r="C26" s="32">
        <v>3730</v>
      </c>
      <c r="D26" s="32">
        <v>6328</v>
      </c>
      <c r="E26" s="32">
        <v>3730</v>
      </c>
      <c r="F26" s="13">
        <f t="shared" si="0"/>
        <v>-41.055625790139068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181934</v>
      </c>
      <c r="C28" s="32">
        <v>194045</v>
      </c>
      <c r="D28" s="32">
        <v>181934</v>
      </c>
      <c r="E28" s="32">
        <v>194045</v>
      </c>
      <c r="F28" s="13">
        <f t="shared" si="0"/>
        <v>6.6568096122769731</v>
      </c>
      <c r="G28" s="1"/>
      <c r="H28" s="1"/>
      <c r="I28" s="1"/>
    </row>
    <row r="29" spans="1:9" x14ac:dyDescent="0.25">
      <c r="A29" s="8" t="s">
        <v>66</v>
      </c>
      <c r="B29" s="31">
        <v>438</v>
      </c>
      <c r="C29" s="31">
        <v>617</v>
      </c>
      <c r="D29" s="31">
        <v>438</v>
      </c>
      <c r="E29" s="31">
        <v>617</v>
      </c>
      <c r="F29" s="10">
        <f t="shared" si="0"/>
        <v>40.867579908675793</v>
      </c>
      <c r="G29" s="1"/>
      <c r="H29" s="1"/>
      <c r="I29" s="1"/>
    </row>
    <row r="30" spans="1:9" x14ac:dyDescent="0.25">
      <c r="A30" s="11" t="s">
        <v>67</v>
      </c>
      <c r="B30" s="32">
        <v>73941</v>
      </c>
      <c r="C30" s="32">
        <v>84211</v>
      </c>
      <c r="D30" s="32">
        <v>73941</v>
      </c>
      <c r="E30" s="32">
        <v>84211</v>
      </c>
      <c r="F30" s="13">
        <f t="shared" si="0"/>
        <v>13.889452401238827</v>
      </c>
      <c r="G30" s="1"/>
      <c r="H30" s="1"/>
      <c r="I30" s="1"/>
    </row>
    <row r="31" spans="1:9" x14ac:dyDescent="0.25">
      <c r="A31" s="8" t="s">
        <v>68</v>
      </c>
      <c r="B31" s="31">
        <v>146973</v>
      </c>
      <c r="C31" s="31">
        <v>144381</v>
      </c>
      <c r="D31" s="31">
        <v>146973</v>
      </c>
      <c r="E31" s="31">
        <v>144381</v>
      </c>
      <c r="F31" s="10">
        <f t="shared" si="0"/>
        <v>-1.7635892306750236</v>
      </c>
      <c r="G31" s="1"/>
      <c r="H31" s="1"/>
      <c r="I31" s="1"/>
    </row>
    <row r="32" spans="1:9" x14ac:dyDescent="0.25">
      <c r="A32" s="11" t="s">
        <v>69</v>
      </c>
      <c r="B32" s="32">
        <v>4328906</v>
      </c>
      <c r="C32" s="32">
        <v>3587937</v>
      </c>
      <c r="D32" s="32">
        <v>4328906</v>
      </c>
      <c r="E32" s="32">
        <v>3587937</v>
      </c>
      <c r="F32" s="13">
        <f t="shared" si="0"/>
        <v>-17.116772690374887</v>
      </c>
      <c r="G32" s="1"/>
      <c r="H32" s="1"/>
      <c r="I32" s="1"/>
    </row>
    <row r="33" spans="1:9" x14ac:dyDescent="0.25">
      <c r="A33" s="8" t="s">
        <v>70</v>
      </c>
      <c r="B33" s="31">
        <v>165218</v>
      </c>
      <c r="C33" s="31">
        <v>173074</v>
      </c>
      <c r="D33" s="31">
        <v>165218</v>
      </c>
      <c r="E33" s="31">
        <v>173074</v>
      </c>
      <c r="F33" s="10">
        <f t="shared" si="0"/>
        <v>4.7549298502584492</v>
      </c>
      <c r="G33" s="1"/>
      <c r="H33" s="1"/>
      <c r="I33" s="1"/>
    </row>
    <row r="34" spans="1:9" x14ac:dyDescent="0.25">
      <c r="A34" s="11" t="s">
        <v>71</v>
      </c>
      <c r="B34" s="32">
        <v>18742</v>
      </c>
      <c r="C34" s="32">
        <v>21167</v>
      </c>
      <c r="D34" s="32">
        <v>18742</v>
      </c>
      <c r="E34" s="32">
        <v>21167</v>
      </c>
      <c r="F34" s="13">
        <f t="shared" si="0"/>
        <v>12.938853911002028</v>
      </c>
      <c r="G34" s="1"/>
      <c r="H34" s="1"/>
      <c r="I34" s="1"/>
    </row>
    <row r="35" spans="1:9" x14ac:dyDescent="0.25">
      <c r="A35" s="14" t="s">
        <v>72</v>
      </c>
      <c r="B35" s="15">
        <f t="shared" ref="B35" si="1">SUM(B7:B34)</f>
        <v>12108607</v>
      </c>
      <c r="C35" s="15">
        <f t="shared" ref="C35" si="2">SUM(C7:C34)</f>
        <v>11799093</v>
      </c>
      <c r="D35" s="15">
        <f t="shared" ref="D35" si="3">SUM(D7:D34)</f>
        <v>12108607</v>
      </c>
      <c r="E35" s="15">
        <f t="shared" ref="E35" si="4">SUM(E7:E34)</f>
        <v>11799093</v>
      </c>
      <c r="F35" s="16">
        <f t="shared" si="0"/>
        <v>-2.556148696542877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2956</v>
      </c>
      <c r="C38" s="41">
        <f>D7</f>
        <v>2064</v>
      </c>
      <c r="D38" s="41">
        <f>_xlfn.RANK.EQ(B38,$B$38:$B$65)+COUNTIF($B$38:$B$65,B38)-1</f>
        <v>24</v>
      </c>
      <c r="E38" s="42" t="str">
        <f t="shared" ref="E38:E65" si="5">INDEX($A$38:$B$65,MATCH(ROW()-37,$D$38:$D$65,0),1)</f>
        <v>BAHIA DE ALGECIRAS</v>
      </c>
      <c r="F38" s="42">
        <f>LOOKUP(E38,$A$38:$A$65,$B$38:$B$65)</f>
        <v>4446477</v>
      </c>
      <c r="G38" s="42">
        <f>LOOKUP(E38,$A$38:$A$65,$C$38:$C$65)</f>
        <v>3991397</v>
      </c>
    </row>
    <row r="39" spans="1:9" x14ac:dyDescent="0.25">
      <c r="A39" s="42" t="str">
        <f t="shared" ref="A39:A65" si="6">A8</f>
        <v>ALICANTE</v>
      </c>
      <c r="B39" s="41">
        <f t="shared" ref="B39:B65" si="7">E8</f>
        <v>80574</v>
      </c>
      <c r="C39" s="41">
        <f t="shared" ref="C39:C65" si="8">D8</f>
        <v>82623</v>
      </c>
      <c r="D39" s="41">
        <f t="shared" ref="D39:D65" si="9">_xlfn.RANK.EQ(B39,$B$38:$B$65)+COUNTIF($B$38:$B$65,B39)-1</f>
        <v>13</v>
      </c>
      <c r="E39" s="42" t="str">
        <f t="shared" si="5"/>
        <v>VALENCIA</v>
      </c>
      <c r="F39" s="42">
        <f t="shared" ref="F39:F54" si="10">LOOKUP(E39,$A$38:$A$65,$B$38:$B$65)</f>
        <v>3587937</v>
      </c>
      <c r="G39" s="42">
        <f t="shared" ref="G39:G65" si="11">LOOKUP(E39,$A$38:$A$65,$C$38:$C$65)</f>
        <v>4328906</v>
      </c>
    </row>
    <row r="40" spans="1:9" x14ac:dyDescent="0.25">
      <c r="A40" s="42" t="str">
        <f t="shared" si="6"/>
        <v>ALMERIA</v>
      </c>
      <c r="B40" s="41">
        <f t="shared" si="7"/>
        <v>4394</v>
      </c>
      <c r="C40" s="41">
        <f t="shared" si="8"/>
        <v>3407</v>
      </c>
      <c r="D40" s="41">
        <f t="shared" si="9"/>
        <v>22</v>
      </c>
      <c r="E40" s="42" t="str">
        <f t="shared" si="5"/>
        <v>BARCELONA</v>
      </c>
      <c r="F40" s="42">
        <f t="shared" si="10"/>
        <v>1241417</v>
      </c>
      <c r="G40" s="42">
        <f t="shared" si="11"/>
        <v>1308937</v>
      </c>
    </row>
    <row r="41" spans="1:9" x14ac:dyDescent="0.25">
      <c r="A41" s="42" t="str">
        <f t="shared" si="6"/>
        <v>AVILES</v>
      </c>
      <c r="B41" s="41">
        <f t="shared" si="7"/>
        <v>0</v>
      </c>
      <c r="C41" s="41">
        <f t="shared" si="8"/>
        <v>0</v>
      </c>
      <c r="D41" s="41">
        <f t="shared" si="9"/>
        <v>28</v>
      </c>
      <c r="E41" s="42" t="str">
        <f t="shared" si="5"/>
        <v>LAS PALMAS</v>
      </c>
      <c r="F41" s="42">
        <f t="shared" si="10"/>
        <v>803585</v>
      </c>
      <c r="G41" s="42">
        <f t="shared" si="11"/>
        <v>910264</v>
      </c>
    </row>
    <row r="42" spans="1:9" x14ac:dyDescent="0.25">
      <c r="A42" s="42" t="str">
        <f t="shared" si="6"/>
        <v>BAHIA DE ALGECIRAS</v>
      </c>
      <c r="B42" s="41">
        <f t="shared" si="7"/>
        <v>4446477</v>
      </c>
      <c r="C42" s="41">
        <f t="shared" si="8"/>
        <v>3991397</v>
      </c>
      <c r="D42" s="41">
        <f t="shared" si="9"/>
        <v>1</v>
      </c>
      <c r="E42" s="42" t="str">
        <f t="shared" si="5"/>
        <v>BILBAO</v>
      </c>
      <c r="F42" s="42">
        <f t="shared" si="10"/>
        <v>437046</v>
      </c>
      <c r="G42" s="42">
        <f t="shared" si="11"/>
        <v>416923</v>
      </c>
    </row>
    <row r="43" spans="1:9" x14ac:dyDescent="0.25">
      <c r="A43" s="42" t="str">
        <f t="shared" si="6"/>
        <v>BAHIA DE CADIZ</v>
      </c>
      <c r="B43" s="41">
        <f t="shared" si="7"/>
        <v>65421</v>
      </c>
      <c r="C43" s="41">
        <f t="shared" si="8"/>
        <v>59262</v>
      </c>
      <c r="D43" s="41">
        <f t="shared" si="9"/>
        <v>15</v>
      </c>
      <c r="E43" s="42" t="str">
        <f t="shared" si="5"/>
        <v>SANTA CRUZ DE TENERIFE</v>
      </c>
      <c r="F43" s="42">
        <f t="shared" si="10"/>
        <v>194045</v>
      </c>
      <c r="G43" s="42">
        <f t="shared" si="11"/>
        <v>181934</v>
      </c>
    </row>
    <row r="44" spans="1:9" x14ac:dyDescent="0.25">
      <c r="A44" s="42" t="str">
        <f t="shared" si="6"/>
        <v>BALEARES</v>
      </c>
      <c r="B44" s="41">
        <f t="shared" si="7"/>
        <v>16943</v>
      </c>
      <c r="C44" s="41">
        <f t="shared" si="8"/>
        <v>17561</v>
      </c>
      <c r="D44" s="41">
        <f t="shared" si="9"/>
        <v>19</v>
      </c>
      <c r="E44" s="42" t="str">
        <f t="shared" si="5"/>
        <v>VIGO</v>
      </c>
      <c r="F44" s="42">
        <f t="shared" si="10"/>
        <v>173074</v>
      </c>
      <c r="G44" s="42">
        <f t="shared" si="11"/>
        <v>165218</v>
      </c>
    </row>
    <row r="45" spans="1:9" x14ac:dyDescent="0.25">
      <c r="A45" s="42" t="str">
        <f t="shared" si="6"/>
        <v>BARCELONA</v>
      </c>
      <c r="B45" s="41">
        <f t="shared" si="7"/>
        <v>1241417</v>
      </c>
      <c r="C45" s="41">
        <f t="shared" si="8"/>
        <v>1308937</v>
      </c>
      <c r="D45" s="41">
        <f t="shared" si="9"/>
        <v>3</v>
      </c>
      <c r="E45" s="42" t="str">
        <f t="shared" si="5"/>
        <v>CASTELLON</v>
      </c>
      <c r="F45" s="42">
        <f t="shared" si="10"/>
        <v>169194</v>
      </c>
      <c r="G45" s="42">
        <f t="shared" si="11"/>
        <v>166713</v>
      </c>
    </row>
    <row r="46" spans="1:9" x14ac:dyDescent="0.25">
      <c r="A46" s="42" t="str">
        <f t="shared" si="6"/>
        <v>BILBAO</v>
      </c>
      <c r="B46" s="41">
        <f t="shared" si="7"/>
        <v>437046</v>
      </c>
      <c r="C46" s="41">
        <f t="shared" si="8"/>
        <v>416923</v>
      </c>
      <c r="D46" s="41">
        <f t="shared" si="9"/>
        <v>5</v>
      </c>
      <c r="E46" s="42" t="str">
        <f t="shared" si="5"/>
        <v>TARRAGONA</v>
      </c>
      <c r="F46" s="42">
        <f t="shared" si="10"/>
        <v>144381</v>
      </c>
      <c r="G46" s="42">
        <f t="shared" si="11"/>
        <v>146973</v>
      </c>
    </row>
    <row r="47" spans="1:9" x14ac:dyDescent="0.25">
      <c r="A47" s="42" t="str">
        <f t="shared" si="6"/>
        <v>CARTAGENA</v>
      </c>
      <c r="B47" s="41">
        <f t="shared" si="7"/>
        <v>83072</v>
      </c>
      <c r="C47" s="41">
        <f t="shared" si="8"/>
        <v>71991</v>
      </c>
      <c r="D47" s="41">
        <f t="shared" si="9"/>
        <v>12</v>
      </c>
      <c r="E47" s="42" t="str">
        <f t="shared" si="5"/>
        <v>MALAGA</v>
      </c>
      <c r="F47" s="42">
        <f t="shared" si="10"/>
        <v>107893</v>
      </c>
      <c r="G47" s="42">
        <f t="shared" si="11"/>
        <v>41733</v>
      </c>
    </row>
    <row r="48" spans="1:9" x14ac:dyDescent="0.25">
      <c r="A48" s="42" t="str">
        <f t="shared" si="6"/>
        <v>CASTELLON</v>
      </c>
      <c r="B48" s="41">
        <f t="shared" si="7"/>
        <v>169194</v>
      </c>
      <c r="C48" s="41">
        <f t="shared" si="8"/>
        <v>166713</v>
      </c>
      <c r="D48" s="41">
        <f t="shared" si="9"/>
        <v>8</v>
      </c>
      <c r="E48" s="42" t="str">
        <f t="shared" si="5"/>
        <v>SEVILLA</v>
      </c>
      <c r="F48" s="42">
        <f t="shared" si="10"/>
        <v>84211</v>
      </c>
      <c r="G48" s="42">
        <f t="shared" si="11"/>
        <v>73941</v>
      </c>
    </row>
    <row r="49" spans="1:7" x14ac:dyDescent="0.25">
      <c r="A49" s="42" t="str">
        <f t="shared" si="6"/>
        <v>CEUTA</v>
      </c>
      <c r="B49" s="41">
        <f t="shared" si="7"/>
        <v>8220</v>
      </c>
      <c r="C49" s="41">
        <f t="shared" si="8"/>
        <v>7878</v>
      </c>
      <c r="D49" s="41">
        <f t="shared" si="9"/>
        <v>20</v>
      </c>
      <c r="E49" s="42" t="str">
        <f t="shared" si="5"/>
        <v>CARTAGENA</v>
      </c>
      <c r="F49" s="42">
        <f t="shared" si="10"/>
        <v>83072</v>
      </c>
      <c r="G49" s="42">
        <f t="shared" si="11"/>
        <v>71991</v>
      </c>
    </row>
    <row r="50" spans="1:7" x14ac:dyDescent="0.25">
      <c r="A50" s="42" t="str">
        <f t="shared" si="6"/>
        <v>FERROL-SAN CIBRAO</v>
      </c>
      <c r="B50" s="41">
        <f t="shared" si="7"/>
        <v>30</v>
      </c>
      <c r="C50" s="41">
        <f t="shared" si="8"/>
        <v>1166</v>
      </c>
      <c r="D50" s="41">
        <f t="shared" si="9"/>
        <v>26</v>
      </c>
      <c r="E50" s="42" t="str">
        <f t="shared" si="5"/>
        <v>ALICANTE</v>
      </c>
      <c r="F50" s="42">
        <f t="shared" si="10"/>
        <v>80574</v>
      </c>
      <c r="G50" s="42">
        <f t="shared" si="11"/>
        <v>82623</v>
      </c>
    </row>
    <row r="51" spans="1:7" x14ac:dyDescent="0.25">
      <c r="A51" s="42" t="str">
        <f t="shared" si="6"/>
        <v>GIJON</v>
      </c>
      <c r="B51" s="41">
        <f t="shared" si="7"/>
        <v>71696</v>
      </c>
      <c r="C51" s="41">
        <f t="shared" si="8"/>
        <v>55970</v>
      </c>
      <c r="D51" s="41">
        <f t="shared" si="9"/>
        <v>14</v>
      </c>
      <c r="E51" s="42" t="str">
        <f t="shared" si="5"/>
        <v>GIJON</v>
      </c>
      <c r="F51" s="42">
        <f t="shared" si="10"/>
        <v>71696</v>
      </c>
      <c r="G51" s="42">
        <f t="shared" si="11"/>
        <v>55970</v>
      </c>
    </row>
    <row r="52" spans="1:7" x14ac:dyDescent="0.25">
      <c r="A52" s="42" t="str">
        <f t="shared" si="6"/>
        <v>HUELVA</v>
      </c>
      <c r="B52" s="41">
        <f t="shared" si="7"/>
        <v>4963</v>
      </c>
      <c r="C52" s="41">
        <f t="shared" si="8"/>
        <v>20</v>
      </c>
      <c r="D52" s="41">
        <f t="shared" si="9"/>
        <v>21</v>
      </c>
      <c r="E52" s="42" t="str">
        <f t="shared" si="5"/>
        <v>BAHIA DE CADIZ</v>
      </c>
      <c r="F52" s="42">
        <f t="shared" si="10"/>
        <v>65421</v>
      </c>
      <c r="G52" s="42">
        <f t="shared" si="11"/>
        <v>59262</v>
      </c>
    </row>
    <row r="53" spans="1:7" x14ac:dyDescent="0.25">
      <c r="A53" s="42" t="str">
        <f t="shared" si="6"/>
        <v>LAS PALMAS</v>
      </c>
      <c r="B53" s="41">
        <f t="shared" si="7"/>
        <v>803585</v>
      </c>
      <c r="C53" s="41">
        <f t="shared" si="8"/>
        <v>910264</v>
      </c>
      <c r="D53" s="41">
        <f t="shared" si="9"/>
        <v>4</v>
      </c>
      <c r="E53" s="42" t="str">
        <f t="shared" si="5"/>
        <v>MELILLA</v>
      </c>
      <c r="F53" s="42">
        <f t="shared" si="10"/>
        <v>24743</v>
      </c>
      <c r="G53" s="42">
        <f t="shared" si="11"/>
        <v>22677</v>
      </c>
    </row>
    <row r="54" spans="1:7" x14ac:dyDescent="0.25">
      <c r="A54" s="42" t="str">
        <f t="shared" si="6"/>
        <v>MALAGA</v>
      </c>
      <c r="B54" s="41">
        <f t="shared" si="7"/>
        <v>107893</v>
      </c>
      <c r="C54" s="41">
        <f t="shared" si="8"/>
        <v>41733</v>
      </c>
      <c r="D54" s="41">
        <f t="shared" si="9"/>
        <v>10</v>
      </c>
      <c r="E54" s="42" t="str">
        <f t="shared" si="5"/>
        <v>MARIN Y RIA DE PONTEVEDRA</v>
      </c>
      <c r="F54" s="42">
        <f t="shared" si="10"/>
        <v>21307</v>
      </c>
      <c r="G54" s="42">
        <f t="shared" si="11"/>
        <v>25541</v>
      </c>
    </row>
    <row r="55" spans="1:7" x14ac:dyDescent="0.25">
      <c r="A55" s="42" t="str">
        <f t="shared" si="6"/>
        <v>MARIN Y RIA DE PONTEVEDRA</v>
      </c>
      <c r="B55" s="41">
        <f t="shared" si="7"/>
        <v>21307</v>
      </c>
      <c r="C55" s="41">
        <f t="shared" si="8"/>
        <v>25541</v>
      </c>
      <c r="D55" s="41">
        <f t="shared" si="9"/>
        <v>17</v>
      </c>
      <c r="E55" s="42" t="str">
        <f t="shared" si="5"/>
        <v>VILAGARCIA</v>
      </c>
      <c r="F55" s="42">
        <f t="shared" ref="F55:F65" si="12">LOOKUP(E55,$A$38:$A$65,$B$38:$B$65)</f>
        <v>21167</v>
      </c>
      <c r="G55" s="42">
        <f t="shared" si="11"/>
        <v>18742</v>
      </c>
    </row>
    <row r="56" spans="1:7" x14ac:dyDescent="0.25">
      <c r="A56" s="42" t="str">
        <f t="shared" si="6"/>
        <v>MELILLA</v>
      </c>
      <c r="B56" s="41">
        <f t="shared" si="7"/>
        <v>24743</v>
      </c>
      <c r="C56" s="41">
        <f t="shared" si="8"/>
        <v>22677</v>
      </c>
      <c r="D56" s="41">
        <f t="shared" si="9"/>
        <v>16</v>
      </c>
      <c r="E56" s="42" t="str">
        <f t="shared" si="5"/>
        <v>BALEARES</v>
      </c>
      <c r="F56" s="42">
        <f t="shared" si="12"/>
        <v>16943</v>
      </c>
      <c r="G56" s="42">
        <f t="shared" si="11"/>
        <v>17561</v>
      </c>
    </row>
    <row r="57" spans="1:7" x14ac:dyDescent="0.25">
      <c r="A57" s="42" t="str">
        <f t="shared" si="6"/>
        <v>MOTRIL</v>
      </c>
      <c r="B57" s="41">
        <f t="shared" si="7"/>
        <v>3730</v>
      </c>
      <c r="C57" s="41">
        <f t="shared" si="8"/>
        <v>6328</v>
      </c>
      <c r="D57" s="41">
        <f t="shared" si="9"/>
        <v>23</v>
      </c>
      <c r="E57" s="42" t="str">
        <f t="shared" si="5"/>
        <v>CEUTA</v>
      </c>
      <c r="F57" s="42">
        <f t="shared" si="12"/>
        <v>8220</v>
      </c>
      <c r="G57" s="42">
        <f t="shared" si="11"/>
        <v>7878</v>
      </c>
    </row>
    <row r="58" spans="1:7" x14ac:dyDescent="0.25">
      <c r="A58" s="42" t="str">
        <f t="shared" si="6"/>
        <v>PASAIA</v>
      </c>
      <c r="B58" s="41">
        <f t="shared" si="7"/>
        <v>0</v>
      </c>
      <c r="C58" s="41">
        <f t="shared" si="8"/>
        <v>0</v>
      </c>
      <c r="D58" s="41">
        <f t="shared" si="9"/>
        <v>28</v>
      </c>
      <c r="E58" s="42" t="str">
        <f t="shared" si="5"/>
        <v>HUELVA</v>
      </c>
      <c r="F58" s="42">
        <f t="shared" si="12"/>
        <v>4963</v>
      </c>
      <c r="G58" s="42">
        <f t="shared" si="11"/>
        <v>20</v>
      </c>
    </row>
    <row r="59" spans="1:7" x14ac:dyDescent="0.25">
      <c r="A59" s="42" t="str">
        <f t="shared" si="6"/>
        <v>SANTA CRUZ DE TENERIFE</v>
      </c>
      <c r="B59" s="41">
        <f t="shared" si="7"/>
        <v>194045</v>
      </c>
      <c r="C59" s="41">
        <f t="shared" si="8"/>
        <v>181934</v>
      </c>
      <c r="D59" s="41">
        <f t="shared" si="9"/>
        <v>6</v>
      </c>
      <c r="E59" s="42" t="str">
        <f t="shared" si="5"/>
        <v>ALMERIA</v>
      </c>
      <c r="F59" s="42">
        <f t="shared" si="12"/>
        <v>4394</v>
      </c>
      <c r="G59" s="42">
        <f t="shared" si="11"/>
        <v>3407</v>
      </c>
    </row>
    <row r="60" spans="1:7" x14ac:dyDescent="0.25">
      <c r="A60" s="42" t="str">
        <f t="shared" si="6"/>
        <v>SANTANDER</v>
      </c>
      <c r="B60" s="41">
        <f t="shared" si="7"/>
        <v>617</v>
      </c>
      <c r="C60" s="41">
        <f t="shared" si="8"/>
        <v>438</v>
      </c>
      <c r="D60" s="41">
        <f t="shared" si="9"/>
        <v>25</v>
      </c>
      <c r="E60" s="42" t="str">
        <f t="shared" si="5"/>
        <v>MOTRIL</v>
      </c>
      <c r="F60" s="42">
        <f t="shared" si="12"/>
        <v>3730</v>
      </c>
      <c r="G60" s="42">
        <f t="shared" si="11"/>
        <v>6328</v>
      </c>
    </row>
    <row r="61" spans="1:7" x14ac:dyDescent="0.25">
      <c r="A61" s="42" t="str">
        <f t="shared" si="6"/>
        <v>SEVILLA</v>
      </c>
      <c r="B61" s="41">
        <f t="shared" si="7"/>
        <v>84211</v>
      </c>
      <c r="C61" s="41">
        <f t="shared" si="8"/>
        <v>73941</v>
      </c>
      <c r="D61" s="41">
        <f t="shared" si="9"/>
        <v>11</v>
      </c>
      <c r="E61" s="42" t="str">
        <f t="shared" si="5"/>
        <v>A CORUÑA</v>
      </c>
      <c r="F61" s="42">
        <f t="shared" si="12"/>
        <v>2956</v>
      </c>
      <c r="G61" s="42">
        <f t="shared" si="11"/>
        <v>2064</v>
      </c>
    </row>
    <row r="62" spans="1:7" x14ac:dyDescent="0.25">
      <c r="A62" s="42" t="str">
        <f t="shared" si="6"/>
        <v>TARRAGONA</v>
      </c>
      <c r="B62" s="41">
        <f t="shared" si="7"/>
        <v>144381</v>
      </c>
      <c r="C62" s="41">
        <f t="shared" si="8"/>
        <v>146973</v>
      </c>
      <c r="D62" s="41">
        <f t="shared" si="9"/>
        <v>9</v>
      </c>
      <c r="E62" s="42" t="str">
        <f t="shared" si="5"/>
        <v>SANTANDER</v>
      </c>
      <c r="F62" s="42">
        <f t="shared" si="12"/>
        <v>617</v>
      </c>
      <c r="G62" s="42">
        <f t="shared" si="11"/>
        <v>438</v>
      </c>
    </row>
    <row r="63" spans="1:7" x14ac:dyDescent="0.25">
      <c r="A63" s="42" t="str">
        <f t="shared" si="6"/>
        <v>VALENCIA</v>
      </c>
      <c r="B63" s="41">
        <f t="shared" si="7"/>
        <v>3587937</v>
      </c>
      <c r="C63" s="41">
        <f t="shared" si="8"/>
        <v>4328906</v>
      </c>
      <c r="D63" s="41">
        <f t="shared" si="9"/>
        <v>2</v>
      </c>
      <c r="E63" s="42" t="str">
        <f t="shared" si="5"/>
        <v>FERROL-SAN CIBRAO</v>
      </c>
      <c r="F63" s="42">
        <f t="shared" si="12"/>
        <v>30</v>
      </c>
      <c r="G63" s="42">
        <f t="shared" si="11"/>
        <v>1166</v>
      </c>
    </row>
    <row r="64" spans="1:7" x14ac:dyDescent="0.25">
      <c r="A64" s="42" t="str">
        <f t="shared" si="6"/>
        <v>VIGO</v>
      </c>
      <c r="B64" s="41">
        <f t="shared" si="7"/>
        <v>173074</v>
      </c>
      <c r="C64" s="41">
        <f t="shared" si="8"/>
        <v>165218</v>
      </c>
      <c r="D64" s="41">
        <f t="shared" si="9"/>
        <v>7</v>
      </c>
      <c r="E64" s="42" t="e">
        <f t="shared" si="5"/>
        <v>#N/A</v>
      </c>
      <c r="F64" s="42" t="e">
        <f t="shared" si="12"/>
        <v>#N/A</v>
      </c>
      <c r="G64" s="42" t="e">
        <f t="shared" si="11"/>
        <v>#N/A</v>
      </c>
    </row>
    <row r="65" spans="1:7" x14ac:dyDescent="0.25">
      <c r="A65" s="42" t="str">
        <f t="shared" si="6"/>
        <v>VILAGARCIA</v>
      </c>
      <c r="B65" s="41">
        <f t="shared" si="7"/>
        <v>21167</v>
      </c>
      <c r="C65" s="41">
        <f t="shared" si="8"/>
        <v>18742</v>
      </c>
      <c r="D65" s="41">
        <f t="shared" si="9"/>
        <v>18</v>
      </c>
      <c r="E65" s="42" t="str">
        <f t="shared" si="5"/>
        <v>AVILES</v>
      </c>
      <c r="F65" s="42">
        <f t="shared" si="12"/>
        <v>0</v>
      </c>
      <c r="G65" s="42">
        <f t="shared" si="11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E35" sqref="E3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Enero</v>
      </c>
      <c r="C5" s="97"/>
      <c r="D5" s="96" t="str">
        <f>'Resumen general'!F6</f>
        <v>Acumulado desde Enero</v>
      </c>
      <c r="E5" s="97"/>
      <c r="F5" s="97"/>
      <c r="L5" s="39">
        <f>'Resumen general'!I4</f>
        <v>41702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4688</v>
      </c>
      <c r="C8" s="34">
        <v>8065</v>
      </c>
      <c r="D8" s="34">
        <v>4688</v>
      </c>
      <c r="E8" s="34">
        <v>8065</v>
      </c>
      <c r="F8" s="13">
        <f t="shared" ref="F8:F35" si="0">((E8*100)/D8)-100</f>
        <v>72.034982935153579</v>
      </c>
      <c r="G8" s="1"/>
      <c r="H8" s="1"/>
      <c r="I8" s="1"/>
    </row>
    <row r="9" spans="1:12" x14ac:dyDescent="0.25">
      <c r="A9" s="8" t="s">
        <v>46</v>
      </c>
      <c r="B9" s="33">
        <v>36117</v>
      </c>
      <c r="C9" s="33">
        <v>31123</v>
      </c>
      <c r="D9" s="33">
        <v>36117</v>
      </c>
      <c r="E9" s="33">
        <v>31123</v>
      </c>
      <c r="F9" s="10">
        <f t="shared" si="0"/>
        <v>-13.827283550682509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520922</v>
      </c>
      <c r="C11" s="33">
        <v>561813</v>
      </c>
      <c r="D11" s="33">
        <v>520922</v>
      </c>
      <c r="E11" s="33">
        <v>561813</v>
      </c>
      <c r="F11" s="10">
        <f t="shared" si="0"/>
        <v>7.8497356610010769</v>
      </c>
      <c r="G11" s="1"/>
      <c r="H11" s="1"/>
      <c r="I11" s="1"/>
    </row>
    <row r="12" spans="1:12" x14ac:dyDescent="0.25">
      <c r="A12" s="11" t="s">
        <v>49</v>
      </c>
      <c r="B12" s="34">
        <v>71282</v>
      </c>
      <c r="C12" s="34">
        <v>59299</v>
      </c>
      <c r="D12" s="34">
        <v>71282</v>
      </c>
      <c r="E12" s="34">
        <v>59299</v>
      </c>
      <c r="F12" s="13">
        <f t="shared" si="0"/>
        <v>-16.810695547262981</v>
      </c>
      <c r="G12" s="1"/>
      <c r="H12" s="1"/>
      <c r="I12" s="1"/>
    </row>
    <row r="13" spans="1:12" x14ac:dyDescent="0.25">
      <c r="A13" s="8" t="s">
        <v>50</v>
      </c>
      <c r="B13" s="33">
        <v>547485</v>
      </c>
      <c r="C13" s="33">
        <v>606885</v>
      </c>
      <c r="D13" s="33">
        <v>547485</v>
      </c>
      <c r="E13" s="33">
        <v>606885</v>
      </c>
      <c r="F13" s="10">
        <f t="shared" si="0"/>
        <v>10.849612318145702</v>
      </c>
      <c r="G13" s="1"/>
      <c r="H13" s="1"/>
      <c r="I13" s="1"/>
    </row>
    <row r="14" spans="1:12" x14ac:dyDescent="0.25">
      <c r="A14" s="11" t="s">
        <v>51</v>
      </c>
      <c r="B14" s="34">
        <v>623516</v>
      </c>
      <c r="C14" s="34">
        <v>652297</v>
      </c>
      <c r="D14" s="34">
        <v>623516</v>
      </c>
      <c r="E14" s="34">
        <v>652297</v>
      </c>
      <c r="F14" s="13">
        <f t="shared" si="0"/>
        <v>4.6159200405442675</v>
      </c>
      <c r="G14" s="1"/>
      <c r="H14" s="1"/>
      <c r="I14" s="1"/>
    </row>
    <row r="15" spans="1:12" x14ac:dyDescent="0.25">
      <c r="A15" s="8" t="s">
        <v>52</v>
      </c>
      <c r="B15" s="33">
        <v>73855</v>
      </c>
      <c r="C15" s="33">
        <v>68623</v>
      </c>
      <c r="D15" s="33">
        <v>73855</v>
      </c>
      <c r="E15" s="33">
        <v>68623</v>
      </c>
      <c r="F15" s="10">
        <f t="shared" si="0"/>
        <v>-7.0841513776995413</v>
      </c>
      <c r="G15" s="1"/>
      <c r="H15" s="1"/>
      <c r="I15" s="1"/>
    </row>
    <row r="16" spans="1:12" x14ac:dyDescent="0.25">
      <c r="A16" s="11" t="s">
        <v>53</v>
      </c>
      <c r="B16" s="34">
        <v>0</v>
      </c>
      <c r="C16" s="34">
        <v>0</v>
      </c>
      <c r="D16" s="34">
        <v>0</v>
      </c>
      <c r="E16" s="34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3">
        <v>31217</v>
      </c>
      <c r="C17" s="33">
        <v>19357</v>
      </c>
      <c r="D17" s="33">
        <v>31217</v>
      </c>
      <c r="E17" s="33">
        <v>19357</v>
      </c>
      <c r="F17" s="10">
        <f t="shared" si="0"/>
        <v>-37.992119678380369</v>
      </c>
      <c r="G17" s="1"/>
      <c r="H17" s="1"/>
      <c r="I17" s="1"/>
    </row>
    <row r="18" spans="1:9" x14ac:dyDescent="0.25">
      <c r="A18" s="11" t="s">
        <v>55</v>
      </c>
      <c r="B18" s="34">
        <v>81191</v>
      </c>
      <c r="C18" s="34">
        <v>76060</v>
      </c>
      <c r="D18" s="34">
        <v>81191</v>
      </c>
      <c r="E18" s="34">
        <v>76060</v>
      </c>
      <c r="F18" s="13">
        <f t="shared" si="0"/>
        <v>-6.3196659728294975</v>
      </c>
      <c r="G18" s="1"/>
      <c r="H18" s="1"/>
      <c r="I18" s="1"/>
    </row>
    <row r="19" spans="1:9" x14ac:dyDescent="0.25">
      <c r="A19" s="8" t="s">
        <v>56</v>
      </c>
      <c r="B19" s="33">
        <v>3770</v>
      </c>
      <c r="C19" s="33">
        <v>2465</v>
      </c>
      <c r="D19" s="33">
        <v>3770</v>
      </c>
      <c r="E19" s="33">
        <v>2465</v>
      </c>
      <c r="F19" s="10">
        <f t="shared" si="0"/>
        <v>-34.615384615384613</v>
      </c>
      <c r="G19" s="1"/>
      <c r="H19" s="1"/>
      <c r="I19" s="1"/>
    </row>
    <row r="20" spans="1:9" x14ac:dyDescent="0.25">
      <c r="A20" s="11" t="s">
        <v>57</v>
      </c>
      <c r="B20" s="34">
        <v>56496</v>
      </c>
      <c r="C20" s="34">
        <v>48211</v>
      </c>
      <c r="D20" s="34">
        <v>56496</v>
      </c>
      <c r="E20" s="34">
        <v>48211</v>
      </c>
      <c r="F20" s="13">
        <f t="shared" si="0"/>
        <v>-14.664755026904558</v>
      </c>
      <c r="G20" s="1"/>
      <c r="H20" s="1"/>
      <c r="I20" s="1"/>
    </row>
    <row r="21" spans="1:9" x14ac:dyDescent="0.25">
      <c r="A21" s="8" t="s">
        <v>58</v>
      </c>
      <c r="B21" s="33">
        <v>6400</v>
      </c>
      <c r="C21" s="33">
        <v>5444</v>
      </c>
      <c r="D21" s="33">
        <v>6400</v>
      </c>
      <c r="E21" s="33">
        <v>5444</v>
      </c>
      <c r="F21" s="10">
        <f t="shared" si="0"/>
        <v>-14.9375</v>
      </c>
      <c r="G21" s="1"/>
      <c r="H21" s="1"/>
      <c r="I21" s="1"/>
    </row>
    <row r="22" spans="1:9" x14ac:dyDescent="0.25">
      <c r="A22" s="11" t="s">
        <v>59</v>
      </c>
      <c r="B22" s="34">
        <v>210609</v>
      </c>
      <c r="C22" s="34">
        <v>256365</v>
      </c>
      <c r="D22" s="34">
        <v>210609</v>
      </c>
      <c r="E22" s="34">
        <v>256365</v>
      </c>
      <c r="F22" s="13">
        <f t="shared" si="0"/>
        <v>21.725567283449422</v>
      </c>
      <c r="G22" s="1"/>
      <c r="H22" s="1"/>
      <c r="I22" s="1"/>
    </row>
    <row r="23" spans="1:9" x14ac:dyDescent="0.25">
      <c r="A23" s="8" t="s">
        <v>60</v>
      </c>
      <c r="B23" s="33">
        <v>40639</v>
      </c>
      <c r="C23" s="33">
        <v>37722</v>
      </c>
      <c r="D23" s="33">
        <v>40639</v>
      </c>
      <c r="E23" s="33">
        <v>37722</v>
      </c>
      <c r="F23" s="10">
        <f t="shared" si="0"/>
        <v>-7.177834100248532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57951</v>
      </c>
      <c r="C25" s="33">
        <v>57408</v>
      </c>
      <c r="D25" s="33">
        <v>57951</v>
      </c>
      <c r="E25" s="33">
        <v>57408</v>
      </c>
      <c r="F25" s="10">
        <f t="shared" si="0"/>
        <v>-0.93699849873168262</v>
      </c>
      <c r="G25" s="1"/>
      <c r="H25" s="1"/>
      <c r="I25" s="1"/>
    </row>
    <row r="26" spans="1:9" x14ac:dyDescent="0.25">
      <c r="A26" s="11" t="s">
        <v>63</v>
      </c>
      <c r="B26" s="34">
        <v>11232</v>
      </c>
      <c r="C26" s="34">
        <v>14968</v>
      </c>
      <c r="D26" s="34">
        <v>11232</v>
      </c>
      <c r="E26" s="34">
        <v>14968</v>
      </c>
      <c r="F26" s="13">
        <f t="shared" si="0"/>
        <v>33.262108262108256</v>
      </c>
      <c r="G26" s="1"/>
      <c r="H26" s="1"/>
      <c r="I26" s="1"/>
    </row>
    <row r="27" spans="1:9" x14ac:dyDescent="0.25">
      <c r="A27" s="8" t="s">
        <v>64</v>
      </c>
      <c r="B27" s="33">
        <v>35342</v>
      </c>
      <c r="C27" s="33">
        <v>37122</v>
      </c>
      <c r="D27" s="33">
        <v>35342</v>
      </c>
      <c r="E27" s="33">
        <v>37122</v>
      </c>
      <c r="F27" s="10">
        <f t="shared" si="0"/>
        <v>5.0365004810140874</v>
      </c>
      <c r="G27" s="1"/>
      <c r="H27" s="1"/>
      <c r="I27" s="1"/>
    </row>
    <row r="28" spans="1:9" x14ac:dyDescent="0.25">
      <c r="A28" s="11" t="s">
        <v>65</v>
      </c>
      <c r="B28" s="34">
        <v>252726</v>
      </c>
      <c r="C28" s="34">
        <v>262986</v>
      </c>
      <c r="D28" s="34">
        <v>252726</v>
      </c>
      <c r="E28" s="34">
        <v>262986</v>
      </c>
      <c r="F28" s="13">
        <f t="shared" si="0"/>
        <v>4.0597326749127518</v>
      </c>
      <c r="G28" s="1"/>
      <c r="H28" s="1"/>
      <c r="I28" s="1"/>
    </row>
    <row r="29" spans="1:9" x14ac:dyDescent="0.25">
      <c r="A29" s="8" t="s">
        <v>66</v>
      </c>
      <c r="B29" s="33">
        <v>49279</v>
      </c>
      <c r="C29" s="33">
        <v>75249</v>
      </c>
      <c r="D29" s="33">
        <v>49279</v>
      </c>
      <c r="E29" s="33">
        <v>75249</v>
      </c>
      <c r="F29" s="10">
        <f t="shared" si="0"/>
        <v>52.699933034355411</v>
      </c>
      <c r="G29" s="1"/>
      <c r="H29" s="1"/>
      <c r="I29" s="1"/>
    </row>
    <row r="30" spans="1:9" x14ac:dyDescent="0.25">
      <c r="A30" s="11" t="s">
        <v>67</v>
      </c>
      <c r="B30" s="34">
        <v>14358</v>
      </c>
      <c r="C30" s="34">
        <v>25296</v>
      </c>
      <c r="D30" s="34">
        <v>14358</v>
      </c>
      <c r="E30" s="34">
        <v>25296</v>
      </c>
      <c r="F30" s="13">
        <f t="shared" si="0"/>
        <v>76.1805265357292</v>
      </c>
      <c r="G30" s="1"/>
      <c r="H30" s="1"/>
      <c r="I30" s="1"/>
    </row>
    <row r="31" spans="1:9" x14ac:dyDescent="0.25">
      <c r="A31" s="8" t="s">
        <v>68</v>
      </c>
      <c r="B31" s="33">
        <v>21460</v>
      </c>
      <c r="C31" s="33">
        <v>6503</v>
      </c>
      <c r="D31" s="33">
        <v>21460</v>
      </c>
      <c r="E31" s="33">
        <v>6503</v>
      </c>
      <c r="F31" s="10">
        <f t="shared" si="0"/>
        <v>-69.697110904007459</v>
      </c>
      <c r="G31" s="1"/>
      <c r="H31" s="1"/>
      <c r="I31" s="1"/>
    </row>
    <row r="32" spans="1:9" x14ac:dyDescent="0.25">
      <c r="A32" s="11" t="s">
        <v>69</v>
      </c>
      <c r="B32" s="34">
        <v>462627</v>
      </c>
      <c r="C32" s="34">
        <v>537958</v>
      </c>
      <c r="D32" s="34">
        <v>462627</v>
      </c>
      <c r="E32" s="34">
        <v>537958</v>
      </c>
      <c r="F32" s="13">
        <f t="shared" si="0"/>
        <v>16.283312474196279</v>
      </c>
      <c r="G32" s="1"/>
      <c r="H32" s="1"/>
      <c r="I32" s="1"/>
    </row>
    <row r="33" spans="1:9" x14ac:dyDescent="0.25">
      <c r="A33" s="8" t="s">
        <v>70</v>
      </c>
      <c r="B33" s="33">
        <v>75320</v>
      </c>
      <c r="C33" s="33">
        <v>67423</v>
      </c>
      <c r="D33" s="33">
        <v>75320</v>
      </c>
      <c r="E33" s="33">
        <v>67423</v>
      </c>
      <c r="F33" s="10">
        <f t="shared" si="0"/>
        <v>-10.484599044078593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 t="shared" ref="B35" si="1">SUM(B7:B34)</f>
        <v>3288482</v>
      </c>
      <c r="C35" s="15">
        <f t="shared" ref="C35" si="2">SUM(C7:C34)</f>
        <v>3518642</v>
      </c>
      <c r="D35" s="15">
        <f t="shared" ref="D35" si="3">SUM(D7:D34)</f>
        <v>3288482</v>
      </c>
      <c r="E35" s="15">
        <f t="shared" ref="E35" si="4">SUM(E7:E34)</f>
        <v>3518642</v>
      </c>
      <c r="F35" s="16">
        <f t="shared" si="0"/>
        <v>6.9989739946881286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5">INDEX($A$38:$B$65,MATCH(ROW()-37,$D$38:$D$65,0),1)</f>
        <v>BARCELONA</v>
      </c>
      <c r="F38" s="42">
        <f>LOOKUP(E38,$A$38:$A$65,$B$38:$B$65)</f>
        <v>652297</v>
      </c>
      <c r="G38" s="42">
        <f>LOOKUP(E38,$A$38:$A$65,$C$38:$C$65)</f>
        <v>623516</v>
      </c>
    </row>
    <row r="39" spans="1:9" x14ac:dyDescent="0.25">
      <c r="A39" s="42" t="str">
        <f t="shared" ref="A39:A65" si="6">A8</f>
        <v>ALICANTE</v>
      </c>
      <c r="B39" s="41">
        <f t="shared" ref="B39:B65" si="7">E8</f>
        <v>8065</v>
      </c>
      <c r="C39" s="41">
        <f t="shared" ref="C39:C65" si="8">D8</f>
        <v>4688</v>
      </c>
      <c r="D39" s="41">
        <f t="shared" ref="D39:D65" si="9">_xlfn.RANK.EQ(B39,$B$38:$B$65)+COUNTIF($B$38:$B$65,B39)-1</f>
        <v>20</v>
      </c>
      <c r="E39" s="42" t="str">
        <f t="shared" si="5"/>
        <v>BALEARES</v>
      </c>
      <c r="F39" s="42">
        <f t="shared" ref="F39:F54" si="10">LOOKUP(E39,$A$38:$A$65,$B$38:$B$65)</f>
        <v>606885</v>
      </c>
      <c r="G39" s="42">
        <f t="shared" ref="G39:G65" si="11">LOOKUP(E39,$A$38:$A$65,$C$38:$C$65)</f>
        <v>547485</v>
      </c>
    </row>
    <row r="40" spans="1:9" x14ac:dyDescent="0.25">
      <c r="A40" s="42" t="str">
        <f t="shared" si="6"/>
        <v>ALMERIA</v>
      </c>
      <c r="B40" s="41">
        <f t="shared" si="7"/>
        <v>31123</v>
      </c>
      <c r="C40" s="41">
        <f t="shared" si="8"/>
        <v>36117</v>
      </c>
      <c r="D40" s="41">
        <f t="shared" si="9"/>
        <v>16</v>
      </c>
      <c r="E40" s="42" t="str">
        <f t="shared" si="5"/>
        <v>BAHIA DE ALGECIRAS</v>
      </c>
      <c r="F40" s="42">
        <f t="shared" si="10"/>
        <v>561813</v>
      </c>
      <c r="G40" s="42">
        <f t="shared" si="11"/>
        <v>520922</v>
      </c>
    </row>
    <row r="41" spans="1:9" x14ac:dyDescent="0.25">
      <c r="A41" s="42" t="str">
        <f t="shared" si="6"/>
        <v>AVILES</v>
      </c>
      <c r="B41" s="41">
        <f t="shared" si="7"/>
        <v>0</v>
      </c>
      <c r="C41" s="41">
        <f t="shared" si="8"/>
        <v>0</v>
      </c>
      <c r="D41" s="41">
        <f t="shared" si="9"/>
        <v>28</v>
      </c>
      <c r="E41" s="42" t="str">
        <f t="shared" si="5"/>
        <v>VALENCIA</v>
      </c>
      <c r="F41" s="42">
        <f t="shared" si="10"/>
        <v>537958</v>
      </c>
      <c r="G41" s="42">
        <f t="shared" si="11"/>
        <v>462627</v>
      </c>
    </row>
    <row r="42" spans="1:9" x14ac:dyDescent="0.25">
      <c r="A42" s="42" t="str">
        <f t="shared" si="6"/>
        <v>BAHIA DE ALGECIRAS</v>
      </c>
      <c r="B42" s="41">
        <f t="shared" si="7"/>
        <v>561813</v>
      </c>
      <c r="C42" s="41">
        <f t="shared" si="8"/>
        <v>520922</v>
      </c>
      <c r="D42" s="41">
        <f t="shared" si="9"/>
        <v>3</v>
      </c>
      <c r="E42" s="42" t="str">
        <f t="shared" si="5"/>
        <v>SANTA CRUZ DE TENERIFE</v>
      </c>
      <c r="F42" s="42">
        <f t="shared" si="10"/>
        <v>262986</v>
      </c>
      <c r="G42" s="42">
        <f t="shared" si="11"/>
        <v>252726</v>
      </c>
    </row>
    <row r="43" spans="1:9" x14ac:dyDescent="0.25">
      <c r="A43" s="42" t="str">
        <f t="shared" si="6"/>
        <v>BAHIA DE CADIZ</v>
      </c>
      <c r="B43" s="41">
        <f t="shared" si="7"/>
        <v>59299</v>
      </c>
      <c r="C43" s="41">
        <f t="shared" si="8"/>
        <v>71282</v>
      </c>
      <c r="D43" s="41">
        <f t="shared" si="9"/>
        <v>11</v>
      </c>
      <c r="E43" s="42" t="str">
        <f t="shared" si="5"/>
        <v>LAS PALMAS</v>
      </c>
      <c r="F43" s="42">
        <f t="shared" si="10"/>
        <v>256365</v>
      </c>
      <c r="G43" s="42">
        <f t="shared" si="11"/>
        <v>210609</v>
      </c>
    </row>
    <row r="44" spans="1:9" x14ac:dyDescent="0.25">
      <c r="A44" s="42" t="str">
        <f t="shared" si="6"/>
        <v>BALEARES</v>
      </c>
      <c r="B44" s="41">
        <f t="shared" si="7"/>
        <v>606885</v>
      </c>
      <c r="C44" s="41">
        <f t="shared" si="8"/>
        <v>547485</v>
      </c>
      <c r="D44" s="41">
        <f t="shared" si="9"/>
        <v>2</v>
      </c>
      <c r="E44" s="42" t="str">
        <f t="shared" si="5"/>
        <v>CEUTA</v>
      </c>
      <c r="F44" s="42">
        <f t="shared" si="10"/>
        <v>76060</v>
      </c>
      <c r="G44" s="42">
        <f t="shared" si="11"/>
        <v>81191</v>
      </c>
    </row>
    <row r="45" spans="1:9" x14ac:dyDescent="0.25">
      <c r="A45" s="42" t="str">
        <f t="shared" si="6"/>
        <v>BARCELONA</v>
      </c>
      <c r="B45" s="41">
        <f t="shared" si="7"/>
        <v>652297</v>
      </c>
      <c r="C45" s="41">
        <f t="shared" si="8"/>
        <v>623516</v>
      </c>
      <c r="D45" s="41">
        <f t="shared" si="9"/>
        <v>1</v>
      </c>
      <c r="E45" s="42" t="str">
        <f t="shared" si="5"/>
        <v>SANTANDER</v>
      </c>
      <c r="F45" s="42">
        <f t="shared" si="10"/>
        <v>75249</v>
      </c>
      <c r="G45" s="42">
        <f t="shared" si="11"/>
        <v>49279</v>
      </c>
    </row>
    <row r="46" spans="1:9" x14ac:dyDescent="0.25">
      <c r="A46" s="42" t="str">
        <f t="shared" si="6"/>
        <v>BILBAO</v>
      </c>
      <c r="B46" s="41">
        <f t="shared" si="7"/>
        <v>68623</v>
      </c>
      <c r="C46" s="41">
        <f t="shared" si="8"/>
        <v>73855</v>
      </c>
      <c r="D46" s="41">
        <f t="shared" si="9"/>
        <v>9</v>
      </c>
      <c r="E46" s="42" t="str">
        <f t="shared" si="5"/>
        <v>BILBAO</v>
      </c>
      <c r="F46" s="42">
        <f t="shared" si="10"/>
        <v>68623</v>
      </c>
      <c r="G46" s="42">
        <f t="shared" si="11"/>
        <v>73855</v>
      </c>
    </row>
    <row r="47" spans="1:9" x14ac:dyDescent="0.25">
      <c r="A47" s="42" t="str">
        <f t="shared" si="6"/>
        <v>CARTAGENA</v>
      </c>
      <c r="B47" s="41">
        <f t="shared" si="7"/>
        <v>0</v>
      </c>
      <c r="C47" s="41">
        <f t="shared" si="8"/>
        <v>0</v>
      </c>
      <c r="D47" s="41">
        <f t="shared" si="9"/>
        <v>28</v>
      </c>
      <c r="E47" s="42" t="str">
        <f t="shared" si="5"/>
        <v>VIGO</v>
      </c>
      <c r="F47" s="42">
        <f t="shared" si="10"/>
        <v>67423</v>
      </c>
      <c r="G47" s="42">
        <f t="shared" si="11"/>
        <v>75320</v>
      </c>
    </row>
    <row r="48" spans="1:9" x14ac:dyDescent="0.25">
      <c r="A48" s="42" t="str">
        <f t="shared" si="6"/>
        <v>CASTELLON</v>
      </c>
      <c r="B48" s="41">
        <f t="shared" si="7"/>
        <v>19357</v>
      </c>
      <c r="C48" s="41">
        <f t="shared" si="8"/>
        <v>31217</v>
      </c>
      <c r="D48" s="41">
        <f t="shared" si="9"/>
        <v>18</v>
      </c>
      <c r="E48" s="42" t="str">
        <f t="shared" si="5"/>
        <v>BAHIA DE CADIZ</v>
      </c>
      <c r="F48" s="42">
        <f t="shared" si="10"/>
        <v>59299</v>
      </c>
      <c r="G48" s="42">
        <f t="shared" si="11"/>
        <v>71282</v>
      </c>
    </row>
    <row r="49" spans="1:7" x14ac:dyDescent="0.25">
      <c r="A49" s="42" t="str">
        <f t="shared" si="6"/>
        <v>CEUTA</v>
      </c>
      <c r="B49" s="41">
        <f t="shared" si="7"/>
        <v>76060</v>
      </c>
      <c r="C49" s="41">
        <f t="shared" si="8"/>
        <v>81191</v>
      </c>
      <c r="D49" s="41">
        <f t="shared" si="9"/>
        <v>7</v>
      </c>
      <c r="E49" s="42" t="str">
        <f t="shared" si="5"/>
        <v>MELILLA</v>
      </c>
      <c r="F49" s="42">
        <f t="shared" si="10"/>
        <v>57408</v>
      </c>
      <c r="G49" s="42">
        <f t="shared" si="11"/>
        <v>57951</v>
      </c>
    </row>
    <row r="50" spans="1:7" x14ac:dyDescent="0.25">
      <c r="A50" s="42" t="str">
        <f t="shared" si="6"/>
        <v>FERROL-SAN CIBRAO</v>
      </c>
      <c r="B50" s="41">
        <f t="shared" si="7"/>
        <v>2465</v>
      </c>
      <c r="C50" s="41">
        <f t="shared" si="8"/>
        <v>3770</v>
      </c>
      <c r="D50" s="41">
        <f t="shared" si="9"/>
        <v>23</v>
      </c>
      <c r="E50" s="42" t="str">
        <f t="shared" si="5"/>
        <v>GIJON</v>
      </c>
      <c r="F50" s="42">
        <f t="shared" si="10"/>
        <v>48211</v>
      </c>
      <c r="G50" s="42">
        <f t="shared" si="11"/>
        <v>56496</v>
      </c>
    </row>
    <row r="51" spans="1:7" x14ac:dyDescent="0.25">
      <c r="A51" s="42" t="str">
        <f t="shared" si="6"/>
        <v>GIJON</v>
      </c>
      <c r="B51" s="41">
        <f t="shared" si="7"/>
        <v>48211</v>
      </c>
      <c r="C51" s="41">
        <f t="shared" si="8"/>
        <v>56496</v>
      </c>
      <c r="D51" s="41">
        <f t="shared" si="9"/>
        <v>13</v>
      </c>
      <c r="E51" s="42" t="str">
        <f t="shared" si="5"/>
        <v>MALAGA</v>
      </c>
      <c r="F51" s="42">
        <f t="shared" si="10"/>
        <v>37722</v>
      </c>
      <c r="G51" s="42">
        <f t="shared" si="11"/>
        <v>40639</v>
      </c>
    </row>
    <row r="52" spans="1:7" x14ac:dyDescent="0.25">
      <c r="A52" s="42" t="str">
        <f t="shared" si="6"/>
        <v>HUELVA</v>
      </c>
      <c r="B52" s="41">
        <f t="shared" si="7"/>
        <v>5444</v>
      </c>
      <c r="C52" s="41">
        <f t="shared" si="8"/>
        <v>6400</v>
      </c>
      <c r="D52" s="41">
        <f t="shared" si="9"/>
        <v>22</v>
      </c>
      <c r="E52" s="42" t="str">
        <f t="shared" si="5"/>
        <v>PASAIA</v>
      </c>
      <c r="F52" s="42">
        <f t="shared" si="10"/>
        <v>37122</v>
      </c>
      <c r="G52" s="42">
        <f t="shared" si="11"/>
        <v>35342</v>
      </c>
    </row>
    <row r="53" spans="1:7" x14ac:dyDescent="0.25">
      <c r="A53" s="42" t="str">
        <f t="shared" si="6"/>
        <v>LAS PALMAS</v>
      </c>
      <c r="B53" s="41">
        <f t="shared" si="7"/>
        <v>256365</v>
      </c>
      <c r="C53" s="41">
        <f t="shared" si="8"/>
        <v>210609</v>
      </c>
      <c r="D53" s="41">
        <f t="shared" si="9"/>
        <v>6</v>
      </c>
      <c r="E53" s="42" t="str">
        <f t="shared" si="5"/>
        <v>ALMERIA</v>
      </c>
      <c r="F53" s="42">
        <f t="shared" si="10"/>
        <v>31123</v>
      </c>
      <c r="G53" s="42">
        <f t="shared" si="11"/>
        <v>36117</v>
      </c>
    </row>
    <row r="54" spans="1:7" x14ac:dyDescent="0.25">
      <c r="A54" s="42" t="str">
        <f t="shared" si="6"/>
        <v>MALAGA</v>
      </c>
      <c r="B54" s="41">
        <f t="shared" si="7"/>
        <v>37722</v>
      </c>
      <c r="C54" s="41">
        <f t="shared" si="8"/>
        <v>40639</v>
      </c>
      <c r="D54" s="41">
        <f t="shared" si="9"/>
        <v>14</v>
      </c>
      <c r="E54" s="42" t="str">
        <f t="shared" si="5"/>
        <v>SEVILLA</v>
      </c>
      <c r="F54" s="42">
        <f t="shared" si="10"/>
        <v>25296</v>
      </c>
      <c r="G54" s="42">
        <f t="shared" si="11"/>
        <v>14358</v>
      </c>
    </row>
    <row r="55" spans="1:7" x14ac:dyDescent="0.25">
      <c r="A55" s="42" t="str">
        <f t="shared" si="6"/>
        <v>MARIN Y RIA DE PONTEVEDRA</v>
      </c>
      <c r="B55" s="41">
        <f t="shared" si="7"/>
        <v>0</v>
      </c>
      <c r="C55" s="41">
        <f t="shared" si="8"/>
        <v>0</v>
      </c>
      <c r="D55" s="41">
        <f t="shared" si="9"/>
        <v>28</v>
      </c>
      <c r="E55" s="42" t="str">
        <f t="shared" si="5"/>
        <v>CASTELLON</v>
      </c>
      <c r="F55" s="42">
        <f t="shared" ref="F55:F65" si="12">LOOKUP(E55,$A$38:$A$65,$B$38:$B$65)</f>
        <v>19357</v>
      </c>
      <c r="G55" s="42">
        <f t="shared" si="11"/>
        <v>31217</v>
      </c>
    </row>
    <row r="56" spans="1:7" x14ac:dyDescent="0.25">
      <c r="A56" s="42" t="str">
        <f t="shared" si="6"/>
        <v>MELILLA</v>
      </c>
      <c r="B56" s="41">
        <f t="shared" si="7"/>
        <v>57408</v>
      </c>
      <c r="C56" s="41">
        <f t="shared" si="8"/>
        <v>57951</v>
      </c>
      <c r="D56" s="41">
        <f t="shared" si="9"/>
        <v>12</v>
      </c>
      <c r="E56" s="42" t="str">
        <f t="shared" si="5"/>
        <v>MOTRIL</v>
      </c>
      <c r="F56" s="42">
        <f t="shared" si="12"/>
        <v>14968</v>
      </c>
      <c r="G56" s="42">
        <f t="shared" si="11"/>
        <v>11232</v>
      </c>
    </row>
    <row r="57" spans="1:7" x14ac:dyDescent="0.25">
      <c r="A57" s="42" t="str">
        <f t="shared" si="6"/>
        <v>MOTRIL</v>
      </c>
      <c r="B57" s="41">
        <f t="shared" si="7"/>
        <v>14968</v>
      </c>
      <c r="C57" s="41">
        <f t="shared" si="8"/>
        <v>11232</v>
      </c>
      <c r="D57" s="41">
        <f t="shared" si="9"/>
        <v>19</v>
      </c>
      <c r="E57" s="42" t="str">
        <f t="shared" si="5"/>
        <v>ALICANTE</v>
      </c>
      <c r="F57" s="42">
        <f t="shared" si="12"/>
        <v>8065</v>
      </c>
      <c r="G57" s="42">
        <f t="shared" si="11"/>
        <v>4688</v>
      </c>
    </row>
    <row r="58" spans="1:7" x14ac:dyDescent="0.25">
      <c r="A58" s="42" t="str">
        <f t="shared" si="6"/>
        <v>PASAIA</v>
      </c>
      <c r="B58" s="41">
        <f t="shared" si="7"/>
        <v>37122</v>
      </c>
      <c r="C58" s="41">
        <f t="shared" si="8"/>
        <v>35342</v>
      </c>
      <c r="D58" s="41">
        <f t="shared" si="9"/>
        <v>15</v>
      </c>
      <c r="E58" s="42" t="str">
        <f t="shared" si="5"/>
        <v>TARRAGONA</v>
      </c>
      <c r="F58" s="42">
        <f t="shared" si="12"/>
        <v>6503</v>
      </c>
      <c r="G58" s="42">
        <f t="shared" si="11"/>
        <v>21460</v>
      </c>
    </row>
    <row r="59" spans="1:7" x14ac:dyDescent="0.25">
      <c r="A59" s="42" t="str">
        <f t="shared" si="6"/>
        <v>SANTA CRUZ DE TENERIFE</v>
      </c>
      <c r="B59" s="41">
        <f t="shared" si="7"/>
        <v>262986</v>
      </c>
      <c r="C59" s="41">
        <f t="shared" si="8"/>
        <v>252726</v>
      </c>
      <c r="D59" s="41">
        <f t="shared" si="9"/>
        <v>5</v>
      </c>
      <c r="E59" s="42" t="str">
        <f t="shared" si="5"/>
        <v>HUELVA</v>
      </c>
      <c r="F59" s="42">
        <f t="shared" si="12"/>
        <v>5444</v>
      </c>
      <c r="G59" s="42">
        <f t="shared" si="11"/>
        <v>6400</v>
      </c>
    </row>
    <row r="60" spans="1:7" x14ac:dyDescent="0.25">
      <c r="A60" s="42" t="str">
        <f t="shared" si="6"/>
        <v>SANTANDER</v>
      </c>
      <c r="B60" s="41">
        <f t="shared" si="7"/>
        <v>75249</v>
      </c>
      <c r="C60" s="41">
        <f t="shared" si="8"/>
        <v>49279</v>
      </c>
      <c r="D60" s="41">
        <f t="shared" si="9"/>
        <v>8</v>
      </c>
      <c r="E60" s="42" t="str">
        <f t="shared" si="5"/>
        <v>FERROL-SAN CIBRAO</v>
      </c>
      <c r="F60" s="42">
        <f t="shared" si="12"/>
        <v>2465</v>
      </c>
      <c r="G60" s="42">
        <f t="shared" si="11"/>
        <v>3770</v>
      </c>
    </row>
    <row r="61" spans="1:7" x14ac:dyDescent="0.25">
      <c r="A61" s="42" t="str">
        <f t="shared" si="6"/>
        <v>SEVILLA</v>
      </c>
      <c r="B61" s="41">
        <f t="shared" si="7"/>
        <v>25296</v>
      </c>
      <c r="C61" s="41">
        <f t="shared" si="8"/>
        <v>14358</v>
      </c>
      <c r="D61" s="41">
        <f t="shared" si="9"/>
        <v>17</v>
      </c>
      <c r="E61" s="42" t="e">
        <f t="shared" si="5"/>
        <v>#N/A</v>
      </c>
      <c r="F61" s="42" t="e">
        <f t="shared" si="12"/>
        <v>#N/A</v>
      </c>
      <c r="G61" s="42" t="e">
        <f t="shared" si="11"/>
        <v>#N/A</v>
      </c>
    </row>
    <row r="62" spans="1:7" x14ac:dyDescent="0.25">
      <c r="A62" s="42" t="str">
        <f t="shared" si="6"/>
        <v>TARRAGONA</v>
      </c>
      <c r="B62" s="41">
        <f t="shared" si="7"/>
        <v>6503</v>
      </c>
      <c r="C62" s="41">
        <f t="shared" si="8"/>
        <v>21460</v>
      </c>
      <c r="D62" s="41">
        <f t="shared" si="9"/>
        <v>21</v>
      </c>
      <c r="E62" s="42" t="e">
        <f t="shared" si="5"/>
        <v>#N/A</v>
      </c>
      <c r="F62" s="42" t="e">
        <f t="shared" si="12"/>
        <v>#N/A</v>
      </c>
      <c r="G62" s="42" t="e">
        <f t="shared" si="11"/>
        <v>#N/A</v>
      </c>
    </row>
    <row r="63" spans="1:7" x14ac:dyDescent="0.25">
      <c r="A63" s="42" t="str">
        <f t="shared" si="6"/>
        <v>VALENCIA</v>
      </c>
      <c r="B63" s="41">
        <f t="shared" si="7"/>
        <v>537958</v>
      </c>
      <c r="C63" s="41">
        <f t="shared" si="8"/>
        <v>462627</v>
      </c>
      <c r="D63" s="41">
        <f t="shared" si="9"/>
        <v>4</v>
      </c>
      <c r="E63" s="42" t="e">
        <f t="shared" si="5"/>
        <v>#N/A</v>
      </c>
      <c r="F63" s="42" t="e">
        <f t="shared" si="12"/>
        <v>#N/A</v>
      </c>
      <c r="G63" s="42" t="e">
        <f t="shared" si="11"/>
        <v>#N/A</v>
      </c>
    </row>
    <row r="64" spans="1:7" x14ac:dyDescent="0.25">
      <c r="A64" s="42" t="str">
        <f t="shared" si="6"/>
        <v>VIGO</v>
      </c>
      <c r="B64" s="41">
        <f t="shared" si="7"/>
        <v>67423</v>
      </c>
      <c r="C64" s="41">
        <f t="shared" si="8"/>
        <v>75320</v>
      </c>
      <c r="D64" s="41">
        <f t="shared" si="9"/>
        <v>10</v>
      </c>
      <c r="E64" s="42" t="e">
        <f t="shared" si="5"/>
        <v>#N/A</v>
      </c>
      <c r="F64" s="42" t="e">
        <f t="shared" si="12"/>
        <v>#N/A</v>
      </c>
      <c r="G64" s="42" t="e">
        <f t="shared" si="11"/>
        <v>#N/A</v>
      </c>
    </row>
    <row r="65" spans="1:7" x14ac:dyDescent="0.25">
      <c r="A65" s="42" t="str">
        <f t="shared" si="6"/>
        <v>VILAGARCIA</v>
      </c>
      <c r="B65" s="41">
        <f t="shared" si="7"/>
        <v>0</v>
      </c>
      <c r="C65" s="41">
        <f t="shared" si="8"/>
        <v>0</v>
      </c>
      <c r="D65" s="41">
        <f t="shared" si="9"/>
        <v>28</v>
      </c>
      <c r="E65" s="42" t="str">
        <f t="shared" si="5"/>
        <v>A CORUÑA</v>
      </c>
      <c r="F65" s="42">
        <f t="shared" si="12"/>
        <v>0</v>
      </c>
      <c r="G65" s="42">
        <f t="shared" si="11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E35" sqref="E3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Enero</v>
      </c>
      <c r="C5" s="97"/>
      <c r="D5" s="96" t="str">
        <f>'Resumen general'!F6</f>
        <v>Acumulado desde Enero</v>
      </c>
      <c r="E5" s="97"/>
      <c r="F5" s="97"/>
      <c r="L5" s="39">
        <f>'Resumen general'!I4</f>
        <v>41702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5">
        <v>233</v>
      </c>
      <c r="C7" s="35">
        <v>313</v>
      </c>
      <c r="D7" s="35">
        <v>233</v>
      </c>
      <c r="E7" s="35">
        <v>313</v>
      </c>
      <c r="F7" s="10">
        <f>((E7*100)/D7)-100</f>
        <v>34.334763948497852</v>
      </c>
      <c r="G7" s="1"/>
      <c r="H7" s="1"/>
      <c r="I7" s="1"/>
    </row>
    <row r="8" spans="1:12" x14ac:dyDescent="0.25">
      <c r="A8" s="11" t="s">
        <v>45</v>
      </c>
      <c r="B8" s="36">
        <v>10948</v>
      </c>
      <c r="C8" s="36">
        <v>10796</v>
      </c>
      <c r="D8" s="36">
        <v>10948</v>
      </c>
      <c r="E8" s="36">
        <v>10796</v>
      </c>
      <c r="F8" s="13">
        <f t="shared" ref="F8:F35" si="0">((E8*100)/D8)-100</f>
        <v>-1.3883814395323384</v>
      </c>
      <c r="G8" s="1"/>
      <c r="H8" s="1"/>
      <c r="I8" s="1"/>
    </row>
    <row r="9" spans="1:12" x14ac:dyDescent="0.25">
      <c r="A9" s="8" t="s">
        <v>46</v>
      </c>
      <c r="B9" s="35">
        <v>376</v>
      </c>
      <c r="C9" s="35">
        <v>393</v>
      </c>
      <c r="D9" s="35">
        <v>376</v>
      </c>
      <c r="E9" s="35">
        <v>393</v>
      </c>
      <c r="F9" s="10">
        <f t="shared" si="0"/>
        <v>4.5212765957446805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0</v>
      </c>
      <c r="D10" s="36">
        <v>0</v>
      </c>
      <c r="E10" s="36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5">
        <v>334047</v>
      </c>
      <c r="C11" s="35">
        <v>369077</v>
      </c>
      <c r="D11" s="35">
        <v>334047</v>
      </c>
      <c r="E11" s="35">
        <v>369077</v>
      </c>
      <c r="F11" s="10">
        <f t="shared" si="0"/>
        <v>10.48654830008951</v>
      </c>
      <c r="G11" s="1"/>
      <c r="H11" s="1"/>
      <c r="I11" s="1"/>
    </row>
    <row r="12" spans="1:12" x14ac:dyDescent="0.25">
      <c r="A12" s="11" t="s">
        <v>49</v>
      </c>
      <c r="B12" s="36">
        <v>6733</v>
      </c>
      <c r="C12" s="36">
        <v>8254</v>
      </c>
      <c r="D12" s="36">
        <v>6733</v>
      </c>
      <c r="E12" s="36">
        <v>8254</v>
      </c>
      <c r="F12" s="13">
        <f t="shared" si="0"/>
        <v>22.590227238972233</v>
      </c>
      <c r="G12" s="1"/>
      <c r="H12" s="1"/>
      <c r="I12" s="1"/>
    </row>
    <row r="13" spans="1:12" x14ac:dyDescent="0.25">
      <c r="A13" s="8" t="s">
        <v>50</v>
      </c>
      <c r="B13" s="35">
        <v>4089</v>
      </c>
      <c r="C13" s="35">
        <v>4585</v>
      </c>
      <c r="D13" s="35">
        <v>4089</v>
      </c>
      <c r="E13" s="35">
        <v>4585</v>
      </c>
      <c r="F13" s="10">
        <f t="shared" si="0"/>
        <v>12.130105160185863</v>
      </c>
      <c r="G13" s="1"/>
      <c r="H13" s="1"/>
      <c r="I13" s="1"/>
    </row>
    <row r="14" spans="1:12" x14ac:dyDescent="0.25">
      <c r="A14" s="11" t="s">
        <v>51</v>
      </c>
      <c r="B14" s="36">
        <v>127548</v>
      </c>
      <c r="C14" s="36">
        <v>129828.5</v>
      </c>
      <c r="D14" s="36">
        <v>127548</v>
      </c>
      <c r="E14" s="36">
        <v>129828.5</v>
      </c>
      <c r="F14" s="13">
        <f t="shared" si="0"/>
        <v>1.7879543387587375</v>
      </c>
      <c r="G14" s="1"/>
      <c r="H14" s="1"/>
      <c r="I14" s="1"/>
    </row>
    <row r="15" spans="1:12" x14ac:dyDescent="0.25">
      <c r="A15" s="8" t="s">
        <v>52</v>
      </c>
      <c r="B15" s="35">
        <v>40996.5</v>
      </c>
      <c r="C15" s="35">
        <v>42487.25</v>
      </c>
      <c r="D15" s="35">
        <v>40996.5</v>
      </c>
      <c r="E15" s="35">
        <v>42487.25</v>
      </c>
      <c r="F15" s="10">
        <f t="shared" si="0"/>
        <v>3.6362860244167194</v>
      </c>
      <c r="G15" s="1"/>
      <c r="H15" s="1"/>
      <c r="I15" s="1"/>
    </row>
    <row r="16" spans="1:12" x14ac:dyDescent="0.25">
      <c r="A16" s="11" t="s">
        <v>53</v>
      </c>
      <c r="B16" s="36">
        <v>5342</v>
      </c>
      <c r="C16" s="36">
        <v>7740</v>
      </c>
      <c r="D16" s="36">
        <v>5342</v>
      </c>
      <c r="E16" s="36">
        <v>7740</v>
      </c>
      <c r="F16" s="13">
        <f t="shared" si="0"/>
        <v>44.889554473979786</v>
      </c>
      <c r="G16" s="1"/>
      <c r="H16" s="1"/>
      <c r="I16" s="1"/>
    </row>
    <row r="17" spans="1:9" x14ac:dyDescent="0.25">
      <c r="A17" s="8" t="s">
        <v>54</v>
      </c>
      <c r="B17" s="35">
        <v>11890</v>
      </c>
      <c r="C17" s="35">
        <v>13755</v>
      </c>
      <c r="D17" s="35">
        <v>11890</v>
      </c>
      <c r="E17" s="35">
        <v>13755</v>
      </c>
      <c r="F17" s="10">
        <f t="shared" si="0"/>
        <v>15.685449957947853</v>
      </c>
      <c r="G17" s="1"/>
      <c r="H17" s="1"/>
      <c r="I17" s="1"/>
    </row>
    <row r="18" spans="1:9" x14ac:dyDescent="0.25">
      <c r="A18" s="11" t="s">
        <v>55</v>
      </c>
      <c r="B18" s="36">
        <v>1725</v>
      </c>
      <c r="C18" s="36">
        <v>1802</v>
      </c>
      <c r="D18" s="36">
        <v>1725</v>
      </c>
      <c r="E18" s="36">
        <v>1802</v>
      </c>
      <c r="F18" s="13">
        <f t="shared" si="0"/>
        <v>4.463768115942031</v>
      </c>
      <c r="G18" s="1"/>
      <c r="H18" s="1"/>
      <c r="I18" s="1"/>
    </row>
    <row r="19" spans="1:9" x14ac:dyDescent="0.25">
      <c r="A19" s="8" t="s">
        <v>56</v>
      </c>
      <c r="B19" s="35">
        <v>114</v>
      </c>
      <c r="C19" s="35">
        <v>17</v>
      </c>
      <c r="D19" s="35">
        <v>114</v>
      </c>
      <c r="E19" s="35">
        <v>17</v>
      </c>
      <c r="F19" s="10">
        <f t="shared" si="0"/>
        <v>-85.087719298245617</v>
      </c>
      <c r="G19" s="1"/>
      <c r="H19" s="1"/>
      <c r="I19" s="1"/>
    </row>
    <row r="20" spans="1:9" x14ac:dyDescent="0.25">
      <c r="A20" s="11" t="s">
        <v>57</v>
      </c>
      <c r="B20" s="36">
        <v>4641</v>
      </c>
      <c r="C20" s="36">
        <v>4952</v>
      </c>
      <c r="D20" s="36">
        <v>4641</v>
      </c>
      <c r="E20" s="36">
        <v>4952</v>
      </c>
      <c r="F20" s="13">
        <f t="shared" si="0"/>
        <v>6.7011419952596469</v>
      </c>
      <c r="G20" s="1"/>
      <c r="H20" s="1"/>
      <c r="I20" s="1"/>
    </row>
    <row r="21" spans="1:9" x14ac:dyDescent="0.25">
      <c r="A21" s="8" t="s">
        <v>58</v>
      </c>
      <c r="B21" s="35">
        <v>10</v>
      </c>
      <c r="C21" s="35">
        <v>555</v>
      </c>
      <c r="D21" s="35">
        <v>10</v>
      </c>
      <c r="E21" s="35">
        <v>555</v>
      </c>
      <c r="F21" s="10">
        <f t="shared" si="0"/>
        <v>5450</v>
      </c>
      <c r="G21" s="1"/>
      <c r="H21" s="1"/>
      <c r="I21" s="1"/>
    </row>
    <row r="22" spans="1:9" x14ac:dyDescent="0.25">
      <c r="A22" s="11" t="s">
        <v>59</v>
      </c>
      <c r="B22" s="36">
        <v>85725</v>
      </c>
      <c r="C22" s="36">
        <v>74713</v>
      </c>
      <c r="D22" s="36">
        <v>85725</v>
      </c>
      <c r="E22" s="36">
        <v>74713</v>
      </c>
      <c r="F22" s="13">
        <f t="shared" si="0"/>
        <v>-12.845727617381158</v>
      </c>
      <c r="G22" s="1"/>
      <c r="H22" s="1"/>
      <c r="I22" s="1"/>
    </row>
    <row r="23" spans="1:9" x14ac:dyDescent="0.25">
      <c r="A23" s="8" t="s">
        <v>60</v>
      </c>
      <c r="B23" s="35">
        <v>8351</v>
      </c>
      <c r="C23" s="35">
        <v>28261</v>
      </c>
      <c r="D23" s="35">
        <v>8351</v>
      </c>
      <c r="E23" s="35">
        <v>28261</v>
      </c>
      <c r="F23" s="10">
        <f t="shared" si="0"/>
        <v>238.41456113040357</v>
      </c>
      <c r="G23" s="1"/>
      <c r="H23" s="1"/>
      <c r="I23" s="1"/>
    </row>
    <row r="24" spans="1:9" x14ac:dyDescent="0.25">
      <c r="A24" s="11" t="s">
        <v>61</v>
      </c>
      <c r="B24" s="36">
        <v>2844</v>
      </c>
      <c r="C24" s="36">
        <v>2691</v>
      </c>
      <c r="D24" s="36">
        <v>2844</v>
      </c>
      <c r="E24" s="36">
        <v>2691</v>
      </c>
      <c r="F24" s="13">
        <f t="shared" si="0"/>
        <v>-5.3797468354430436</v>
      </c>
      <c r="G24" s="1"/>
      <c r="H24" s="1"/>
      <c r="I24" s="1"/>
    </row>
    <row r="25" spans="1:9" x14ac:dyDescent="0.25">
      <c r="A25" s="8" t="s">
        <v>62</v>
      </c>
      <c r="B25" s="35">
        <v>3064</v>
      </c>
      <c r="C25" s="35">
        <v>3194</v>
      </c>
      <c r="D25" s="35">
        <v>3064</v>
      </c>
      <c r="E25" s="35">
        <v>3194</v>
      </c>
      <c r="F25" s="10">
        <f t="shared" si="0"/>
        <v>4.2428198433420334</v>
      </c>
      <c r="G25" s="1"/>
      <c r="H25" s="1"/>
      <c r="I25" s="1"/>
    </row>
    <row r="26" spans="1:9" x14ac:dyDescent="0.25">
      <c r="A26" s="11" t="s">
        <v>63</v>
      </c>
      <c r="B26" s="36">
        <v>709</v>
      </c>
      <c r="C26" s="36">
        <v>393</v>
      </c>
      <c r="D26" s="36">
        <v>709</v>
      </c>
      <c r="E26" s="36">
        <v>393</v>
      </c>
      <c r="F26" s="13">
        <f t="shared" si="0"/>
        <v>-44.569816643159378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23199</v>
      </c>
      <c r="C28" s="36">
        <v>24942</v>
      </c>
      <c r="D28" s="36">
        <v>23199</v>
      </c>
      <c r="E28" s="36">
        <v>24942</v>
      </c>
      <c r="F28" s="13">
        <f t="shared" si="0"/>
        <v>7.5132548816759339</v>
      </c>
      <c r="G28" s="1"/>
      <c r="H28" s="1"/>
      <c r="I28" s="1"/>
    </row>
    <row r="29" spans="1:9" x14ac:dyDescent="0.25">
      <c r="A29" s="8" t="s">
        <v>66</v>
      </c>
      <c r="B29" s="35">
        <v>31</v>
      </c>
      <c r="C29" s="35">
        <v>46</v>
      </c>
      <c r="D29" s="35">
        <v>31</v>
      </c>
      <c r="E29" s="35">
        <v>46</v>
      </c>
      <c r="F29" s="10">
        <f t="shared" si="0"/>
        <v>48.387096774193537</v>
      </c>
      <c r="G29" s="1"/>
      <c r="H29" s="1"/>
      <c r="I29" s="1"/>
    </row>
    <row r="30" spans="1:9" x14ac:dyDescent="0.25">
      <c r="A30" s="11" t="s">
        <v>67</v>
      </c>
      <c r="B30" s="36">
        <v>9193</v>
      </c>
      <c r="C30" s="36">
        <v>11190</v>
      </c>
      <c r="D30" s="36">
        <v>9193</v>
      </c>
      <c r="E30" s="36">
        <v>11190</v>
      </c>
      <c r="F30" s="13">
        <f t="shared" si="0"/>
        <v>21.723050146850866</v>
      </c>
      <c r="G30" s="1"/>
      <c r="H30" s="1"/>
      <c r="I30" s="1"/>
    </row>
    <row r="31" spans="1:9" x14ac:dyDescent="0.25">
      <c r="A31" s="8" t="s">
        <v>68</v>
      </c>
      <c r="B31" s="35">
        <v>13341</v>
      </c>
      <c r="C31" s="35">
        <v>12868</v>
      </c>
      <c r="D31" s="35">
        <v>13341</v>
      </c>
      <c r="E31" s="35">
        <v>12868</v>
      </c>
      <c r="F31" s="10">
        <f t="shared" si="0"/>
        <v>-3.5454613597181606</v>
      </c>
      <c r="G31" s="1"/>
      <c r="H31" s="1"/>
      <c r="I31" s="1"/>
    </row>
    <row r="32" spans="1:9" x14ac:dyDescent="0.25">
      <c r="A32" s="11" t="s">
        <v>69</v>
      </c>
      <c r="B32" s="36">
        <v>376169</v>
      </c>
      <c r="C32" s="36">
        <v>324115</v>
      </c>
      <c r="D32" s="36">
        <v>376169</v>
      </c>
      <c r="E32" s="36">
        <v>324115</v>
      </c>
      <c r="F32" s="13">
        <f t="shared" si="0"/>
        <v>-13.837929228617995</v>
      </c>
      <c r="G32" s="1"/>
      <c r="H32" s="1"/>
      <c r="I32" s="1"/>
    </row>
    <row r="33" spans="1:9" x14ac:dyDescent="0.25">
      <c r="A33" s="8" t="s">
        <v>70</v>
      </c>
      <c r="B33" s="35">
        <v>14606</v>
      </c>
      <c r="C33" s="35">
        <v>15870.5</v>
      </c>
      <c r="D33" s="35">
        <v>14606</v>
      </c>
      <c r="E33" s="35">
        <v>15870.5</v>
      </c>
      <c r="F33" s="10">
        <f t="shared" si="0"/>
        <v>8.6574010680542273</v>
      </c>
      <c r="G33" s="1"/>
      <c r="H33" s="1"/>
      <c r="I33" s="1"/>
    </row>
    <row r="34" spans="1:9" x14ac:dyDescent="0.25">
      <c r="A34" s="11" t="s">
        <v>71</v>
      </c>
      <c r="B34" s="36">
        <v>2423</v>
      </c>
      <c r="C34" s="36">
        <v>2613</v>
      </c>
      <c r="D34" s="36">
        <v>2423</v>
      </c>
      <c r="E34" s="36">
        <v>2613</v>
      </c>
      <c r="F34" s="13">
        <f t="shared" si="0"/>
        <v>7.84151877837391</v>
      </c>
      <c r="G34" s="1"/>
      <c r="H34" s="1"/>
      <c r="I34" s="1"/>
    </row>
    <row r="35" spans="1:9" x14ac:dyDescent="0.25">
      <c r="A35" s="14" t="s">
        <v>72</v>
      </c>
      <c r="B35" s="15">
        <f t="shared" ref="B35" si="1">SUM(B7:B34)</f>
        <v>1088347.5</v>
      </c>
      <c r="C35" s="15">
        <f t="shared" ref="C35" si="2">SUM(C7:C34)</f>
        <v>1095451.25</v>
      </c>
      <c r="D35" s="15">
        <f t="shared" ref="D35" si="3">SUM(D7:D34)</f>
        <v>1088347.5</v>
      </c>
      <c r="E35" s="15">
        <f t="shared" ref="E35" si="4">SUM(E7:E34)</f>
        <v>1095451.25</v>
      </c>
      <c r="F35" s="16">
        <f t="shared" si="0"/>
        <v>0.65270972736189492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313</v>
      </c>
      <c r="C38" s="41">
        <f>D7</f>
        <v>233</v>
      </c>
      <c r="D38" s="41">
        <f>_xlfn.RANK.EQ(B38,$B$38:$B$65)+COUNTIF($B$38:$B$65,B38)-1</f>
        <v>24</v>
      </c>
      <c r="E38" s="42" t="str">
        <f t="shared" ref="E38:E65" si="5">INDEX($A$38:$B$65,MATCH(ROW()-37,$D$38:$D$65,0),1)</f>
        <v>BAHIA DE ALGECIRAS</v>
      </c>
      <c r="F38" s="42">
        <f>LOOKUP(E38,$A$38:$A$65,$B$38:$B$65)</f>
        <v>369077</v>
      </c>
      <c r="G38" s="42">
        <f>LOOKUP(E38,$A$38:$A$65,$C$38:$C$65)</f>
        <v>334047</v>
      </c>
    </row>
    <row r="39" spans="1:9" x14ac:dyDescent="0.25">
      <c r="A39" s="42" t="str">
        <f t="shared" ref="A39:A65" si="6">A8</f>
        <v>ALICANTE</v>
      </c>
      <c r="B39" s="41">
        <f t="shared" ref="B39:B65" si="7">E8</f>
        <v>10796</v>
      </c>
      <c r="C39" s="41">
        <f t="shared" ref="C39:C65" si="8">D8</f>
        <v>10948</v>
      </c>
      <c r="D39" s="41">
        <f t="shared" ref="D39:D65" si="9">_xlfn.RANK.EQ(B39,$B$38:$B$65)+COUNTIF($B$38:$B$65,B39)-1</f>
        <v>12</v>
      </c>
      <c r="E39" s="42" t="str">
        <f t="shared" si="5"/>
        <v>VALENCIA</v>
      </c>
      <c r="F39" s="42">
        <f t="shared" ref="F39:F54" si="10">LOOKUP(E39,$A$38:$A$65,$B$38:$B$65)</f>
        <v>324115</v>
      </c>
      <c r="G39" s="42">
        <f t="shared" ref="G39:G65" si="11">LOOKUP(E39,$A$38:$A$65,$C$38:$C$65)</f>
        <v>376169</v>
      </c>
    </row>
    <row r="40" spans="1:9" x14ac:dyDescent="0.25">
      <c r="A40" s="42" t="str">
        <f t="shared" si="6"/>
        <v>ALMERIA</v>
      </c>
      <c r="B40" s="41">
        <f t="shared" si="7"/>
        <v>393</v>
      </c>
      <c r="C40" s="41">
        <f t="shared" si="8"/>
        <v>376</v>
      </c>
      <c r="D40" s="41">
        <f t="shared" si="9"/>
        <v>23</v>
      </c>
      <c r="E40" s="42" t="str">
        <f t="shared" si="5"/>
        <v>BARCELONA</v>
      </c>
      <c r="F40" s="42">
        <f t="shared" si="10"/>
        <v>129828.5</v>
      </c>
      <c r="G40" s="42">
        <f t="shared" si="11"/>
        <v>127548</v>
      </c>
    </row>
    <row r="41" spans="1:9" x14ac:dyDescent="0.25">
      <c r="A41" s="42" t="str">
        <f t="shared" si="6"/>
        <v>AVILES</v>
      </c>
      <c r="B41" s="41">
        <f t="shared" si="7"/>
        <v>0</v>
      </c>
      <c r="C41" s="41">
        <f t="shared" si="8"/>
        <v>0</v>
      </c>
      <c r="D41" s="41">
        <f t="shared" si="9"/>
        <v>28</v>
      </c>
      <c r="E41" s="42" t="str">
        <f t="shared" si="5"/>
        <v>LAS PALMAS</v>
      </c>
      <c r="F41" s="42">
        <f t="shared" si="10"/>
        <v>74713</v>
      </c>
      <c r="G41" s="42">
        <f t="shared" si="11"/>
        <v>85725</v>
      </c>
    </row>
    <row r="42" spans="1:9" x14ac:dyDescent="0.25">
      <c r="A42" s="42" t="str">
        <f t="shared" si="6"/>
        <v>BAHIA DE ALGECIRAS</v>
      </c>
      <c r="B42" s="41">
        <f t="shared" si="7"/>
        <v>369077</v>
      </c>
      <c r="C42" s="41">
        <f t="shared" si="8"/>
        <v>334047</v>
      </c>
      <c r="D42" s="41">
        <f t="shared" si="9"/>
        <v>1</v>
      </c>
      <c r="E42" s="42" t="str">
        <f t="shared" si="5"/>
        <v>BILBAO</v>
      </c>
      <c r="F42" s="42">
        <f t="shared" si="10"/>
        <v>42487.25</v>
      </c>
      <c r="G42" s="42">
        <f t="shared" si="11"/>
        <v>40996.5</v>
      </c>
    </row>
    <row r="43" spans="1:9" x14ac:dyDescent="0.25">
      <c r="A43" s="42" t="str">
        <f t="shared" si="6"/>
        <v>BAHIA DE CADIZ</v>
      </c>
      <c r="B43" s="41">
        <f t="shared" si="7"/>
        <v>8254</v>
      </c>
      <c r="C43" s="41">
        <f t="shared" si="8"/>
        <v>6733</v>
      </c>
      <c r="D43" s="41">
        <f t="shared" si="9"/>
        <v>13</v>
      </c>
      <c r="E43" s="42" t="str">
        <f t="shared" si="5"/>
        <v>MALAGA</v>
      </c>
      <c r="F43" s="42">
        <f t="shared" si="10"/>
        <v>28261</v>
      </c>
      <c r="G43" s="42">
        <f t="shared" si="11"/>
        <v>8351</v>
      </c>
    </row>
    <row r="44" spans="1:9" x14ac:dyDescent="0.25">
      <c r="A44" s="42" t="str">
        <f t="shared" si="6"/>
        <v>BALEARES</v>
      </c>
      <c r="B44" s="41">
        <f t="shared" si="7"/>
        <v>4585</v>
      </c>
      <c r="C44" s="41">
        <f t="shared" si="8"/>
        <v>4089</v>
      </c>
      <c r="D44" s="41">
        <f t="shared" si="9"/>
        <v>16</v>
      </c>
      <c r="E44" s="42" t="str">
        <f t="shared" si="5"/>
        <v>SANTA CRUZ DE TENERIFE</v>
      </c>
      <c r="F44" s="42">
        <f t="shared" si="10"/>
        <v>24942</v>
      </c>
      <c r="G44" s="42">
        <f t="shared" si="11"/>
        <v>23199</v>
      </c>
    </row>
    <row r="45" spans="1:9" x14ac:dyDescent="0.25">
      <c r="A45" s="42" t="str">
        <f t="shared" si="6"/>
        <v>BARCELONA</v>
      </c>
      <c r="B45" s="41">
        <f t="shared" si="7"/>
        <v>129828.5</v>
      </c>
      <c r="C45" s="41">
        <f t="shared" si="8"/>
        <v>127548</v>
      </c>
      <c r="D45" s="41">
        <f t="shared" si="9"/>
        <v>3</v>
      </c>
      <c r="E45" s="42" t="str">
        <f t="shared" si="5"/>
        <v>VIGO</v>
      </c>
      <c r="F45" s="42">
        <f t="shared" si="10"/>
        <v>15870.5</v>
      </c>
      <c r="G45" s="42">
        <f t="shared" si="11"/>
        <v>14606</v>
      </c>
    </row>
    <row r="46" spans="1:9" x14ac:dyDescent="0.25">
      <c r="A46" s="42" t="str">
        <f t="shared" si="6"/>
        <v>BILBAO</v>
      </c>
      <c r="B46" s="41">
        <f t="shared" si="7"/>
        <v>42487.25</v>
      </c>
      <c r="C46" s="41">
        <f t="shared" si="8"/>
        <v>40996.5</v>
      </c>
      <c r="D46" s="41">
        <f t="shared" si="9"/>
        <v>5</v>
      </c>
      <c r="E46" s="42" t="str">
        <f t="shared" si="5"/>
        <v>CASTELLON</v>
      </c>
      <c r="F46" s="42">
        <f t="shared" si="10"/>
        <v>13755</v>
      </c>
      <c r="G46" s="42">
        <f t="shared" si="11"/>
        <v>11890</v>
      </c>
    </row>
    <row r="47" spans="1:9" x14ac:dyDescent="0.25">
      <c r="A47" s="42" t="str">
        <f t="shared" si="6"/>
        <v>CARTAGENA</v>
      </c>
      <c r="B47" s="41">
        <f t="shared" si="7"/>
        <v>7740</v>
      </c>
      <c r="C47" s="41">
        <f t="shared" si="8"/>
        <v>5342</v>
      </c>
      <c r="D47" s="41">
        <f t="shared" si="9"/>
        <v>14</v>
      </c>
      <c r="E47" s="42" t="str">
        <f t="shared" si="5"/>
        <v>TARRAGONA</v>
      </c>
      <c r="F47" s="42">
        <f t="shared" si="10"/>
        <v>12868</v>
      </c>
      <c r="G47" s="42">
        <f t="shared" si="11"/>
        <v>13341</v>
      </c>
    </row>
    <row r="48" spans="1:9" x14ac:dyDescent="0.25">
      <c r="A48" s="42" t="str">
        <f t="shared" si="6"/>
        <v>CASTELLON</v>
      </c>
      <c r="B48" s="41">
        <f t="shared" si="7"/>
        <v>13755</v>
      </c>
      <c r="C48" s="41">
        <f t="shared" si="8"/>
        <v>11890</v>
      </c>
      <c r="D48" s="41">
        <f t="shared" si="9"/>
        <v>9</v>
      </c>
      <c r="E48" s="42" t="str">
        <f t="shared" si="5"/>
        <v>SEVILLA</v>
      </c>
      <c r="F48" s="42">
        <f t="shared" si="10"/>
        <v>11190</v>
      </c>
      <c r="G48" s="42">
        <f t="shared" si="11"/>
        <v>9193</v>
      </c>
    </row>
    <row r="49" spans="1:7" x14ac:dyDescent="0.25">
      <c r="A49" s="42" t="str">
        <f t="shared" si="6"/>
        <v>CEUTA</v>
      </c>
      <c r="B49" s="41">
        <f t="shared" si="7"/>
        <v>1802</v>
      </c>
      <c r="C49" s="41">
        <f t="shared" si="8"/>
        <v>1725</v>
      </c>
      <c r="D49" s="41">
        <f t="shared" si="9"/>
        <v>20</v>
      </c>
      <c r="E49" s="42" t="str">
        <f t="shared" si="5"/>
        <v>ALICANTE</v>
      </c>
      <c r="F49" s="42">
        <f t="shared" si="10"/>
        <v>10796</v>
      </c>
      <c r="G49" s="42">
        <f t="shared" si="11"/>
        <v>10948</v>
      </c>
    </row>
    <row r="50" spans="1:7" x14ac:dyDescent="0.25">
      <c r="A50" s="42" t="str">
        <f t="shared" si="6"/>
        <v>FERROL-SAN CIBRAO</v>
      </c>
      <c r="B50" s="41">
        <f t="shared" si="7"/>
        <v>17</v>
      </c>
      <c r="C50" s="41">
        <f t="shared" si="8"/>
        <v>114</v>
      </c>
      <c r="D50" s="41">
        <f t="shared" si="9"/>
        <v>26</v>
      </c>
      <c r="E50" s="42" t="str">
        <f t="shared" si="5"/>
        <v>BAHIA DE CADIZ</v>
      </c>
      <c r="F50" s="42">
        <f t="shared" si="10"/>
        <v>8254</v>
      </c>
      <c r="G50" s="42">
        <f t="shared" si="11"/>
        <v>6733</v>
      </c>
    </row>
    <row r="51" spans="1:7" x14ac:dyDescent="0.25">
      <c r="A51" s="42" t="str">
        <f t="shared" si="6"/>
        <v>GIJON</v>
      </c>
      <c r="B51" s="41">
        <f t="shared" si="7"/>
        <v>4952</v>
      </c>
      <c r="C51" s="41">
        <f t="shared" si="8"/>
        <v>4641</v>
      </c>
      <c r="D51" s="41">
        <f t="shared" si="9"/>
        <v>15</v>
      </c>
      <c r="E51" s="42" t="str">
        <f t="shared" si="5"/>
        <v>CARTAGENA</v>
      </c>
      <c r="F51" s="42">
        <f t="shared" si="10"/>
        <v>7740</v>
      </c>
      <c r="G51" s="42">
        <f t="shared" si="11"/>
        <v>5342</v>
      </c>
    </row>
    <row r="52" spans="1:7" x14ac:dyDescent="0.25">
      <c r="A52" s="42" t="str">
        <f t="shared" si="6"/>
        <v>HUELVA</v>
      </c>
      <c r="B52" s="41">
        <f t="shared" si="7"/>
        <v>555</v>
      </c>
      <c r="C52" s="41">
        <f t="shared" si="8"/>
        <v>10</v>
      </c>
      <c r="D52" s="41">
        <f t="shared" si="9"/>
        <v>21</v>
      </c>
      <c r="E52" s="42" t="str">
        <f t="shared" si="5"/>
        <v>GIJON</v>
      </c>
      <c r="F52" s="42">
        <f t="shared" si="10"/>
        <v>4952</v>
      </c>
      <c r="G52" s="42">
        <f t="shared" si="11"/>
        <v>4641</v>
      </c>
    </row>
    <row r="53" spans="1:7" x14ac:dyDescent="0.25">
      <c r="A53" s="42" t="str">
        <f t="shared" si="6"/>
        <v>LAS PALMAS</v>
      </c>
      <c r="B53" s="41">
        <f t="shared" si="7"/>
        <v>74713</v>
      </c>
      <c r="C53" s="41">
        <f t="shared" si="8"/>
        <v>85725</v>
      </c>
      <c r="D53" s="41">
        <f t="shared" si="9"/>
        <v>4</v>
      </c>
      <c r="E53" s="42" t="str">
        <f t="shared" si="5"/>
        <v>BALEARES</v>
      </c>
      <c r="F53" s="42">
        <f t="shared" si="10"/>
        <v>4585</v>
      </c>
      <c r="G53" s="42">
        <f t="shared" si="11"/>
        <v>4089</v>
      </c>
    </row>
    <row r="54" spans="1:7" x14ac:dyDescent="0.25">
      <c r="A54" s="42" t="str">
        <f t="shared" si="6"/>
        <v>MALAGA</v>
      </c>
      <c r="B54" s="41">
        <f t="shared" si="7"/>
        <v>28261</v>
      </c>
      <c r="C54" s="41">
        <f t="shared" si="8"/>
        <v>8351</v>
      </c>
      <c r="D54" s="41">
        <f t="shared" si="9"/>
        <v>6</v>
      </c>
      <c r="E54" s="42" t="str">
        <f t="shared" si="5"/>
        <v>MELILLA</v>
      </c>
      <c r="F54" s="42">
        <f t="shared" si="10"/>
        <v>3194</v>
      </c>
      <c r="G54" s="42">
        <f t="shared" si="11"/>
        <v>3064</v>
      </c>
    </row>
    <row r="55" spans="1:7" x14ac:dyDescent="0.25">
      <c r="A55" s="42" t="str">
        <f t="shared" si="6"/>
        <v>MARIN Y RIA DE PONTEVEDRA</v>
      </c>
      <c r="B55" s="41">
        <f t="shared" si="7"/>
        <v>2691</v>
      </c>
      <c r="C55" s="41">
        <f t="shared" si="8"/>
        <v>2844</v>
      </c>
      <c r="D55" s="41">
        <f t="shared" si="9"/>
        <v>18</v>
      </c>
      <c r="E55" s="42" t="str">
        <f t="shared" si="5"/>
        <v>MARIN Y RIA DE PONTEVEDRA</v>
      </c>
      <c r="F55" s="42">
        <f t="shared" ref="F55:F65" si="12">LOOKUP(E55,$A$38:$A$65,$B$38:$B$65)</f>
        <v>2691</v>
      </c>
      <c r="G55" s="42">
        <f t="shared" si="11"/>
        <v>2844</v>
      </c>
    </row>
    <row r="56" spans="1:7" x14ac:dyDescent="0.25">
      <c r="A56" s="42" t="str">
        <f t="shared" si="6"/>
        <v>MELILLA</v>
      </c>
      <c r="B56" s="41">
        <f t="shared" si="7"/>
        <v>3194</v>
      </c>
      <c r="C56" s="41">
        <f t="shared" si="8"/>
        <v>3064</v>
      </c>
      <c r="D56" s="41">
        <f t="shared" si="9"/>
        <v>17</v>
      </c>
      <c r="E56" s="42" t="str">
        <f t="shared" si="5"/>
        <v>VILAGARCIA</v>
      </c>
      <c r="F56" s="42">
        <f t="shared" si="12"/>
        <v>2613</v>
      </c>
      <c r="G56" s="42">
        <f t="shared" si="11"/>
        <v>2423</v>
      </c>
    </row>
    <row r="57" spans="1:7" x14ac:dyDescent="0.25">
      <c r="A57" s="42" t="str">
        <f t="shared" si="6"/>
        <v>MOTRIL</v>
      </c>
      <c r="B57" s="41">
        <f t="shared" si="7"/>
        <v>393</v>
      </c>
      <c r="C57" s="41">
        <f t="shared" si="8"/>
        <v>709</v>
      </c>
      <c r="D57" s="41">
        <f t="shared" si="9"/>
        <v>23</v>
      </c>
      <c r="E57" s="42" t="str">
        <f t="shared" si="5"/>
        <v>CEUTA</v>
      </c>
      <c r="F57" s="42">
        <f t="shared" si="12"/>
        <v>1802</v>
      </c>
      <c r="G57" s="42">
        <f t="shared" si="11"/>
        <v>1725</v>
      </c>
    </row>
    <row r="58" spans="1:7" x14ac:dyDescent="0.25">
      <c r="A58" s="42" t="str">
        <f t="shared" si="6"/>
        <v>PASAIA</v>
      </c>
      <c r="B58" s="41">
        <f t="shared" si="7"/>
        <v>0</v>
      </c>
      <c r="C58" s="41">
        <f t="shared" si="8"/>
        <v>0</v>
      </c>
      <c r="D58" s="41">
        <f t="shared" si="9"/>
        <v>28</v>
      </c>
      <c r="E58" s="42" t="str">
        <f t="shared" si="5"/>
        <v>HUELVA</v>
      </c>
      <c r="F58" s="42">
        <f t="shared" si="12"/>
        <v>555</v>
      </c>
      <c r="G58" s="42">
        <f t="shared" si="11"/>
        <v>10</v>
      </c>
    </row>
    <row r="59" spans="1:7" x14ac:dyDescent="0.25">
      <c r="A59" s="42" t="str">
        <f t="shared" si="6"/>
        <v>SANTA CRUZ DE TENERIFE</v>
      </c>
      <c r="B59" s="41">
        <f t="shared" si="7"/>
        <v>24942</v>
      </c>
      <c r="C59" s="41">
        <f t="shared" si="8"/>
        <v>23199</v>
      </c>
      <c r="D59" s="41">
        <f t="shared" si="9"/>
        <v>7</v>
      </c>
      <c r="E59" s="42" t="e">
        <f t="shared" si="5"/>
        <v>#N/A</v>
      </c>
      <c r="F59" s="42" t="e">
        <f t="shared" si="12"/>
        <v>#N/A</v>
      </c>
      <c r="G59" s="42" t="e">
        <f t="shared" si="11"/>
        <v>#N/A</v>
      </c>
    </row>
    <row r="60" spans="1:7" x14ac:dyDescent="0.25">
      <c r="A60" s="42" t="str">
        <f t="shared" si="6"/>
        <v>SANTANDER</v>
      </c>
      <c r="B60" s="41">
        <f t="shared" si="7"/>
        <v>46</v>
      </c>
      <c r="C60" s="41">
        <f t="shared" si="8"/>
        <v>31</v>
      </c>
      <c r="D60" s="41">
        <f t="shared" si="9"/>
        <v>25</v>
      </c>
      <c r="E60" s="42" t="str">
        <f t="shared" si="5"/>
        <v>ALMERIA</v>
      </c>
      <c r="F60" s="42">
        <f t="shared" si="12"/>
        <v>393</v>
      </c>
      <c r="G60" s="42">
        <f t="shared" si="11"/>
        <v>376</v>
      </c>
    </row>
    <row r="61" spans="1:7" x14ac:dyDescent="0.25">
      <c r="A61" s="42" t="str">
        <f t="shared" si="6"/>
        <v>SEVILLA</v>
      </c>
      <c r="B61" s="41">
        <f t="shared" si="7"/>
        <v>11190</v>
      </c>
      <c r="C61" s="41">
        <f t="shared" si="8"/>
        <v>9193</v>
      </c>
      <c r="D61" s="41">
        <f t="shared" si="9"/>
        <v>11</v>
      </c>
      <c r="E61" s="42" t="str">
        <f t="shared" si="5"/>
        <v>A CORUÑA</v>
      </c>
      <c r="F61" s="42">
        <f t="shared" si="12"/>
        <v>313</v>
      </c>
      <c r="G61" s="42">
        <f t="shared" si="11"/>
        <v>233</v>
      </c>
    </row>
    <row r="62" spans="1:7" x14ac:dyDescent="0.25">
      <c r="A62" s="42" t="str">
        <f t="shared" si="6"/>
        <v>TARRAGONA</v>
      </c>
      <c r="B62" s="41">
        <f t="shared" si="7"/>
        <v>12868</v>
      </c>
      <c r="C62" s="41">
        <f t="shared" si="8"/>
        <v>13341</v>
      </c>
      <c r="D62" s="41">
        <f t="shared" si="9"/>
        <v>10</v>
      </c>
      <c r="E62" s="42" t="str">
        <f t="shared" si="5"/>
        <v>SANTANDER</v>
      </c>
      <c r="F62" s="42">
        <f t="shared" si="12"/>
        <v>46</v>
      </c>
      <c r="G62" s="42">
        <f t="shared" si="11"/>
        <v>31</v>
      </c>
    </row>
    <row r="63" spans="1:7" x14ac:dyDescent="0.25">
      <c r="A63" s="42" t="str">
        <f t="shared" si="6"/>
        <v>VALENCIA</v>
      </c>
      <c r="B63" s="41">
        <f t="shared" si="7"/>
        <v>324115</v>
      </c>
      <c r="C63" s="41">
        <f t="shared" si="8"/>
        <v>376169</v>
      </c>
      <c r="D63" s="41">
        <f t="shared" si="9"/>
        <v>2</v>
      </c>
      <c r="E63" s="42" t="str">
        <f t="shared" si="5"/>
        <v>FERROL-SAN CIBRAO</v>
      </c>
      <c r="F63" s="42">
        <f t="shared" si="12"/>
        <v>17</v>
      </c>
      <c r="G63" s="42">
        <f t="shared" si="11"/>
        <v>114</v>
      </c>
    </row>
    <row r="64" spans="1:7" x14ac:dyDescent="0.25">
      <c r="A64" s="42" t="str">
        <f t="shared" si="6"/>
        <v>VIGO</v>
      </c>
      <c r="B64" s="41">
        <f t="shared" si="7"/>
        <v>15870.5</v>
      </c>
      <c r="C64" s="41">
        <f t="shared" si="8"/>
        <v>14606</v>
      </c>
      <c r="D64" s="41">
        <f t="shared" si="9"/>
        <v>8</v>
      </c>
      <c r="E64" s="42" t="e">
        <f t="shared" si="5"/>
        <v>#N/A</v>
      </c>
      <c r="F64" s="42" t="e">
        <f t="shared" si="12"/>
        <v>#N/A</v>
      </c>
      <c r="G64" s="42" t="e">
        <f t="shared" si="11"/>
        <v>#N/A</v>
      </c>
    </row>
    <row r="65" spans="1:7" x14ac:dyDescent="0.25">
      <c r="A65" s="42" t="str">
        <f t="shared" si="6"/>
        <v>VILAGARCIA</v>
      </c>
      <c r="B65" s="41">
        <f t="shared" si="7"/>
        <v>2613</v>
      </c>
      <c r="C65" s="41">
        <f t="shared" si="8"/>
        <v>2423</v>
      </c>
      <c r="D65" s="41">
        <f t="shared" si="9"/>
        <v>19</v>
      </c>
      <c r="E65" s="42" t="str">
        <f t="shared" si="5"/>
        <v>AVILES</v>
      </c>
      <c r="F65" s="42">
        <f t="shared" si="12"/>
        <v>0</v>
      </c>
      <c r="G65" s="42">
        <f t="shared" si="11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L5" sqref="L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Enero</v>
      </c>
      <c r="C5" s="97"/>
      <c r="D5" s="96" t="str">
        <f>'Resumen general'!F6</f>
        <v>Acumulado desde Enero</v>
      </c>
      <c r="E5" s="97"/>
      <c r="F5" s="97"/>
      <c r="L5" s="39">
        <f>'Resumen general'!I4</f>
        <v>41702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295</v>
      </c>
      <c r="C8" s="38">
        <v>11</v>
      </c>
      <c r="D8" s="38">
        <v>295</v>
      </c>
      <c r="E8" s="38">
        <v>11</v>
      </c>
      <c r="F8" s="13">
        <f t="shared" ref="F8:F35" si="0">((E8*100)/D8)-100</f>
        <v>-96.271186440677965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300691</v>
      </c>
      <c r="C11" s="37">
        <v>338889</v>
      </c>
      <c r="D11" s="37">
        <v>300691</v>
      </c>
      <c r="E11" s="37">
        <v>338889</v>
      </c>
      <c r="F11" s="10">
        <f t="shared" si="0"/>
        <v>12.703406487058146</v>
      </c>
      <c r="G11" s="1"/>
      <c r="H11" s="1"/>
      <c r="I11" s="1"/>
    </row>
    <row r="12" spans="1:12" x14ac:dyDescent="0.25">
      <c r="A12" s="11" t="s">
        <v>49</v>
      </c>
      <c r="B12" s="38">
        <v>0</v>
      </c>
      <c r="C12" s="38">
        <v>0</v>
      </c>
      <c r="D12" s="38">
        <v>0</v>
      </c>
      <c r="E12" s="38">
        <v>0</v>
      </c>
      <c r="F12" s="13" t="e">
        <f t="shared" si="0"/>
        <v>#DIV/0!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1</v>
      </c>
      <c r="D13" s="37">
        <v>0</v>
      </c>
      <c r="E13" s="37">
        <v>1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8">
        <v>29995.5</v>
      </c>
      <c r="C14" s="38">
        <v>19742.5</v>
      </c>
      <c r="D14" s="38">
        <v>29995.5</v>
      </c>
      <c r="E14" s="38">
        <v>19742.5</v>
      </c>
      <c r="F14" s="13">
        <f t="shared" si="0"/>
        <v>-34.181793935757028</v>
      </c>
      <c r="G14" s="1"/>
      <c r="H14" s="1"/>
      <c r="I14" s="1"/>
    </row>
    <row r="15" spans="1:12" x14ac:dyDescent="0.25">
      <c r="A15" s="8" t="s">
        <v>52</v>
      </c>
      <c r="B15" s="37">
        <v>13</v>
      </c>
      <c r="C15" s="37">
        <v>23</v>
      </c>
      <c r="D15" s="37">
        <v>13</v>
      </c>
      <c r="E15" s="37">
        <v>23</v>
      </c>
      <c r="F15" s="10">
        <f t="shared" si="0"/>
        <v>76.923076923076934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182</v>
      </c>
      <c r="C17" s="37">
        <v>145</v>
      </c>
      <c r="D17" s="37">
        <v>182</v>
      </c>
      <c r="E17" s="37">
        <v>145</v>
      </c>
      <c r="F17" s="10">
        <f t="shared" si="0"/>
        <v>-20.329670329670336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55752</v>
      </c>
      <c r="C22" s="38">
        <v>40875</v>
      </c>
      <c r="D22" s="38">
        <v>55752</v>
      </c>
      <c r="E22" s="38">
        <v>40875</v>
      </c>
      <c r="F22" s="13">
        <f t="shared" si="0"/>
        <v>-26.684244511407655</v>
      </c>
      <c r="G22" s="1"/>
      <c r="H22" s="1"/>
      <c r="I22" s="1"/>
    </row>
    <row r="23" spans="1:9" x14ac:dyDescent="0.25">
      <c r="A23" s="8" t="s">
        <v>60</v>
      </c>
      <c r="B23" s="37">
        <v>5712</v>
      </c>
      <c r="C23" s="37">
        <v>25233</v>
      </c>
      <c r="D23" s="37">
        <v>5712</v>
      </c>
      <c r="E23" s="37">
        <v>25233</v>
      </c>
      <c r="F23" s="10">
        <f t="shared" si="0"/>
        <v>341.75420168067228</v>
      </c>
      <c r="G23" s="1"/>
      <c r="H23" s="1"/>
      <c r="I23" s="1"/>
    </row>
    <row r="24" spans="1:9" x14ac:dyDescent="0.25">
      <c r="A24" s="11" t="s">
        <v>61</v>
      </c>
      <c r="B24" s="38">
        <v>225</v>
      </c>
      <c r="C24" s="38">
        <v>278</v>
      </c>
      <c r="D24" s="38">
        <v>225</v>
      </c>
      <c r="E24" s="38">
        <v>278</v>
      </c>
      <c r="F24" s="13">
        <f t="shared" si="0"/>
        <v>23.555555555555557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10</v>
      </c>
      <c r="D26" s="38">
        <v>0</v>
      </c>
      <c r="E26" s="38">
        <v>10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248</v>
      </c>
      <c r="C28" s="38">
        <v>202</v>
      </c>
      <c r="D28" s="38">
        <v>248</v>
      </c>
      <c r="E28" s="38">
        <v>202</v>
      </c>
      <c r="F28" s="13">
        <f t="shared" si="0"/>
        <v>-18.548387096774192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6536</v>
      </c>
      <c r="C31" s="37">
        <v>7044</v>
      </c>
      <c r="D31" s="37">
        <v>6536</v>
      </c>
      <c r="E31" s="37">
        <v>7044</v>
      </c>
      <c r="F31" s="10">
        <f t="shared" si="0"/>
        <v>7.7723378212974268</v>
      </c>
      <c r="G31" s="1"/>
      <c r="H31" s="1"/>
      <c r="I31" s="1"/>
    </row>
    <row r="32" spans="1:9" x14ac:dyDescent="0.25">
      <c r="A32" s="11" t="s">
        <v>69</v>
      </c>
      <c r="B32" s="38">
        <v>202704</v>
      </c>
      <c r="C32" s="38">
        <v>172890</v>
      </c>
      <c r="D32" s="38">
        <v>202704</v>
      </c>
      <c r="E32" s="38">
        <v>172890</v>
      </c>
      <c r="F32" s="13">
        <f t="shared" si="0"/>
        <v>-14.708145867866449</v>
      </c>
      <c r="G32" s="1"/>
      <c r="H32" s="1"/>
      <c r="I32" s="1"/>
    </row>
    <row r="33" spans="1:9" x14ac:dyDescent="0.25">
      <c r="A33" s="8" t="s">
        <v>70</v>
      </c>
      <c r="B33" s="37">
        <v>823</v>
      </c>
      <c r="C33" s="37">
        <v>421</v>
      </c>
      <c r="D33" s="37">
        <v>823</v>
      </c>
      <c r="E33" s="37">
        <v>421</v>
      </c>
      <c r="F33" s="10">
        <f t="shared" si="0"/>
        <v>-48.845686512758199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 t="shared" ref="B35" si="1">SUM(B7:B34)</f>
        <v>603176.5</v>
      </c>
      <c r="C35" s="15">
        <f t="shared" ref="C35" si="2">SUM(C7:C34)</f>
        <v>605764.5</v>
      </c>
      <c r="D35" s="15">
        <f t="shared" ref="D35" si="3">SUM(D7:D34)</f>
        <v>603176.5</v>
      </c>
      <c r="E35" s="15">
        <f t="shared" ref="E35" si="4">SUM(E7:E34)</f>
        <v>605764.5</v>
      </c>
      <c r="F35" s="16">
        <f t="shared" si="0"/>
        <v>0.42906180860825316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5">INDEX($A$38:$B$65,MATCH(ROW()-37,$D$38:$D$65,0),1)</f>
        <v>BAHIA DE ALGECIRAS</v>
      </c>
      <c r="F38" s="42">
        <f>LOOKUP(E38,$A$38:$A$65,$B$38:$B$65)</f>
        <v>338889</v>
      </c>
      <c r="G38" s="42">
        <f>LOOKUP(E38,$A$38:$A$65,$C$38:$C$65)</f>
        <v>300691</v>
      </c>
    </row>
    <row r="39" spans="1:9" x14ac:dyDescent="0.25">
      <c r="A39" s="42" t="str">
        <f t="shared" ref="A39:A65" si="6">A8</f>
        <v>ALICANTE</v>
      </c>
      <c r="B39" s="41">
        <f t="shared" ref="B39:B65" si="7">E8</f>
        <v>11</v>
      </c>
      <c r="C39" s="41">
        <f t="shared" ref="C39:C65" si="8">D8</f>
        <v>295</v>
      </c>
      <c r="D39" s="41">
        <f t="shared" ref="D39:D65" si="9">_xlfn.RANK.EQ(B39,$B$38:$B$65)+COUNTIF($B$38:$B$65,B39)-1</f>
        <v>12</v>
      </c>
      <c r="E39" s="42" t="str">
        <f t="shared" si="5"/>
        <v>VALENCIA</v>
      </c>
      <c r="F39" s="42">
        <f t="shared" ref="F39:F54" si="10">LOOKUP(E39,$A$38:$A$65,$B$38:$B$65)</f>
        <v>172890</v>
      </c>
      <c r="G39" s="42">
        <f t="shared" ref="G39:G65" si="11">LOOKUP(E39,$A$38:$A$65,$C$38:$C$65)</f>
        <v>202704</v>
      </c>
    </row>
    <row r="40" spans="1:9" x14ac:dyDescent="0.25">
      <c r="A40" s="42" t="str">
        <f t="shared" si="6"/>
        <v>ALMERIA</v>
      </c>
      <c r="B40" s="41">
        <f t="shared" si="7"/>
        <v>0</v>
      </c>
      <c r="C40" s="41">
        <f t="shared" si="8"/>
        <v>0</v>
      </c>
      <c r="D40" s="41">
        <f t="shared" si="9"/>
        <v>28</v>
      </c>
      <c r="E40" s="42" t="str">
        <f t="shared" si="5"/>
        <v>LAS PALMAS</v>
      </c>
      <c r="F40" s="42">
        <f t="shared" si="10"/>
        <v>40875</v>
      </c>
      <c r="G40" s="42">
        <f t="shared" si="11"/>
        <v>55752</v>
      </c>
    </row>
    <row r="41" spans="1:9" x14ac:dyDescent="0.25">
      <c r="A41" s="42" t="str">
        <f t="shared" si="6"/>
        <v>AVILES</v>
      </c>
      <c r="B41" s="41">
        <f t="shared" si="7"/>
        <v>0</v>
      </c>
      <c r="C41" s="41">
        <f t="shared" si="8"/>
        <v>0</v>
      </c>
      <c r="D41" s="41">
        <f t="shared" si="9"/>
        <v>28</v>
      </c>
      <c r="E41" s="42" t="str">
        <f t="shared" si="5"/>
        <v>MALAGA</v>
      </c>
      <c r="F41" s="42">
        <f t="shared" si="10"/>
        <v>25233</v>
      </c>
      <c r="G41" s="42">
        <f t="shared" si="11"/>
        <v>5712</v>
      </c>
    </row>
    <row r="42" spans="1:9" x14ac:dyDescent="0.25">
      <c r="A42" s="42" t="str">
        <f t="shared" si="6"/>
        <v>BAHIA DE ALGECIRAS</v>
      </c>
      <c r="B42" s="41">
        <f t="shared" si="7"/>
        <v>338889</v>
      </c>
      <c r="C42" s="41">
        <f t="shared" si="8"/>
        <v>300691</v>
      </c>
      <c r="D42" s="41">
        <f t="shared" si="9"/>
        <v>1</v>
      </c>
      <c r="E42" s="42" t="str">
        <f t="shared" si="5"/>
        <v>BARCELONA</v>
      </c>
      <c r="F42" s="42">
        <f t="shared" si="10"/>
        <v>19742.5</v>
      </c>
      <c r="G42" s="42">
        <f t="shared" si="11"/>
        <v>29995.5</v>
      </c>
    </row>
    <row r="43" spans="1:9" x14ac:dyDescent="0.25">
      <c r="A43" s="42" t="str">
        <f t="shared" si="6"/>
        <v>BAHIA DE CADIZ</v>
      </c>
      <c r="B43" s="41">
        <f t="shared" si="7"/>
        <v>0</v>
      </c>
      <c r="C43" s="41">
        <f t="shared" si="8"/>
        <v>0</v>
      </c>
      <c r="D43" s="41">
        <f t="shared" si="9"/>
        <v>28</v>
      </c>
      <c r="E43" s="42" t="str">
        <f t="shared" si="5"/>
        <v>TARRAGONA</v>
      </c>
      <c r="F43" s="42">
        <f t="shared" si="10"/>
        <v>7044</v>
      </c>
      <c r="G43" s="42">
        <f t="shared" si="11"/>
        <v>6536</v>
      </c>
    </row>
    <row r="44" spans="1:9" x14ac:dyDescent="0.25">
      <c r="A44" s="42" t="str">
        <f t="shared" si="6"/>
        <v>BALEARES</v>
      </c>
      <c r="B44" s="41">
        <f t="shared" si="7"/>
        <v>1</v>
      </c>
      <c r="C44" s="41">
        <f t="shared" si="8"/>
        <v>0</v>
      </c>
      <c r="D44" s="41">
        <f t="shared" si="9"/>
        <v>14</v>
      </c>
      <c r="E44" s="42" t="str">
        <f t="shared" si="5"/>
        <v>VIGO</v>
      </c>
      <c r="F44" s="42">
        <f t="shared" si="10"/>
        <v>421</v>
      </c>
      <c r="G44" s="42">
        <f t="shared" si="11"/>
        <v>823</v>
      </c>
    </row>
    <row r="45" spans="1:9" x14ac:dyDescent="0.25">
      <c r="A45" s="42" t="str">
        <f t="shared" si="6"/>
        <v>BARCELONA</v>
      </c>
      <c r="B45" s="41">
        <f t="shared" si="7"/>
        <v>19742.5</v>
      </c>
      <c r="C45" s="41">
        <f t="shared" si="8"/>
        <v>29995.5</v>
      </c>
      <c r="D45" s="41">
        <f t="shared" si="9"/>
        <v>5</v>
      </c>
      <c r="E45" s="42" t="str">
        <f t="shared" si="5"/>
        <v>MARIN Y RIA DE PONTEVEDRA</v>
      </c>
      <c r="F45" s="42">
        <f t="shared" si="10"/>
        <v>278</v>
      </c>
      <c r="G45" s="42">
        <f t="shared" si="11"/>
        <v>225</v>
      </c>
    </row>
    <row r="46" spans="1:9" x14ac:dyDescent="0.25">
      <c r="A46" s="42" t="str">
        <f t="shared" si="6"/>
        <v>BILBAO</v>
      </c>
      <c r="B46" s="41">
        <f t="shared" si="7"/>
        <v>23</v>
      </c>
      <c r="C46" s="41">
        <f t="shared" si="8"/>
        <v>13</v>
      </c>
      <c r="D46" s="41">
        <f t="shared" si="9"/>
        <v>11</v>
      </c>
      <c r="E46" s="42" t="str">
        <f t="shared" si="5"/>
        <v>SANTA CRUZ DE TENERIFE</v>
      </c>
      <c r="F46" s="42">
        <f t="shared" si="10"/>
        <v>202</v>
      </c>
      <c r="G46" s="42">
        <f t="shared" si="11"/>
        <v>248</v>
      </c>
    </row>
    <row r="47" spans="1:9" x14ac:dyDescent="0.25">
      <c r="A47" s="42" t="str">
        <f t="shared" si="6"/>
        <v>CARTAGENA</v>
      </c>
      <c r="B47" s="41">
        <f t="shared" si="7"/>
        <v>0</v>
      </c>
      <c r="C47" s="41">
        <f t="shared" si="8"/>
        <v>0</v>
      </c>
      <c r="D47" s="41">
        <f t="shared" si="9"/>
        <v>28</v>
      </c>
      <c r="E47" s="42" t="str">
        <f t="shared" si="5"/>
        <v>CASTELLON</v>
      </c>
      <c r="F47" s="42">
        <f t="shared" si="10"/>
        <v>145</v>
      </c>
      <c r="G47" s="42">
        <f t="shared" si="11"/>
        <v>182</v>
      </c>
    </row>
    <row r="48" spans="1:9" x14ac:dyDescent="0.25">
      <c r="A48" s="42" t="str">
        <f t="shared" si="6"/>
        <v>CASTELLON</v>
      </c>
      <c r="B48" s="41">
        <f t="shared" si="7"/>
        <v>145</v>
      </c>
      <c r="C48" s="41">
        <f t="shared" si="8"/>
        <v>182</v>
      </c>
      <c r="D48" s="41">
        <f t="shared" si="9"/>
        <v>10</v>
      </c>
      <c r="E48" s="42" t="str">
        <f t="shared" si="5"/>
        <v>BILBAO</v>
      </c>
      <c r="F48" s="42">
        <f t="shared" si="10"/>
        <v>23</v>
      </c>
      <c r="G48" s="42">
        <f t="shared" si="11"/>
        <v>13</v>
      </c>
    </row>
    <row r="49" spans="1:7" x14ac:dyDescent="0.25">
      <c r="A49" s="42" t="str">
        <f t="shared" si="6"/>
        <v>CEUTA</v>
      </c>
      <c r="B49" s="41">
        <f t="shared" si="7"/>
        <v>0</v>
      </c>
      <c r="C49" s="41">
        <f t="shared" si="8"/>
        <v>0</v>
      </c>
      <c r="D49" s="41">
        <f t="shared" si="9"/>
        <v>28</v>
      </c>
      <c r="E49" s="42" t="str">
        <f t="shared" si="5"/>
        <v>ALICANTE</v>
      </c>
      <c r="F49" s="42">
        <f t="shared" si="10"/>
        <v>11</v>
      </c>
      <c r="G49" s="42">
        <f t="shared" si="11"/>
        <v>295</v>
      </c>
    </row>
    <row r="50" spans="1:7" x14ac:dyDescent="0.25">
      <c r="A50" s="42" t="str">
        <f t="shared" si="6"/>
        <v>FERROL-SAN CIBRAO</v>
      </c>
      <c r="B50" s="41">
        <f t="shared" si="7"/>
        <v>0</v>
      </c>
      <c r="C50" s="41">
        <f t="shared" si="8"/>
        <v>0</v>
      </c>
      <c r="D50" s="41">
        <f t="shared" si="9"/>
        <v>28</v>
      </c>
      <c r="E50" s="42" t="str">
        <f t="shared" si="5"/>
        <v>MOTRIL</v>
      </c>
      <c r="F50" s="42">
        <f t="shared" si="10"/>
        <v>10</v>
      </c>
      <c r="G50" s="42">
        <f t="shared" si="11"/>
        <v>0</v>
      </c>
    </row>
    <row r="51" spans="1:7" x14ac:dyDescent="0.25">
      <c r="A51" s="42" t="str">
        <f t="shared" si="6"/>
        <v>GIJON</v>
      </c>
      <c r="B51" s="41">
        <f t="shared" si="7"/>
        <v>0</v>
      </c>
      <c r="C51" s="41">
        <f t="shared" si="8"/>
        <v>0</v>
      </c>
      <c r="D51" s="41">
        <f t="shared" si="9"/>
        <v>28</v>
      </c>
      <c r="E51" s="42" t="str">
        <f t="shared" si="5"/>
        <v>BALEARES</v>
      </c>
      <c r="F51" s="42">
        <f t="shared" si="10"/>
        <v>1</v>
      </c>
      <c r="G51" s="42">
        <f t="shared" si="11"/>
        <v>0</v>
      </c>
    </row>
    <row r="52" spans="1:7" x14ac:dyDescent="0.25">
      <c r="A52" s="42" t="str">
        <f t="shared" si="6"/>
        <v>HUELVA</v>
      </c>
      <c r="B52" s="41">
        <f t="shared" si="7"/>
        <v>0</v>
      </c>
      <c r="C52" s="41">
        <f t="shared" si="8"/>
        <v>0</v>
      </c>
      <c r="D52" s="41">
        <f t="shared" si="9"/>
        <v>28</v>
      </c>
      <c r="E52" s="42" t="e">
        <f t="shared" si="5"/>
        <v>#N/A</v>
      </c>
      <c r="F52" s="42" t="e">
        <f t="shared" si="10"/>
        <v>#N/A</v>
      </c>
      <c r="G52" s="42" t="e">
        <f t="shared" si="11"/>
        <v>#N/A</v>
      </c>
    </row>
    <row r="53" spans="1:7" x14ac:dyDescent="0.25">
      <c r="A53" s="42" t="str">
        <f t="shared" si="6"/>
        <v>LAS PALMAS</v>
      </c>
      <c r="B53" s="41">
        <f t="shared" si="7"/>
        <v>40875</v>
      </c>
      <c r="C53" s="41">
        <f t="shared" si="8"/>
        <v>55752</v>
      </c>
      <c r="D53" s="41">
        <f t="shared" si="9"/>
        <v>3</v>
      </c>
      <c r="E53" s="42" t="e">
        <f t="shared" si="5"/>
        <v>#N/A</v>
      </c>
      <c r="F53" s="42" t="e">
        <f t="shared" si="10"/>
        <v>#N/A</v>
      </c>
      <c r="G53" s="42" t="e">
        <f t="shared" si="11"/>
        <v>#N/A</v>
      </c>
    </row>
    <row r="54" spans="1:7" x14ac:dyDescent="0.25">
      <c r="A54" s="42" t="str">
        <f t="shared" si="6"/>
        <v>MALAGA</v>
      </c>
      <c r="B54" s="41">
        <f t="shared" si="7"/>
        <v>25233</v>
      </c>
      <c r="C54" s="41">
        <f t="shared" si="8"/>
        <v>5712</v>
      </c>
      <c r="D54" s="41">
        <f t="shared" si="9"/>
        <v>4</v>
      </c>
      <c r="E54" s="42" t="e">
        <f t="shared" si="5"/>
        <v>#N/A</v>
      </c>
      <c r="F54" s="42" t="e">
        <f t="shared" si="10"/>
        <v>#N/A</v>
      </c>
      <c r="G54" s="42" t="e">
        <f t="shared" si="11"/>
        <v>#N/A</v>
      </c>
    </row>
    <row r="55" spans="1:7" x14ac:dyDescent="0.25">
      <c r="A55" s="42" t="str">
        <f t="shared" si="6"/>
        <v>MARIN Y RIA DE PONTEVEDRA</v>
      </c>
      <c r="B55" s="41">
        <f t="shared" si="7"/>
        <v>278</v>
      </c>
      <c r="C55" s="41">
        <f t="shared" si="8"/>
        <v>225</v>
      </c>
      <c r="D55" s="41">
        <f t="shared" si="9"/>
        <v>8</v>
      </c>
      <c r="E55" s="42" t="e">
        <f t="shared" si="5"/>
        <v>#N/A</v>
      </c>
      <c r="F55" s="42" t="e">
        <f t="shared" ref="F55:F65" si="12">LOOKUP(E55,$A$38:$A$65,$B$38:$B$65)</f>
        <v>#N/A</v>
      </c>
      <c r="G55" s="42" t="e">
        <f t="shared" si="11"/>
        <v>#N/A</v>
      </c>
    </row>
    <row r="56" spans="1:7" x14ac:dyDescent="0.25">
      <c r="A56" s="42" t="str">
        <f t="shared" si="6"/>
        <v>MELILLA</v>
      </c>
      <c r="B56" s="41">
        <f t="shared" si="7"/>
        <v>0</v>
      </c>
      <c r="C56" s="41">
        <f t="shared" si="8"/>
        <v>0</v>
      </c>
      <c r="D56" s="41">
        <f t="shared" si="9"/>
        <v>28</v>
      </c>
      <c r="E56" s="42" t="e">
        <f t="shared" si="5"/>
        <v>#N/A</v>
      </c>
      <c r="F56" s="42" t="e">
        <f t="shared" si="12"/>
        <v>#N/A</v>
      </c>
      <c r="G56" s="42" t="e">
        <f t="shared" si="11"/>
        <v>#N/A</v>
      </c>
    </row>
    <row r="57" spans="1:7" x14ac:dyDescent="0.25">
      <c r="A57" s="42" t="str">
        <f t="shared" si="6"/>
        <v>MOTRIL</v>
      </c>
      <c r="B57" s="41">
        <f t="shared" si="7"/>
        <v>10</v>
      </c>
      <c r="C57" s="41">
        <f t="shared" si="8"/>
        <v>0</v>
      </c>
      <c r="D57" s="41">
        <f t="shared" si="9"/>
        <v>13</v>
      </c>
      <c r="E57" s="42" t="e">
        <f t="shared" si="5"/>
        <v>#N/A</v>
      </c>
      <c r="F57" s="42" t="e">
        <f t="shared" si="12"/>
        <v>#N/A</v>
      </c>
      <c r="G57" s="42" t="e">
        <f t="shared" si="11"/>
        <v>#N/A</v>
      </c>
    </row>
    <row r="58" spans="1:7" x14ac:dyDescent="0.25">
      <c r="A58" s="42" t="str">
        <f t="shared" si="6"/>
        <v>PASAIA</v>
      </c>
      <c r="B58" s="41">
        <f t="shared" si="7"/>
        <v>0</v>
      </c>
      <c r="C58" s="41">
        <f t="shared" si="8"/>
        <v>0</v>
      </c>
      <c r="D58" s="41">
        <f t="shared" si="9"/>
        <v>28</v>
      </c>
      <c r="E58" s="42" t="e">
        <f t="shared" si="5"/>
        <v>#N/A</v>
      </c>
      <c r="F58" s="42" t="e">
        <f t="shared" si="12"/>
        <v>#N/A</v>
      </c>
      <c r="G58" s="42" t="e">
        <f t="shared" si="11"/>
        <v>#N/A</v>
      </c>
    </row>
    <row r="59" spans="1:7" x14ac:dyDescent="0.25">
      <c r="A59" s="42" t="str">
        <f t="shared" si="6"/>
        <v>SANTA CRUZ DE TENERIFE</v>
      </c>
      <c r="B59" s="41">
        <f t="shared" si="7"/>
        <v>202</v>
      </c>
      <c r="C59" s="41">
        <f t="shared" si="8"/>
        <v>248</v>
      </c>
      <c r="D59" s="41">
        <f t="shared" si="9"/>
        <v>9</v>
      </c>
      <c r="E59" s="42" t="e">
        <f t="shared" si="5"/>
        <v>#N/A</v>
      </c>
      <c r="F59" s="42" t="e">
        <f t="shared" si="12"/>
        <v>#N/A</v>
      </c>
      <c r="G59" s="42" t="e">
        <f t="shared" si="11"/>
        <v>#N/A</v>
      </c>
    </row>
    <row r="60" spans="1:7" x14ac:dyDescent="0.25">
      <c r="A60" s="42" t="str">
        <f t="shared" si="6"/>
        <v>SANTANDER</v>
      </c>
      <c r="B60" s="41">
        <f t="shared" si="7"/>
        <v>0</v>
      </c>
      <c r="C60" s="41">
        <f t="shared" si="8"/>
        <v>0</v>
      </c>
      <c r="D60" s="41">
        <f t="shared" si="9"/>
        <v>28</v>
      </c>
      <c r="E60" s="42" t="e">
        <f t="shared" si="5"/>
        <v>#N/A</v>
      </c>
      <c r="F60" s="42" t="e">
        <f t="shared" si="12"/>
        <v>#N/A</v>
      </c>
      <c r="G60" s="42" t="e">
        <f t="shared" si="11"/>
        <v>#N/A</v>
      </c>
    </row>
    <row r="61" spans="1:7" x14ac:dyDescent="0.25">
      <c r="A61" s="42" t="str">
        <f t="shared" si="6"/>
        <v>SEVILLA</v>
      </c>
      <c r="B61" s="41">
        <f t="shared" si="7"/>
        <v>0</v>
      </c>
      <c r="C61" s="41">
        <f t="shared" si="8"/>
        <v>0</v>
      </c>
      <c r="D61" s="41">
        <f t="shared" si="9"/>
        <v>28</v>
      </c>
      <c r="E61" s="42" t="e">
        <f t="shared" si="5"/>
        <v>#N/A</v>
      </c>
      <c r="F61" s="42" t="e">
        <f t="shared" si="12"/>
        <v>#N/A</v>
      </c>
      <c r="G61" s="42" t="e">
        <f t="shared" si="11"/>
        <v>#N/A</v>
      </c>
    </row>
    <row r="62" spans="1:7" x14ac:dyDescent="0.25">
      <c r="A62" s="42" t="str">
        <f t="shared" si="6"/>
        <v>TARRAGONA</v>
      </c>
      <c r="B62" s="41">
        <f t="shared" si="7"/>
        <v>7044</v>
      </c>
      <c r="C62" s="41">
        <f t="shared" si="8"/>
        <v>6536</v>
      </c>
      <c r="D62" s="41">
        <f t="shared" si="9"/>
        <v>6</v>
      </c>
      <c r="E62" s="42" t="e">
        <f t="shared" si="5"/>
        <v>#N/A</v>
      </c>
      <c r="F62" s="42" t="e">
        <f t="shared" si="12"/>
        <v>#N/A</v>
      </c>
      <c r="G62" s="42" t="e">
        <f t="shared" si="11"/>
        <v>#N/A</v>
      </c>
    </row>
    <row r="63" spans="1:7" x14ac:dyDescent="0.25">
      <c r="A63" s="42" t="str">
        <f t="shared" si="6"/>
        <v>VALENCIA</v>
      </c>
      <c r="B63" s="41">
        <f t="shared" si="7"/>
        <v>172890</v>
      </c>
      <c r="C63" s="41">
        <f t="shared" si="8"/>
        <v>202704</v>
      </c>
      <c r="D63" s="41">
        <f t="shared" si="9"/>
        <v>2</v>
      </c>
      <c r="E63" s="42" t="e">
        <f t="shared" si="5"/>
        <v>#N/A</v>
      </c>
      <c r="F63" s="42" t="e">
        <f t="shared" si="12"/>
        <v>#N/A</v>
      </c>
      <c r="G63" s="42" t="e">
        <f t="shared" si="11"/>
        <v>#N/A</v>
      </c>
    </row>
    <row r="64" spans="1:7" x14ac:dyDescent="0.25">
      <c r="A64" s="42" t="str">
        <f t="shared" si="6"/>
        <v>VIGO</v>
      </c>
      <c r="B64" s="41">
        <f t="shared" si="7"/>
        <v>421</v>
      </c>
      <c r="C64" s="41">
        <f t="shared" si="8"/>
        <v>823</v>
      </c>
      <c r="D64" s="41">
        <f t="shared" si="9"/>
        <v>7</v>
      </c>
      <c r="E64" s="42" t="e">
        <f t="shared" si="5"/>
        <v>#N/A</v>
      </c>
      <c r="F64" s="42" t="e">
        <f t="shared" si="12"/>
        <v>#N/A</v>
      </c>
      <c r="G64" s="42" t="e">
        <f t="shared" si="11"/>
        <v>#N/A</v>
      </c>
    </row>
    <row r="65" spans="1:7" x14ac:dyDescent="0.25">
      <c r="A65" s="42" t="str">
        <f t="shared" si="6"/>
        <v>VILAGARCIA</v>
      </c>
      <c r="B65" s="41">
        <f t="shared" si="7"/>
        <v>0</v>
      </c>
      <c r="C65" s="41">
        <f t="shared" si="8"/>
        <v>0</v>
      </c>
      <c r="D65" s="41">
        <f t="shared" si="9"/>
        <v>28</v>
      </c>
      <c r="E65" s="42" t="str">
        <f t="shared" si="5"/>
        <v>A CORUÑA</v>
      </c>
      <c r="F65" s="42">
        <f t="shared" si="12"/>
        <v>0</v>
      </c>
      <c r="G65" s="42">
        <f t="shared" si="11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L6" sqref="L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Enero</v>
      </c>
      <c r="C5" s="97"/>
      <c r="D5" s="96" t="s">
        <v>40</v>
      </c>
      <c r="E5" s="97"/>
      <c r="F5" s="97"/>
      <c r="L5" s="39">
        <f>'Resumen general'!I4</f>
        <v>41702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20</v>
      </c>
      <c r="C7" s="9">
        <v>42</v>
      </c>
      <c r="D7" s="9">
        <v>20</v>
      </c>
      <c r="E7" s="9">
        <v>42</v>
      </c>
      <c r="F7" s="10">
        <f>((E7*100)/D7)-100</f>
        <v>110</v>
      </c>
      <c r="G7" s="1"/>
      <c r="H7" s="1"/>
      <c r="I7" s="1"/>
    </row>
    <row r="8" spans="1:12" x14ac:dyDescent="0.25">
      <c r="A8" s="11" t="s">
        <v>45</v>
      </c>
      <c r="B8" s="12">
        <v>8580</v>
      </c>
      <c r="C8" s="12">
        <v>8574</v>
      </c>
      <c r="D8" s="12">
        <v>8580</v>
      </c>
      <c r="E8" s="12">
        <v>8574</v>
      </c>
      <c r="F8" s="13">
        <f t="shared" ref="F8:F35" si="0">((E8*100)/D8)-100</f>
        <v>-6.9930069930066452E-2</v>
      </c>
      <c r="G8" s="1"/>
      <c r="H8" s="1"/>
      <c r="I8" s="1"/>
    </row>
    <row r="9" spans="1:12" x14ac:dyDescent="0.25">
      <c r="A9" s="8" t="s">
        <v>46</v>
      </c>
      <c r="B9" s="9">
        <v>195</v>
      </c>
      <c r="C9" s="9">
        <v>155</v>
      </c>
      <c r="D9" s="9">
        <v>195</v>
      </c>
      <c r="E9" s="9">
        <v>155</v>
      </c>
      <c r="F9" s="10">
        <f t="shared" si="0"/>
        <v>-20.512820512820511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169</v>
      </c>
      <c r="D11" s="9">
        <v>0</v>
      </c>
      <c r="E11" s="9">
        <v>169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3427</v>
      </c>
      <c r="C12" s="12">
        <v>2415</v>
      </c>
      <c r="D12" s="12">
        <v>3427</v>
      </c>
      <c r="E12" s="12">
        <v>2415</v>
      </c>
      <c r="F12" s="13">
        <f t="shared" si="0"/>
        <v>-29.530201342281885</v>
      </c>
      <c r="G12" s="1"/>
      <c r="H12" s="1"/>
      <c r="I12" s="1"/>
    </row>
    <row r="13" spans="1:12" x14ac:dyDescent="0.25">
      <c r="A13" s="8" t="s">
        <v>50</v>
      </c>
      <c r="B13" s="9">
        <v>4089</v>
      </c>
      <c r="C13" s="9">
        <v>4584</v>
      </c>
      <c r="D13" s="9">
        <v>4089</v>
      </c>
      <c r="E13" s="9">
        <v>4584</v>
      </c>
      <c r="F13" s="10">
        <f t="shared" si="0"/>
        <v>12.105649303008065</v>
      </c>
      <c r="G13" s="1"/>
      <c r="H13" s="1"/>
      <c r="I13" s="1"/>
    </row>
    <row r="14" spans="1:12" x14ac:dyDescent="0.25">
      <c r="A14" s="11" t="s">
        <v>51</v>
      </c>
      <c r="B14" s="12">
        <v>11012.5</v>
      </c>
      <c r="C14" s="12">
        <v>15309</v>
      </c>
      <c r="D14" s="12">
        <v>11012.5</v>
      </c>
      <c r="E14" s="12">
        <v>15309</v>
      </c>
      <c r="F14" s="13">
        <f t="shared" si="0"/>
        <v>39.014755959137347</v>
      </c>
      <c r="G14" s="1"/>
      <c r="H14" s="1"/>
      <c r="I14" s="1"/>
    </row>
    <row r="15" spans="1:12" x14ac:dyDescent="0.25">
      <c r="A15" s="8" t="s">
        <v>52</v>
      </c>
      <c r="B15" s="9">
        <v>4534.25</v>
      </c>
      <c r="C15" s="9">
        <v>5417</v>
      </c>
      <c r="D15" s="9">
        <v>4534.25</v>
      </c>
      <c r="E15" s="9">
        <v>5417</v>
      </c>
      <c r="F15" s="10">
        <f t="shared" si="0"/>
        <v>19.468489827424605</v>
      </c>
      <c r="G15" s="1"/>
      <c r="H15" s="1"/>
      <c r="I15" s="1"/>
    </row>
    <row r="16" spans="1:12" x14ac:dyDescent="0.25">
      <c r="A16" s="11" t="s">
        <v>53</v>
      </c>
      <c r="B16" s="12">
        <v>637</v>
      </c>
      <c r="C16" s="12">
        <v>1804</v>
      </c>
      <c r="D16" s="12">
        <v>637</v>
      </c>
      <c r="E16" s="12">
        <v>1804</v>
      </c>
      <c r="F16" s="13">
        <f t="shared" si="0"/>
        <v>183.20251177394033</v>
      </c>
      <c r="G16" s="1"/>
      <c r="H16" s="1"/>
      <c r="I16" s="1"/>
    </row>
    <row r="17" spans="1:9" x14ac:dyDescent="0.25">
      <c r="A17" s="8" t="s">
        <v>54</v>
      </c>
      <c r="B17" s="9">
        <v>520</v>
      </c>
      <c r="C17" s="9">
        <v>23</v>
      </c>
      <c r="D17" s="9">
        <v>520</v>
      </c>
      <c r="E17" s="9">
        <v>23</v>
      </c>
      <c r="F17" s="10">
        <f t="shared" si="0"/>
        <v>-95.57692307692308</v>
      </c>
      <c r="G17" s="1"/>
      <c r="H17" s="1"/>
      <c r="I17" s="1"/>
    </row>
    <row r="18" spans="1:9" x14ac:dyDescent="0.25">
      <c r="A18" s="11" t="s">
        <v>55</v>
      </c>
      <c r="B18" s="12">
        <v>1725</v>
      </c>
      <c r="C18" s="12">
        <v>1802</v>
      </c>
      <c r="D18" s="12">
        <v>1725</v>
      </c>
      <c r="E18" s="12">
        <v>1802</v>
      </c>
      <c r="F18" s="13">
        <f t="shared" si="0"/>
        <v>4.463768115942031</v>
      </c>
      <c r="G18" s="1"/>
      <c r="H18" s="1"/>
      <c r="I18" s="1"/>
    </row>
    <row r="19" spans="1:9" x14ac:dyDescent="0.25">
      <c r="A19" s="8" t="s">
        <v>56</v>
      </c>
      <c r="B19" s="9">
        <v>40</v>
      </c>
      <c r="C19" s="9">
        <v>0</v>
      </c>
      <c r="D19" s="9">
        <v>40</v>
      </c>
      <c r="E19" s="9">
        <v>0</v>
      </c>
      <c r="F19" s="18">
        <f t="shared" si="0"/>
        <v>-100</v>
      </c>
      <c r="G19" s="1"/>
      <c r="H19" s="1"/>
      <c r="I19" s="1"/>
    </row>
    <row r="20" spans="1:9" x14ac:dyDescent="0.25">
      <c r="A20" s="11" t="s">
        <v>57</v>
      </c>
      <c r="B20" s="12">
        <v>697</v>
      </c>
      <c r="C20" s="12">
        <v>1087</v>
      </c>
      <c r="D20" s="12">
        <v>697</v>
      </c>
      <c r="E20" s="12">
        <v>1087</v>
      </c>
      <c r="F20" s="13">
        <f t="shared" si="0"/>
        <v>55.954088952654246</v>
      </c>
      <c r="G20" s="1"/>
      <c r="H20" s="1"/>
      <c r="I20" s="1"/>
    </row>
    <row r="21" spans="1:9" x14ac:dyDescent="0.25">
      <c r="A21" s="8" t="s">
        <v>58</v>
      </c>
      <c r="B21" s="9">
        <v>10</v>
      </c>
      <c r="C21" s="9">
        <v>124</v>
      </c>
      <c r="D21" s="9">
        <v>10</v>
      </c>
      <c r="E21" s="9">
        <v>124</v>
      </c>
      <c r="F21" s="10">
        <f t="shared" si="0"/>
        <v>1140</v>
      </c>
      <c r="G21" s="1"/>
      <c r="H21" s="1"/>
      <c r="I21" s="1"/>
    </row>
    <row r="22" spans="1:9" x14ac:dyDescent="0.25">
      <c r="A22" s="11" t="s">
        <v>59</v>
      </c>
      <c r="B22" s="12">
        <v>24097</v>
      </c>
      <c r="C22" s="12">
        <v>29279</v>
      </c>
      <c r="D22" s="12">
        <v>24097</v>
      </c>
      <c r="E22" s="12">
        <v>29279</v>
      </c>
      <c r="F22" s="13">
        <f t="shared" si="0"/>
        <v>21.504751628833461</v>
      </c>
      <c r="G22" s="1"/>
      <c r="H22" s="1"/>
      <c r="I22" s="1"/>
    </row>
    <row r="23" spans="1:9" x14ac:dyDescent="0.25">
      <c r="A23" s="8" t="s">
        <v>60</v>
      </c>
      <c r="B23" s="9">
        <v>1337</v>
      </c>
      <c r="C23" s="9">
        <v>1204</v>
      </c>
      <c r="D23" s="9">
        <v>1337</v>
      </c>
      <c r="E23" s="9">
        <v>1204</v>
      </c>
      <c r="F23" s="10">
        <f t="shared" si="0"/>
        <v>-9.9476439790575881</v>
      </c>
      <c r="G23" s="1"/>
      <c r="H23" s="1"/>
      <c r="I23" s="1"/>
    </row>
    <row r="24" spans="1:9" x14ac:dyDescent="0.25">
      <c r="A24" s="11" t="s">
        <v>61</v>
      </c>
      <c r="B24" s="12">
        <v>545</v>
      </c>
      <c r="C24" s="12">
        <v>702</v>
      </c>
      <c r="D24" s="12">
        <v>545</v>
      </c>
      <c r="E24" s="12">
        <v>702</v>
      </c>
      <c r="F24" s="13">
        <f t="shared" si="0"/>
        <v>28.807339449541274</v>
      </c>
      <c r="G24" s="1"/>
      <c r="H24" s="1"/>
      <c r="I24" s="1"/>
    </row>
    <row r="25" spans="1:9" x14ac:dyDescent="0.25">
      <c r="A25" s="8" t="s">
        <v>62</v>
      </c>
      <c r="B25" s="9">
        <v>1395</v>
      </c>
      <c r="C25" s="9">
        <v>1819</v>
      </c>
      <c r="D25" s="9">
        <v>1395</v>
      </c>
      <c r="E25" s="9">
        <v>1819</v>
      </c>
      <c r="F25" s="10">
        <f t="shared" si="0"/>
        <v>30.394265232974902</v>
      </c>
      <c r="G25" s="1"/>
      <c r="H25" s="1"/>
      <c r="I25" s="1"/>
    </row>
    <row r="26" spans="1:9" x14ac:dyDescent="0.25">
      <c r="A26" s="11" t="s">
        <v>63</v>
      </c>
      <c r="B26" s="12">
        <v>122</v>
      </c>
      <c r="C26" s="12">
        <v>50</v>
      </c>
      <c r="D26" s="12">
        <v>122</v>
      </c>
      <c r="E26" s="12">
        <v>50</v>
      </c>
      <c r="F26" s="13">
        <f t="shared" si="0"/>
        <v>-59.016393442622949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20168</v>
      </c>
      <c r="C28" s="12">
        <v>22514</v>
      </c>
      <c r="D28" s="12">
        <v>20168</v>
      </c>
      <c r="E28" s="12">
        <v>22514</v>
      </c>
      <c r="F28" s="13">
        <f t="shared" si="0"/>
        <v>11.632288774295915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8397</v>
      </c>
      <c r="C30" s="12">
        <v>10682</v>
      </c>
      <c r="D30" s="12">
        <v>8397</v>
      </c>
      <c r="E30" s="12">
        <v>10682</v>
      </c>
      <c r="F30" s="13">
        <f t="shared" si="0"/>
        <v>27.212099559366436</v>
      </c>
      <c r="G30" s="1"/>
      <c r="H30" s="1"/>
      <c r="I30" s="1"/>
    </row>
    <row r="31" spans="1:9" x14ac:dyDescent="0.25">
      <c r="A31" s="8" t="s">
        <v>68</v>
      </c>
      <c r="B31" s="9">
        <v>1842</v>
      </c>
      <c r="C31" s="9">
        <v>1049</v>
      </c>
      <c r="D31" s="9">
        <v>1842</v>
      </c>
      <c r="E31" s="9">
        <v>1049</v>
      </c>
      <c r="F31" s="10">
        <f t="shared" si="0"/>
        <v>-43.051031487513569</v>
      </c>
      <c r="G31" s="1"/>
      <c r="H31" s="1"/>
      <c r="I31" s="1"/>
    </row>
    <row r="32" spans="1:9" x14ac:dyDescent="0.25">
      <c r="A32" s="11" t="s">
        <v>69</v>
      </c>
      <c r="B32" s="12">
        <v>7988</v>
      </c>
      <c r="C32" s="12">
        <v>11747</v>
      </c>
      <c r="D32" s="12">
        <v>7988</v>
      </c>
      <c r="E32" s="12">
        <v>11747</v>
      </c>
      <c r="F32" s="13">
        <f t="shared" si="0"/>
        <v>47.058087130696038</v>
      </c>
      <c r="G32" s="1"/>
      <c r="H32" s="1"/>
      <c r="I32" s="1"/>
    </row>
    <row r="33" spans="1:9" x14ac:dyDescent="0.25">
      <c r="A33" s="8" t="s">
        <v>70</v>
      </c>
      <c r="B33" s="9">
        <v>2284</v>
      </c>
      <c r="C33" s="9">
        <v>2409</v>
      </c>
      <c r="D33" s="9">
        <v>2284</v>
      </c>
      <c r="E33" s="9">
        <v>2409</v>
      </c>
      <c r="F33" s="10">
        <f t="shared" si="0"/>
        <v>5.4728546409807421</v>
      </c>
      <c r="G33" s="1"/>
      <c r="H33" s="1"/>
      <c r="I33" s="1"/>
    </row>
    <row r="34" spans="1:9" x14ac:dyDescent="0.25">
      <c r="A34" s="11" t="s">
        <v>71</v>
      </c>
      <c r="B34" s="12">
        <v>2384</v>
      </c>
      <c r="C34" s="12">
        <v>2565</v>
      </c>
      <c r="D34" s="12">
        <v>2384</v>
      </c>
      <c r="E34" s="12">
        <v>2565</v>
      </c>
      <c r="F34" s="13">
        <f t="shared" si="0"/>
        <v>7.5922818791946298</v>
      </c>
      <c r="G34" s="1"/>
      <c r="H34" s="1"/>
      <c r="I34" s="1"/>
    </row>
    <row r="35" spans="1:9" x14ac:dyDescent="0.25">
      <c r="A35" s="14" t="s">
        <v>72</v>
      </c>
      <c r="B35" s="15">
        <f t="shared" ref="B35" si="1">SUM(B7:B34)</f>
        <v>106045.75</v>
      </c>
      <c r="C35" s="15">
        <f t="shared" ref="C35" si="2">SUM(C7:C34)</f>
        <v>125525</v>
      </c>
      <c r="D35" s="15">
        <f t="shared" ref="D35" si="3">SUM(D7:D34)</f>
        <v>106045.75</v>
      </c>
      <c r="E35" s="15">
        <f t="shared" ref="E35" si="4">SUM(E7:E34)</f>
        <v>125525</v>
      </c>
      <c r="F35" s="16">
        <f t="shared" si="0"/>
        <v>18.368722933262291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42</v>
      </c>
      <c r="C38" s="41">
        <f>D7</f>
        <v>20</v>
      </c>
      <c r="D38" s="41">
        <f>_xlfn.RANK.EQ(B38,$B$38:$B$65)+COUNTIF($B$38:$B$65,B38)-1</f>
        <v>23</v>
      </c>
      <c r="E38" s="42" t="str">
        <f t="shared" ref="E38:E65" si="5">INDEX($A$38:$B$65,MATCH(ROW()-37,$D$38:$D$65,0),1)</f>
        <v>LAS PALMAS</v>
      </c>
      <c r="F38" s="42">
        <f>LOOKUP(E38,$A$38:$A$65,$B$38:$B$65)</f>
        <v>29279</v>
      </c>
      <c r="G38" s="42">
        <f>LOOKUP(E38,$A$38:$A$65,$C$38:$C$65)</f>
        <v>24097</v>
      </c>
    </row>
    <row r="39" spans="1:9" x14ac:dyDescent="0.25">
      <c r="A39" s="42" t="str">
        <f t="shared" ref="A39:A65" si="6">A8</f>
        <v>ALICANTE</v>
      </c>
      <c r="B39" s="41">
        <f t="shared" ref="B39:B65" si="7">E8</f>
        <v>8574</v>
      </c>
      <c r="C39" s="41">
        <f t="shared" ref="C39:C65" si="8">D8</f>
        <v>8580</v>
      </c>
      <c r="D39" s="41">
        <f t="shared" ref="D39:D65" si="9">_xlfn.RANK.EQ(B39,$B$38:$B$65)+COUNTIF($B$38:$B$65,B39)-1</f>
        <v>6</v>
      </c>
      <c r="E39" s="42" t="str">
        <f t="shared" si="5"/>
        <v>SANTA CRUZ DE TENERIFE</v>
      </c>
      <c r="F39" s="42">
        <f t="shared" ref="F39:F65" si="10">LOOKUP(E39,$A$38:$A$65,$B$38:$B$65)</f>
        <v>22514</v>
      </c>
      <c r="G39" s="42">
        <f t="shared" ref="G39:G65" si="11">LOOKUP(E39,$A$38:$A$65,$C$38:$C$65)</f>
        <v>20168</v>
      </c>
    </row>
    <row r="40" spans="1:9" x14ac:dyDescent="0.25">
      <c r="A40" s="42" t="str">
        <f t="shared" si="6"/>
        <v>ALMERIA</v>
      </c>
      <c r="B40" s="41">
        <f t="shared" si="7"/>
        <v>155</v>
      </c>
      <c r="C40" s="41">
        <f t="shared" si="8"/>
        <v>195</v>
      </c>
      <c r="D40" s="41">
        <f t="shared" si="9"/>
        <v>20</v>
      </c>
      <c r="E40" s="42" t="str">
        <f t="shared" si="5"/>
        <v>BARCELONA</v>
      </c>
      <c r="F40" s="42">
        <f t="shared" si="10"/>
        <v>15309</v>
      </c>
      <c r="G40" s="42">
        <f t="shared" si="11"/>
        <v>11012.5</v>
      </c>
    </row>
    <row r="41" spans="1:9" x14ac:dyDescent="0.25">
      <c r="A41" s="42" t="str">
        <f t="shared" si="6"/>
        <v>AVILES</v>
      </c>
      <c r="B41" s="41">
        <f t="shared" si="7"/>
        <v>0</v>
      </c>
      <c r="C41" s="41">
        <f t="shared" si="8"/>
        <v>0</v>
      </c>
      <c r="D41" s="41">
        <f t="shared" si="9"/>
        <v>28</v>
      </c>
      <c r="E41" s="42" t="str">
        <f t="shared" si="5"/>
        <v>VALENCIA</v>
      </c>
      <c r="F41" s="42">
        <f t="shared" si="10"/>
        <v>11747</v>
      </c>
      <c r="G41" s="42">
        <f t="shared" si="11"/>
        <v>7988</v>
      </c>
    </row>
    <row r="42" spans="1:9" x14ac:dyDescent="0.25">
      <c r="A42" s="42" t="str">
        <f t="shared" si="6"/>
        <v>BAHIA DE ALGECIRAS</v>
      </c>
      <c r="B42" s="41">
        <f t="shared" si="7"/>
        <v>169</v>
      </c>
      <c r="C42" s="41">
        <f t="shared" si="8"/>
        <v>0</v>
      </c>
      <c r="D42" s="41">
        <f t="shared" si="9"/>
        <v>19</v>
      </c>
      <c r="E42" s="42" t="str">
        <f t="shared" si="5"/>
        <v>SEVILLA</v>
      </c>
      <c r="F42" s="42">
        <f t="shared" si="10"/>
        <v>10682</v>
      </c>
      <c r="G42" s="42">
        <f t="shared" si="11"/>
        <v>8397</v>
      </c>
    </row>
    <row r="43" spans="1:9" x14ac:dyDescent="0.25">
      <c r="A43" s="42" t="str">
        <f t="shared" si="6"/>
        <v>BAHIA DE CADIZ</v>
      </c>
      <c r="B43" s="41">
        <f t="shared" si="7"/>
        <v>2415</v>
      </c>
      <c r="C43" s="41">
        <f t="shared" si="8"/>
        <v>3427</v>
      </c>
      <c r="D43" s="41">
        <f t="shared" si="9"/>
        <v>10</v>
      </c>
      <c r="E43" s="42" t="str">
        <f t="shared" si="5"/>
        <v>ALICANTE</v>
      </c>
      <c r="F43" s="42">
        <f t="shared" si="10"/>
        <v>8574</v>
      </c>
      <c r="G43" s="42">
        <f t="shared" si="11"/>
        <v>8580</v>
      </c>
    </row>
    <row r="44" spans="1:9" x14ac:dyDescent="0.25">
      <c r="A44" s="42" t="str">
        <f t="shared" si="6"/>
        <v>BALEARES</v>
      </c>
      <c r="B44" s="41">
        <f t="shared" si="7"/>
        <v>4584</v>
      </c>
      <c r="C44" s="41">
        <f t="shared" si="8"/>
        <v>4089</v>
      </c>
      <c r="D44" s="41">
        <f t="shared" si="9"/>
        <v>8</v>
      </c>
      <c r="E44" s="42" t="str">
        <f t="shared" si="5"/>
        <v>BILBAO</v>
      </c>
      <c r="F44" s="42">
        <f t="shared" si="10"/>
        <v>5417</v>
      </c>
      <c r="G44" s="42">
        <f t="shared" si="11"/>
        <v>4534.25</v>
      </c>
    </row>
    <row r="45" spans="1:9" x14ac:dyDescent="0.25">
      <c r="A45" s="42" t="str">
        <f t="shared" si="6"/>
        <v>BARCELONA</v>
      </c>
      <c r="B45" s="41">
        <f t="shared" si="7"/>
        <v>15309</v>
      </c>
      <c r="C45" s="41">
        <f t="shared" si="8"/>
        <v>11012.5</v>
      </c>
      <c r="D45" s="41">
        <f t="shared" si="9"/>
        <v>3</v>
      </c>
      <c r="E45" s="42" t="str">
        <f t="shared" si="5"/>
        <v>BALEARES</v>
      </c>
      <c r="F45" s="42">
        <f t="shared" si="10"/>
        <v>4584</v>
      </c>
      <c r="G45" s="42">
        <f t="shared" si="11"/>
        <v>4089</v>
      </c>
    </row>
    <row r="46" spans="1:9" x14ac:dyDescent="0.25">
      <c r="A46" s="42" t="str">
        <f t="shared" si="6"/>
        <v>BILBAO</v>
      </c>
      <c r="B46" s="41">
        <f t="shared" si="7"/>
        <v>5417</v>
      </c>
      <c r="C46" s="41">
        <f t="shared" si="8"/>
        <v>4534.25</v>
      </c>
      <c r="D46" s="41">
        <f t="shared" si="9"/>
        <v>7</v>
      </c>
      <c r="E46" s="42" t="str">
        <f t="shared" si="5"/>
        <v>VILAGARCIA</v>
      </c>
      <c r="F46" s="42">
        <f t="shared" si="10"/>
        <v>2565</v>
      </c>
      <c r="G46" s="42">
        <f t="shared" si="11"/>
        <v>2384</v>
      </c>
    </row>
    <row r="47" spans="1:9" x14ac:dyDescent="0.25">
      <c r="A47" s="42" t="str">
        <f t="shared" si="6"/>
        <v>CARTAGENA</v>
      </c>
      <c r="B47" s="41">
        <f t="shared" si="7"/>
        <v>1804</v>
      </c>
      <c r="C47" s="41">
        <f t="shared" si="8"/>
        <v>637</v>
      </c>
      <c r="D47" s="41">
        <f t="shared" si="9"/>
        <v>13</v>
      </c>
      <c r="E47" s="42" t="str">
        <f t="shared" si="5"/>
        <v>BAHIA DE CADIZ</v>
      </c>
      <c r="F47" s="42">
        <f t="shared" si="10"/>
        <v>2415</v>
      </c>
      <c r="G47" s="42">
        <f t="shared" si="11"/>
        <v>3427</v>
      </c>
    </row>
    <row r="48" spans="1:9" x14ac:dyDescent="0.25">
      <c r="A48" s="42" t="str">
        <f t="shared" si="6"/>
        <v>CASTELLON</v>
      </c>
      <c r="B48" s="41">
        <f t="shared" si="7"/>
        <v>23</v>
      </c>
      <c r="C48" s="41">
        <f t="shared" si="8"/>
        <v>520</v>
      </c>
      <c r="D48" s="41">
        <f t="shared" si="9"/>
        <v>24</v>
      </c>
      <c r="E48" s="42" t="str">
        <f t="shared" si="5"/>
        <v>VIGO</v>
      </c>
      <c r="F48" s="42">
        <f t="shared" si="10"/>
        <v>2409</v>
      </c>
      <c r="G48" s="42">
        <f t="shared" si="11"/>
        <v>2284</v>
      </c>
    </row>
    <row r="49" spans="1:7" x14ac:dyDescent="0.25">
      <c r="A49" s="42" t="str">
        <f t="shared" si="6"/>
        <v>CEUTA</v>
      </c>
      <c r="B49" s="41">
        <f t="shared" si="7"/>
        <v>1802</v>
      </c>
      <c r="C49" s="41">
        <f t="shared" si="8"/>
        <v>1725</v>
      </c>
      <c r="D49" s="41">
        <f t="shared" si="9"/>
        <v>14</v>
      </c>
      <c r="E49" s="42" t="str">
        <f t="shared" si="5"/>
        <v>MELILLA</v>
      </c>
      <c r="F49" s="42">
        <f t="shared" si="10"/>
        <v>1819</v>
      </c>
      <c r="G49" s="42">
        <f t="shared" si="11"/>
        <v>1395</v>
      </c>
    </row>
    <row r="50" spans="1:7" x14ac:dyDescent="0.25">
      <c r="A50" s="42" t="str">
        <f t="shared" si="6"/>
        <v>FERROL-SAN CIBRAO</v>
      </c>
      <c r="B50" s="41">
        <f t="shared" si="7"/>
        <v>0</v>
      </c>
      <c r="C50" s="41">
        <f t="shared" si="8"/>
        <v>40</v>
      </c>
      <c r="D50" s="41">
        <f t="shared" si="9"/>
        <v>28</v>
      </c>
      <c r="E50" s="42" t="str">
        <f t="shared" si="5"/>
        <v>CARTAGENA</v>
      </c>
      <c r="F50" s="42">
        <f t="shared" si="10"/>
        <v>1804</v>
      </c>
      <c r="G50" s="42">
        <f t="shared" si="11"/>
        <v>637</v>
      </c>
    </row>
    <row r="51" spans="1:7" x14ac:dyDescent="0.25">
      <c r="A51" s="42" t="str">
        <f t="shared" si="6"/>
        <v>GIJON</v>
      </c>
      <c r="B51" s="41">
        <f t="shared" si="7"/>
        <v>1087</v>
      </c>
      <c r="C51" s="41">
        <f t="shared" si="8"/>
        <v>697</v>
      </c>
      <c r="D51" s="41">
        <f t="shared" si="9"/>
        <v>16</v>
      </c>
      <c r="E51" s="42" t="str">
        <f t="shared" si="5"/>
        <v>CEUTA</v>
      </c>
      <c r="F51" s="42">
        <f t="shared" si="10"/>
        <v>1802</v>
      </c>
      <c r="G51" s="42">
        <f t="shared" si="11"/>
        <v>1725</v>
      </c>
    </row>
    <row r="52" spans="1:7" x14ac:dyDescent="0.25">
      <c r="A52" s="42" t="str">
        <f t="shared" si="6"/>
        <v>HUELVA</v>
      </c>
      <c r="B52" s="41">
        <f t="shared" si="7"/>
        <v>124</v>
      </c>
      <c r="C52" s="41">
        <f t="shared" si="8"/>
        <v>10</v>
      </c>
      <c r="D52" s="41">
        <f t="shared" si="9"/>
        <v>21</v>
      </c>
      <c r="E52" s="42" t="str">
        <f t="shared" si="5"/>
        <v>MALAGA</v>
      </c>
      <c r="F52" s="42">
        <f t="shared" si="10"/>
        <v>1204</v>
      </c>
      <c r="G52" s="42">
        <f t="shared" si="11"/>
        <v>1337</v>
      </c>
    </row>
    <row r="53" spans="1:7" x14ac:dyDescent="0.25">
      <c r="A53" s="42" t="str">
        <f t="shared" si="6"/>
        <v>LAS PALMAS</v>
      </c>
      <c r="B53" s="41">
        <f t="shared" si="7"/>
        <v>29279</v>
      </c>
      <c r="C53" s="41">
        <f t="shared" si="8"/>
        <v>24097</v>
      </c>
      <c r="D53" s="41">
        <f t="shared" si="9"/>
        <v>1</v>
      </c>
      <c r="E53" s="42" t="str">
        <f t="shared" si="5"/>
        <v>GIJON</v>
      </c>
      <c r="F53" s="42">
        <f t="shared" si="10"/>
        <v>1087</v>
      </c>
      <c r="G53" s="42">
        <f t="shared" si="11"/>
        <v>697</v>
      </c>
    </row>
    <row r="54" spans="1:7" x14ac:dyDescent="0.25">
      <c r="A54" s="42" t="str">
        <f t="shared" si="6"/>
        <v>MALAGA</v>
      </c>
      <c r="B54" s="41">
        <f t="shared" si="7"/>
        <v>1204</v>
      </c>
      <c r="C54" s="41">
        <f t="shared" si="8"/>
        <v>1337</v>
      </c>
      <c r="D54" s="41">
        <f t="shared" si="9"/>
        <v>15</v>
      </c>
      <c r="E54" s="42" t="str">
        <f t="shared" si="5"/>
        <v>TARRAGONA</v>
      </c>
      <c r="F54" s="42">
        <f t="shared" si="10"/>
        <v>1049</v>
      </c>
      <c r="G54" s="42">
        <f t="shared" si="11"/>
        <v>1842</v>
      </c>
    </row>
    <row r="55" spans="1:7" x14ac:dyDescent="0.25">
      <c r="A55" s="42" t="str">
        <f t="shared" si="6"/>
        <v>MARIN Y RIA DE PONTEVEDRA</v>
      </c>
      <c r="B55" s="41">
        <f t="shared" si="7"/>
        <v>702</v>
      </c>
      <c r="C55" s="41">
        <f t="shared" si="8"/>
        <v>545</v>
      </c>
      <c r="D55" s="41">
        <f t="shared" si="9"/>
        <v>18</v>
      </c>
      <c r="E55" s="42" t="str">
        <f t="shared" si="5"/>
        <v>MARIN Y RIA DE PONTEVEDRA</v>
      </c>
      <c r="F55" s="42">
        <f t="shared" si="10"/>
        <v>702</v>
      </c>
      <c r="G55" s="42">
        <f t="shared" si="11"/>
        <v>545</v>
      </c>
    </row>
    <row r="56" spans="1:7" x14ac:dyDescent="0.25">
      <c r="A56" s="42" t="str">
        <f t="shared" si="6"/>
        <v>MELILLA</v>
      </c>
      <c r="B56" s="41">
        <f t="shared" si="7"/>
        <v>1819</v>
      </c>
      <c r="C56" s="41">
        <f t="shared" si="8"/>
        <v>1395</v>
      </c>
      <c r="D56" s="41">
        <f t="shared" si="9"/>
        <v>12</v>
      </c>
      <c r="E56" s="42" t="str">
        <f t="shared" si="5"/>
        <v>BAHIA DE ALGECIRAS</v>
      </c>
      <c r="F56" s="42">
        <f t="shared" si="10"/>
        <v>169</v>
      </c>
      <c r="G56" s="42">
        <f t="shared" si="11"/>
        <v>0</v>
      </c>
    </row>
    <row r="57" spans="1:7" x14ac:dyDescent="0.25">
      <c r="A57" s="42" t="str">
        <f t="shared" si="6"/>
        <v>MOTRIL</v>
      </c>
      <c r="B57" s="41">
        <f t="shared" si="7"/>
        <v>50</v>
      </c>
      <c r="C57" s="41">
        <f t="shared" si="8"/>
        <v>122</v>
      </c>
      <c r="D57" s="41">
        <f t="shared" si="9"/>
        <v>22</v>
      </c>
      <c r="E57" s="42" t="str">
        <f t="shared" si="5"/>
        <v>ALMERIA</v>
      </c>
      <c r="F57" s="42">
        <f t="shared" si="10"/>
        <v>155</v>
      </c>
      <c r="G57" s="42">
        <f t="shared" si="11"/>
        <v>195</v>
      </c>
    </row>
    <row r="58" spans="1:7" x14ac:dyDescent="0.25">
      <c r="A58" s="42" t="str">
        <f t="shared" si="6"/>
        <v>PASAIA</v>
      </c>
      <c r="B58" s="41">
        <f t="shared" si="7"/>
        <v>0</v>
      </c>
      <c r="C58" s="41">
        <f t="shared" si="8"/>
        <v>0</v>
      </c>
      <c r="D58" s="41">
        <f t="shared" si="9"/>
        <v>28</v>
      </c>
      <c r="E58" s="42" t="str">
        <f t="shared" si="5"/>
        <v>HUELVA</v>
      </c>
      <c r="F58" s="42">
        <f t="shared" si="10"/>
        <v>124</v>
      </c>
      <c r="G58" s="42">
        <f t="shared" si="11"/>
        <v>10</v>
      </c>
    </row>
    <row r="59" spans="1:7" x14ac:dyDescent="0.25">
      <c r="A59" s="42" t="str">
        <f t="shared" si="6"/>
        <v>SANTA CRUZ DE TENERIFE</v>
      </c>
      <c r="B59" s="41">
        <f t="shared" si="7"/>
        <v>22514</v>
      </c>
      <c r="C59" s="41">
        <f t="shared" si="8"/>
        <v>20168</v>
      </c>
      <c r="D59" s="41">
        <f t="shared" si="9"/>
        <v>2</v>
      </c>
      <c r="E59" s="42" t="str">
        <f t="shared" si="5"/>
        <v>MOTRIL</v>
      </c>
      <c r="F59" s="42">
        <f t="shared" si="10"/>
        <v>50</v>
      </c>
      <c r="G59" s="42">
        <f t="shared" si="11"/>
        <v>122</v>
      </c>
    </row>
    <row r="60" spans="1:7" x14ac:dyDescent="0.25">
      <c r="A60" s="42" t="str">
        <f t="shared" si="6"/>
        <v>SANTANDER</v>
      </c>
      <c r="B60" s="41">
        <f t="shared" si="7"/>
        <v>0</v>
      </c>
      <c r="C60" s="41">
        <f t="shared" si="8"/>
        <v>0</v>
      </c>
      <c r="D60" s="41">
        <f t="shared" si="9"/>
        <v>28</v>
      </c>
      <c r="E60" s="42" t="str">
        <f t="shared" si="5"/>
        <v>A CORUÑA</v>
      </c>
      <c r="F60" s="42">
        <f t="shared" si="10"/>
        <v>42</v>
      </c>
      <c r="G60" s="42">
        <f t="shared" si="11"/>
        <v>20</v>
      </c>
    </row>
    <row r="61" spans="1:7" x14ac:dyDescent="0.25">
      <c r="A61" s="42" t="str">
        <f t="shared" si="6"/>
        <v>SEVILLA</v>
      </c>
      <c r="B61" s="41">
        <f t="shared" si="7"/>
        <v>10682</v>
      </c>
      <c r="C61" s="41">
        <f t="shared" si="8"/>
        <v>8397</v>
      </c>
      <c r="D61" s="41">
        <f t="shared" si="9"/>
        <v>5</v>
      </c>
      <c r="E61" s="42" t="str">
        <f t="shared" si="5"/>
        <v>CASTELLON</v>
      </c>
      <c r="F61" s="42">
        <f t="shared" si="10"/>
        <v>23</v>
      </c>
      <c r="G61" s="42">
        <f t="shared" si="11"/>
        <v>520</v>
      </c>
    </row>
    <row r="62" spans="1:7" x14ac:dyDescent="0.25">
      <c r="A62" s="42" t="str">
        <f t="shared" si="6"/>
        <v>TARRAGONA</v>
      </c>
      <c r="B62" s="41">
        <f t="shared" si="7"/>
        <v>1049</v>
      </c>
      <c r="C62" s="41">
        <f t="shared" si="8"/>
        <v>1842</v>
      </c>
      <c r="D62" s="41">
        <f t="shared" si="9"/>
        <v>17</v>
      </c>
      <c r="E62" s="42" t="e">
        <f t="shared" si="5"/>
        <v>#N/A</v>
      </c>
      <c r="F62" s="42" t="e">
        <f t="shared" si="10"/>
        <v>#N/A</v>
      </c>
      <c r="G62" s="42" t="e">
        <f t="shared" si="11"/>
        <v>#N/A</v>
      </c>
    </row>
    <row r="63" spans="1:7" x14ac:dyDescent="0.25">
      <c r="A63" s="42" t="str">
        <f t="shared" si="6"/>
        <v>VALENCIA</v>
      </c>
      <c r="B63" s="41">
        <f t="shared" si="7"/>
        <v>11747</v>
      </c>
      <c r="C63" s="41">
        <f t="shared" si="8"/>
        <v>7988</v>
      </c>
      <c r="D63" s="41">
        <f t="shared" si="9"/>
        <v>4</v>
      </c>
      <c r="E63" s="42" t="e">
        <f t="shared" si="5"/>
        <v>#N/A</v>
      </c>
      <c r="F63" s="42" t="e">
        <f t="shared" si="10"/>
        <v>#N/A</v>
      </c>
      <c r="G63" s="42" t="e">
        <f t="shared" si="11"/>
        <v>#N/A</v>
      </c>
    </row>
    <row r="64" spans="1:7" x14ac:dyDescent="0.25">
      <c r="A64" s="42" t="str">
        <f t="shared" si="6"/>
        <v>VIGO</v>
      </c>
      <c r="B64" s="41">
        <f t="shared" si="7"/>
        <v>2409</v>
      </c>
      <c r="C64" s="41">
        <f t="shared" si="8"/>
        <v>2284</v>
      </c>
      <c r="D64" s="41">
        <f t="shared" si="9"/>
        <v>11</v>
      </c>
      <c r="E64" s="42" t="e">
        <f t="shared" si="5"/>
        <v>#N/A</v>
      </c>
      <c r="F64" s="42" t="e">
        <f t="shared" si="10"/>
        <v>#N/A</v>
      </c>
      <c r="G64" s="42" t="e">
        <f t="shared" si="11"/>
        <v>#N/A</v>
      </c>
    </row>
    <row r="65" spans="1:7" x14ac:dyDescent="0.25">
      <c r="A65" s="42" t="str">
        <f t="shared" si="6"/>
        <v>VILAGARCIA</v>
      </c>
      <c r="B65" s="41">
        <f t="shared" si="7"/>
        <v>2565</v>
      </c>
      <c r="C65" s="41">
        <f t="shared" si="8"/>
        <v>2384</v>
      </c>
      <c r="D65" s="41">
        <f t="shared" si="9"/>
        <v>9</v>
      </c>
      <c r="E65" s="42" t="str">
        <f t="shared" si="5"/>
        <v>AVILES</v>
      </c>
      <c r="F65" s="42">
        <f t="shared" si="10"/>
        <v>0</v>
      </c>
      <c r="G65" s="42">
        <f t="shared" si="11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L5" sqref="L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Enero</v>
      </c>
      <c r="C5" s="97"/>
      <c r="D5" s="96" t="s">
        <v>40</v>
      </c>
      <c r="E5" s="97"/>
      <c r="F5" s="97"/>
      <c r="L5" s="39">
        <f>'Resumen general'!I4</f>
        <v>41702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213</v>
      </c>
      <c r="C7" s="9">
        <v>271</v>
      </c>
      <c r="D7" s="9">
        <v>213</v>
      </c>
      <c r="E7" s="9">
        <v>271</v>
      </c>
      <c r="F7" s="10">
        <f>((E7*100)/D7)-100</f>
        <v>27.230046948356801</v>
      </c>
      <c r="G7" s="1"/>
      <c r="H7" s="1"/>
      <c r="I7" s="1"/>
    </row>
    <row r="8" spans="1:12" x14ac:dyDescent="0.25">
      <c r="A8" s="11" t="s">
        <v>45</v>
      </c>
      <c r="B8" s="12">
        <v>2073</v>
      </c>
      <c r="C8" s="12">
        <v>2211</v>
      </c>
      <c r="D8" s="12">
        <v>2073</v>
      </c>
      <c r="E8" s="12">
        <v>2211</v>
      </c>
      <c r="F8" s="13">
        <f t="shared" ref="F8:F35" si="0">((E8*100)/D8)-100</f>
        <v>6.6570188133140391</v>
      </c>
      <c r="G8" s="1"/>
      <c r="H8" s="1"/>
      <c r="I8" s="1"/>
    </row>
    <row r="9" spans="1:12" x14ac:dyDescent="0.25">
      <c r="A9" s="8" t="s">
        <v>46</v>
      </c>
      <c r="B9" s="9">
        <v>181</v>
      </c>
      <c r="C9" s="9">
        <v>238</v>
      </c>
      <c r="D9" s="9">
        <v>181</v>
      </c>
      <c r="E9" s="9">
        <v>238</v>
      </c>
      <c r="F9" s="10">
        <f t="shared" si="0"/>
        <v>31.49171270718233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33356</v>
      </c>
      <c r="C11" s="9">
        <v>30019</v>
      </c>
      <c r="D11" s="9">
        <v>33356</v>
      </c>
      <c r="E11" s="9">
        <v>30019</v>
      </c>
      <c r="F11" s="10">
        <f t="shared" si="0"/>
        <v>-10.004197145940765</v>
      </c>
      <c r="G11" s="1"/>
      <c r="H11" s="1"/>
      <c r="I11" s="1"/>
    </row>
    <row r="12" spans="1:12" x14ac:dyDescent="0.25">
      <c r="A12" s="11" t="s">
        <v>49</v>
      </c>
      <c r="B12" s="12">
        <v>3306</v>
      </c>
      <c r="C12" s="12">
        <v>5839</v>
      </c>
      <c r="D12" s="12">
        <v>3306</v>
      </c>
      <c r="E12" s="12">
        <v>5839</v>
      </c>
      <c r="F12" s="13">
        <f t="shared" si="0"/>
        <v>76.618269812462188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0</v>
      </c>
      <c r="E13" s="9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12">
        <v>86540</v>
      </c>
      <c r="C14" s="12">
        <v>94777</v>
      </c>
      <c r="D14" s="12">
        <v>86540</v>
      </c>
      <c r="E14" s="12">
        <v>94777</v>
      </c>
      <c r="F14" s="13">
        <f t="shared" si="0"/>
        <v>9.5181418996995575</v>
      </c>
      <c r="G14" s="1"/>
      <c r="H14" s="1"/>
      <c r="I14" s="1"/>
    </row>
    <row r="15" spans="1:12" x14ac:dyDescent="0.25">
      <c r="A15" s="8" t="s">
        <v>52</v>
      </c>
      <c r="B15" s="9">
        <v>36449.25</v>
      </c>
      <c r="C15" s="9">
        <v>37047.25</v>
      </c>
      <c r="D15" s="9">
        <v>36449.25</v>
      </c>
      <c r="E15" s="9">
        <v>37047.25</v>
      </c>
      <c r="F15" s="10">
        <f t="shared" si="0"/>
        <v>1.6406373244991386</v>
      </c>
      <c r="G15" s="1"/>
      <c r="H15" s="1"/>
      <c r="I15" s="1"/>
    </row>
    <row r="16" spans="1:12" x14ac:dyDescent="0.25">
      <c r="A16" s="11" t="s">
        <v>53</v>
      </c>
      <c r="B16" s="12">
        <v>4705</v>
      </c>
      <c r="C16" s="12">
        <v>5936</v>
      </c>
      <c r="D16" s="12">
        <v>4705</v>
      </c>
      <c r="E16" s="12">
        <v>5936</v>
      </c>
      <c r="F16" s="13">
        <f t="shared" si="0"/>
        <v>26.163655685441014</v>
      </c>
      <c r="G16" s="1"/>
      <c r="H16" s="1"/>
      <c r="I16" s="1"/>
    </row>
    <row r="17" spans="1:9" x14ac:dyDescent="0.25">
      <c r="A17" s="8" t="s">
        <v>54</v>
      </c>
      <c r="B17" s="9">
        <v>11188</v>
      </c>
      <c r="C17" s="9">
        <v>13587</v>
      </c>
      <c r="D17" s="9">
        <v>11188</v>
      </c>
      <c r="E17" s="9">
        <v>13587</v>
      </c>
      <c r="F17" s="10">
        <f t="shared" si="0"/>
        <v>21.442617089739002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0</v>
      </c>
      <c r="D18" s="12">
        <v>0</v>
      </c>
      <c r="E18" s="12">
        <v>0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9">
        <v>74</v>
      </c>
      <c r="C19" s="9">
        <v>17</v>
      </c>
      <c r="D19" s="9">
        <v>74</v>
      </c>
      <c r="E19" s="9">
        <v>17</v>
      </c>
      <c r="F19" s="10">
        <f t="shared" si="0"/>
        <v>-77.027027027027032</v>
      </c>
      <c r="G19" s="1"/>
      <c r="H19" s="1"/>
      <c r="I19" s="1"/>
    </row>
    <row r="20" spans="1:9" x14ac:dyDescent="0.25">
      <c r="A20" s="11" t="s">
        <v>57</v>
      </c>
      <c r="B20" s="12">
        <v>3944</v>
      </c>
      <c r="C20" s="12">
        <v>3865</v>
      </c>
      <c r="D20" s="12">
        <v>3944</v>
      </c>
      <c r="E20" s="12">
        <v>3865</v>
      </c>
      <c r="F20" s="13">
        <f t="shared" si="0"/>
        <v>-2.0030425963488909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431</v>
      </c>
      <c r="D21" s="9">
        <v>0</v>
      </c>
      <c r="E21" s="9">
        <v>431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5875</v>
      </c>
      <c r="C22" s="12">
        <v>4559</v>
      </c>
      <c r="D22" s="12">
        <v>5875</v>
      </c>
      <c r="E22" s="12">
        <v>4559</v>
      </c>
      <c r="F22" s="13">
        <f t="shared" si="0"/>
        <v>-22.400000000000006</v>
      </c>
      <c r="G22" s="1"/>
      <c r="H22" s="1"/>
      <c r="I22" s="1"/>
    </row>
    <row r="23" spans="1:9" x14ac:dyDescent="0.25">
      <c r="A23" s="8" t="s">
        <v>60</v>
      </c>
      <c r="B23" s="9">
        <v>1302</v>
      </c>
      <c r="C23" s="9">
        <v>1824</v>
      </c>
      <c r="D23" s="9">
        <v>1302</v>
      </c>
      <c r="E23" s="9">
        <v>1824</v>
      </c>
      <c r="F23" s="10">
        <f t="shared" si="0"/>
        <v>40.092165898617509</v>
      </c>
      <c r="G23" s="1"/>
      <c r="H23" s="1"/>
      <c r="I23" s="1"/>
    </row>
    <row r="24" spans="1:9" x14ac:dyDescent="0.25">
      <c r="A24" s="11" t="s">
        <v>61</v>
      </c>
      <c r="B24" s="12">
        <v>2074</v>
      </c>
      <c r="C24" s="12">
        <v>1711</v>
      </c>
      <c r="D24" s="12">
        <v>2074</v>
      </c>
      <c r="E24" s="12">
        <v>1711</v>
      </c>
      <c r="F24" s="13">
        <f t="shared" si="0"/>
        <v>-17.502410800385732</v>
      </c>
      <c r="G24" s="1"/>
      <c r="H24" s="1"/>
      <c r="I24" s="1"/>
    </row>
    <row r="25" spans="1:9" x14ac:dyDescent="0.25">
      <c r="A25" s="8" t="s">
        <v>62</v>
      </c>
      <c r="B25" s="9">
        <v>1669</v>
      </c>
      <c r="C25" s="9">
        <v>1375</v>
      </c>
      <c r="D25" s="9">
        <v>1669</v>
      </c>
      <c r="E25" s="9">
        <v>1375</v>
      </c>
      <c r="F25" s="10">
        <f t="shared" si="0"/>
        <v>-17.61533852606351</v>
      </c>
      <c r="G25" s="1"/>
      <c r="H25" s="1"/>
      <c r="I25" s="1"/>
    </row>
    <row r="26" spans="1:9" x14ac:dyDescent="0.25">
      <c r="A26" s="11" t="s">
        <v>63</v>
      </c>
      <c r="B26" s="12">
        <v>587</v>
      </c>
      <c r="C26" s="12">
        <v>333</v>
      </c>
      <c r="D26" s="12">
        <v>587</v>
      </c>
      <c r="E26" s="12">
        <v>333</v>
      </c>
      <c r="F26" s="13">
        <f t="shared" si="0"/>
        <v>-43.270868824531519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2783</v>
      </c>
      <c r="C28" s="12">
        <v>2226</v>
      </c>
      <c r="D28" s="12">
        <v>2783</v>
      </c>
      <c r="E28" s="12">
        <v>2226</v>
      </c>
      <c r="F28" s="13">
        <f t="shared" si="0"/>
        <v>-20.014372978799855</v>
      </c>
      <c r="G28" s="1"/>
      <c r="H28" s="1"/>
      <c r="I28" s="1"/>
    </row>
    <row r="29" spans="1:9" x14ac:dyDescent="0.25">
      <c r="A29" s="8" t="s">
        <v>66</v>
      </c>
      <c r="B29" s="9">
        <v>31</v>
      </c>
      <c r="C29" s="9">
        <v>46</v>
      </c>
      <c r="D29" s="9">
        <v>31</v>
      </c>
      <c r="E29" s="9">
        <v>46</v>
      </c>
      <c r="F29" s="10">
        <f t="shared" si="0"/>
        <v>48.387096774193537</v>
      </c>
      <c r="G29" s="1"/>
      <c r="H29" s="1"/>
      <c r="I29" s="1"/>
    </row>
    <row r="30" spans="1:9" x14ac:dyDescent="0.25">
      <c r="A30" s="11" t="s">
        <v>67</v>
      </c>
      <c r="B30" s="12">
        <v>796</v>
      </c>
      <c r="C30" s="12">
        <v>508</v>
      </c>
      <c r="D30" s="12">
        <v>796</v>
      </c>
      <c r="E30" s="12">
        <v>508</v>
      </c>
      <c r="F30" s="13">
        <f t="shared" si="0"/>
        <v>-36.180904522613062</v>
      </c>
      <c r="G30" s="1"/>
      <c r="H30" s="1"/>
      <c r="I30" s="1"/>
    </row>
    <row r="31" spans="1:9" x14ac:dyDescent="0.25">
      <c r="A31" s="8" t="s">
        <v>68</v>
      </c>
      <c r="B31" s="9">
        <v>4963</v>
      </c>
      <c r="C31" s="9">
        <v>4775</v>
      </c>
      <c r="D31" s="9">
        <v>4963</v>
      </c>
      <c r="E31" s="9">
        <v>4775</v>
      </c>
      <c r="F31" s="10">
        <f t="shared" si="0"/>
        <v>-3.7880314326012439</v>
      </c>
      <c r="G31" s="1"/>
      <c r="H31" s="1"/>
      <c r="I31" s="1"/>
    </row>
    <row r="32" spans="1:9" x14ac:dyDescent="0.25">
      <c r="A32" s="11" t="s">
        <v>69</v>
      </c>
      <c r="B32" s="12">
        <v>165477</v>
      </c>
      <c r="C32" s="12">
        <v>139478</v>
      </c>
      <c r="D32" s="12">
        <v>165477</v>
      </c>
      <c r="E32" s="12">
        <v>139478</v>
      </c>
      <c r="F32" s="13">
        <f t="shared" si="0"/>
        <v>-15.711549037026288</v>
      </c>
      <c r="G32" s="1"/>
      <c r="H32" s="1"/>
      <c r="I32" s="1"/>
    </row>
    <row r="33" spans="1:9" x14ac:dyDescent="0.25">
      <c r="A33" s="8" t="s">
        <v>70</v>
      </c>
      <c r="B33" s="9">
        <v>11499</v>
      </c>
      <c r="C33" s="9">
        <v>13040.5</v>
      </c>
      <c r="D33" s="9">
        <v>11499</v>
      </c>
      <c r="E33" s="9">
        <v>13040.5</v>
      </c>
      <c r="F33" s="10">
        <f t="shared" si="0"/>
        <v>13.40551352291503</v>
      </c>
      <c r="G33" s="1"/>
      <c r="H33" s="1"/>
      <c r="I33" s="1"/>
    </row>
    <row r="34" spans="1:9" x14ac:dyDescent="0.25">
      <c r="A34" s="11" t="s">
        <v>71</v>
      </c>
      <c r="B34" s="12">
        <v>39</v>
      </c>
      <c r="C34" s="12">
        <v>48</v>
      </c>
      <c r="D34" s="12">
        <v>39</v>
      </c>
      <c r="E34" s="12">
        <v>48</v>
      </c>
      <c r="F34" s="13">
        <f t="shared" si="0"/>
        <v>23.07692307692308</v>
      </c>
      <c r="G34" s="1"/>
      <c r="H34" s="1"/>
      <c r="I34" s="1"/>
    </row>
    <row r="35" spans="1:9" x14ac:dyDescent="0.25">
      <c r="A35" s="14" t="s">
        <v>72</v>
      </c>
      <c r="B35" s="15">
        <f t="shared" ref="B35" si="1">SUM(B7:B34)</f>
        <v>379124.25</v>
      </c>
      <c r="C35" s="15">
        <f t="shared" ref="C35" si="2">SUM(C7:C34)</f>
        <v>364161.75</v>
      </c>
      <c r="D35" s="15">
        <f t="shared" ref="D35" si="3">SUM(D7:D34)</f>
        <v>379124.25</v>
      </c>
      <c r="E35" s="15">
        <f t="shared" ref="E35" si="4">SUM(E7:E34)</f>
        <v>364161.75</v>
      </c>
      <c r="F35" s="16">
        <f t="shared" si="0"/>
        <v>-3.9465953444022688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271</v>
      </c>
      <c r="C38" s="41">
        <f>D7</f>
        <v>213</v>
      </c>
      <c r="D38" s="41">
        <f>_xlfn.RANK.EQ(B38,$B$38:$B$65)+COUNTIF($B$38:$B$65,B38)-1</f>
        <v>20</v>
      </c>
      <c r="E38" s="42" t="str">
        <f t="shared" ref="E38:E65" si="5">INDEX($A$38:$B$65,MATCH(ROW()-37,$D$38:$D$65,0),1)</f>
        <v>VALENCIA</v>
      </c>
      <c r="F38" s="42">
        <f>LOOKUP(E38,$A$38:$A$65,$B$38:$B$65)</f>
        <v>139478</v>
      </c>
      <c r="G38" s="42">
        <f>LOOKUP(E38,$A$38:$A$65,$C$38:$C$65)</f>
        <v>165477</v>
      </c>
    </row>
    <row r="39" spans="1:9" x14ac:dyDescent="0.25">
      <c r="A39" s="42" t="str">
        <f t="shared" ref="A39:A65" si="6">A8</f>
        <v>ALICANTE</v>
      </c>
      <c r="B39" s="41">
        <f t="shared" ref="B39:B65" si="7">E8</f>
        <v>2211</v>
      </c>
      <c r="C39" s="41">
        <f t="shared" ref="C39:C65" si="8">D8</f>
        <v>2073</v>
      </c>
      <c r="D39" s="41">
        <f t="shared" ref="D39:D65" si="9">_xlfn.RANK.EQ(B39,$B$38:$B$65)+COUNTIF($B$38:$B$65,B39)-1</f>
        <v>13</v>
      </c>
      <c r="E39" s="42" t="str">
        <f t="shared" si="5"/>
        <v>BARCELONA</v>
      </c>
      <c r="F39" s="42">
        <f t="shared" ref="F39:F65" si="10">LOOKUP(E39,$A$38:$A$65,$B$38:$B$65)</f>
        <v>94777</v>
      </c>
      <c r="G39" s="42">
        <f t="shared" ref="G39:G65" si="11">LOOKUP(E39,$A$38:$A$65,$C$38:$C$65)</f>
        <v>86540</v>
      </c>
    </row>
    <row r="40" spans="1:9" x14ac:dyDescent="0.25">
      <c r="A40" s="42" t="str">
        <f t="shared" si="6"/>
        <v>ALMERIA</v>
      </c>
      <c r="B40" s="41">
        <f t="shared" si="7"/>
        <v>238</v>
      </c>
      <c r="C40" s="41">
        <f t="shared" si="8"/>
        <v>181</v>
      </c>
      <c r="D40" s="41">
        <f t="shared" si="9"/>
        <v>21</v>
      </c>
      <c r="E40" s="42" t="str">
        <f t="shared" si="5"/>
        <v>BILBAO</v>
      </c>
      <c r="F40" s="42">
        <f t="shared" si="10"/>
        <v>37047.25</v>
      </c>
      <c r="G40" s="42">
        <f t="shared" si="11"/>
        <v>36449.25</v>
      </c>
    </row>
    <row r="41" spans="1:9" x14ac:dyDescent="0.25">
      <c r="A41" s="42" t="str">
        <f t="shared" si="6"/>
        <v>AVILES</v>
      </c>
      <c r="B41" s="41">
        <f t="shared" si="7"/>
        <v>0</v>
      </c>
      <c r="C41" s="41">
        <f t="shared" si="8"/>
        <v>0</v>
      </c>
      <c r="D41" s="41">
        <f t="shared" si="9"/>
        <v>28</v>
      </c>
      <c r="E41" s="42" t="str">
        <f t="shared" si="5"/>
        <v>BAHIA DE ALGECIRAS</v>
      </c>
      <c r="F41" s="42">
        <f t="shared" si="10"/>
        <v>30019</v>
      </c>
      <c r="G41" s="42">
        <f t="shared" si="11"/>
        <v>33356</v>
      </c>
    </row>
    <row r="42" spans="1:9" x14ac:dyDescent="0.25">
      <c r="A42" s="42" t="str">
        <f t="shared" si="6"/>
        <v>BAHIA DE ALGECIRAS</v>
      </c>
      <c r="B42" s="41">
        <f t="shared" si="7"/>
        <v>30019</v>
      </c>
      <c r="C42" s="41">
        <f t="shared" si="8"/>
        <v>33356</v>
      </c>
      <c r="D42" s="41">
        <f t="shared" si="9"/>
        <v>4</v>
      </c>
      <c r="E42" s="42" t="str">
        <f t="shared" si="5"/>
        <v>CASTELLON</v>
      </c>
      <c r="F42" s="42">
        <f t="shared" si="10"/>
        <v>13587</v>
      </c>
      <c r="G42" s="42">
        <f t="shared" si="11"/>
        <v>11188</v>
      </c>
    </row>
    <row r="43" spans="1:9" x14ac:dyDescent="0.25">
      <c r="A43" s="42" t="str">
        <f t="shared" si="6"/>
        <v>BAHIA DE CADIZ</v>
      </c>
      <c r="B43" s="41">
        <f t="shared" si="7"/>
        <v>5839</v>
      </c>
      <c r="C43" s="41">
        <f t="shared" si="8"/>
        <v>3306</v>
      </c>
      <c r="D43" s="41">
        <f t="shared" si="9"/>
        <v>8</v>
      </c>
      <c r="E43" s="42" t="str">
        <f t="shared" si="5"/>
        <v>VIGO</v>
      </c>
      <c r="F43" s="42">
        <f t="shared" si="10"/>
        <v>13040.5</v>
      </c>
      <c r="G43" s="42">
        <f t="shared" si="11"/>
        <v>11499</v>
      </c>
    </row>
    <row r="44" spans="1:9" x14ac:dyDescent="0.25">
      <c r="A44" s="42" t="str">
        <f t="shared" si="6"/>
        <v>BALEARES</v>
      </c>
      <c r="B44" s="41">
        <f t="shared" si="7"/>
        <v>0</v>
      </c>
      <c r="C44" s="41">
        <f t="shared" si="8"/>
        <v>0</v>
      </c>
      <c r="D44" s="41">
        <f t="shared" si="9"/>
        <v>28</v>
      </c>
      <c r="E44" s="42" t="str">
        <f t="shared" si="5"/>
        <v>CARTAGENA</v>
      </c>
      <c r="F44" s="42">
        <f t="shared" si="10"/>
        <v>5936</v>
      </c>
      <c r="G44" s="42">
        <f t="shared" si="11"/>
        <v>4705</v>
      </c>
    </row>
    <row r="45" spans="1:9" x14ac:dyDescent="0.25">
      <c r="A45" s="42" t="str">
        <f t="shared" si="6"/>
        <v>BARCELONA</v>
      </c>
      <c r="B45" s="41">
        <f t="shared" si="7"/>
        <v>94777</v>
      </c>
      <c r="C45" s="41">
        <f t="shared" si="8"/>
        <v>86540</v>
      </c>
      <c r="D45" s="41">
        <f t="shared" si="9"/>
        <v>2</v>
      </c>
      <c r="E45" s="42" t="str">
        <f t="shared" si="5"/>
        <v>BAHIA DE CADIZ</v>
      </c>
      <c r="F45" s="42">
        <f t="shared" si="10"/>
        <v>5839</v>
      </c>
      <c r="G45" s="42">
        <f t="shared" si="11"/>
        <v>3306</v>
      </c>
    </row>
    <row r="46" spans="1:9" x14ac:dyDescent="0.25">
      <c r="A46" s="42" t="str">
        <f t="shared" si="6"/>
        <v>BILBAO</v>
      </c>
      <c r="B46" s="41">
        <f t="shared" si="7"/>
        <v>37047.25</v>
      </c>
      <c r="C46" s="41">
        <f t="shared" si="8"/>
        <v>36449.25</v>
      </c>
      <c r="D46" s="41">
        <f t="shared" si="9"/>
        <v>3</v>
      </c>
      <c r="E46" s="42" t="str">
        <f t="shared" si="5"/>
        <v>TARRAGONA</v>
      </c>
      <c r="F46" s="42">
        <f t="shared" si="10"/>
        <v>4775</v>
      </c>
      <c r="G46" s="42">
        <f t="shared" si="11"/>
        <v>4963</v>
      </c>
    </row>
    <row r="47" spans="1:9" x14ac:dyDescent="0.25">
      <c r="A47" s="42" t="str">
        <f t="shared" si="6"/>
        <v>CARTAGENA</v>
      </c>
      <c r="B47" s="41">
        <f t="shared" si="7"/>
        <v>5936</v>
      </c>
      <c r="C47" s="41">
        <f t="shared" si="8"/>
        <v>4705</v>
      </c>
      <c r="D47" s="41">
        <f t="shared" si="9"/>
        <v>7</v>
      </c>
      <c r="E47" s="42" t="str">
        <f t="shared" si="5"/>
        <v>LAS PALMAS</v>
      </c>
      <c r="F47" s="42">
        <f t="shared" si="10"/>
        <v>4559</v>
      </c>
      <c r="G47" s="42">
        <f t="shared" si="11"/>
        <v>5875</v>
      </c>
    </row>
    <row r="48" spans="1:9" x14ac:dyDescent="0.25">
      <c r="A48" s="42" t="str">
        <f t="shared" si="6"/>
        <v>CASTELLON</v>
      </c>
      <c r="B48" s="41">
        <f t="shared" si="7"/>
        <v>13587</v>
      </c>
      <c r="C48" s="41">
        <f t="shared" si="8"/>
        <v>11188</v>
      </c>
      <c r="D48" s="41">
        <f t="shared" si="9"/>
        <v>5</v>
      </c>
      <c r="E48" s="42" t="str">
        <f t="shared" si="5"/>
        <v>GIJON</v>
      </c>
      <c r="F48" s="42">
        <f t="shared" si="10"/>
        <v>3865</v>
      </c>
      <c r="G48" s="42">
        <f t="shared" si="11"/>
        <v>3944</v>
      </c>
    </row>
    <row r="49" spans="1:7" x14ac:dyDescent="0.25">
      <c r="A49" s="42" t="str">
        <f t="shared" si="6"/>
        <v>CEUTA</v>
      </c>
      <c r="B49" s="41">
        <f t="shared" si="7"/>
        <v>0</v>
      </c>
      <c r="C49" s="41">
        <f t="shared" si="8"/>
        <v>0</v>
      </c>
      <c r="D49" s="41">
        <f t="shared" si="9"/>
        <v>28</v>
      </c>
      <c r="E49" s="42" t="str">
        <f t="shared" si="5"/>
        <v>SANTA CRUZ DE TENERIFE</v>
      </c>
      <c r="F49" s="42">
        <f t="shared" si="10"/>
        <v>2226</v>
      </c>
      <c r="G49" s="42">
        <f t="shared" si="11"/>
        <v>2783</v>
      </c>
    </row>
    <row r="50" spans="1:7" x14ac:dyDescent="0.25">
      <c r="A50" s="42" t="str">
        <f t="shared" si="6"/>
        <v>FERROL-SAN CIBRAO</v>
      </c>
      <c r="B50" s="41">
        <f t="shared" si="7"/>
        <v>17</v>
      </c>
      <c r="C50" s="41">
        <f t="shared" si="8"/>
        <v>74</v>
      </c>
      <c r="D50" s="41">
        <f t="shared" si="9"/>
        <v>24</v>
      </c>
      <c r="E50" s="42" t="str">
        <f t="shared" si="5"/>
        <v>ALICANTE</v>
      </c>
      <c r="F50" s="42">
        <f t="shared" si="10"/>
        <v>2211</v>
      </c>
      <c r="G50" s="42">
        <f t="shared" si="11"/>
        <v>2073</v>
      </c>
    </row>
    <row r="51" spans="1:7" x14ac:dyDescent="0.25">
      <c r="A51" s="42" t="str">
        <f t="shared" si="6"/>
        <v>GIJON</v>
      </c>
      <c r="B51" s="41">
        <f t="shared" si="7"/>
        <v>3865</v>
      </c>
      <c r="C51" s="41">
        <f t="shared" si="8"/>
        <v>3944</v>
      </c>
      <c r="D51" s="41">
        <f t="shared" si="9"/>
        <v>11</v>
      </c>
      <c r="E51" s="42" t="str">
        <f t="shared" si="5"/>
        <v>MALAGA</v>
      </c>
      <c r="F51" s="42">
        <f t="shared" si="10"/>
        <v>1824</v>
      </c>
      <c r="G51" s="42">
        <f t="shared" si="11"/>
        <v>1302</v>
      </c>
    </row>
    <row r="52" spans="1:7" x14ac:dyDescent="0.25">
      <c r="A52" s="42" t="str">
        <f t="shared" si="6"/>
        <v>HUELVA</v>
      </c>
      <c r="B52" s="41">
        <f t="shared" si="7"/>
        <v>431</v>
      </c>
      <c r="C52" s="41">
        <f t="shared" si="8"/>
        <v>0</v>
      </c>
      <c r="D52" s="41">
        <f t="shared" si="9"/>
        <v>18</v>
      </c>
      <c r="E52" s="42" t="str">
        <f t="shared" si="5"/>
        <v>MARIN Y RIA DE PONTEVEDRA</v>
      </c>
      <c r="F52" s="42">
        <f t="shared" si="10"/>
        <v>1711</v>
      </c>
      <c r="G52" s="42">
        <f t="shared" si="11"/>
        <v>2074</v>
      </c>
    </row>
    <row r="53" spans="1:7" x14ac:dyDescent="0.25">
      <c r="A53" s="42" t="str">
        <f t="shared" si="6"/>
        <v>LAS PALMAS</v>
      </c>
      <c r="B53" s="41">
        <f t="shared" si="7"/>
        <v>4559</v>
      </c>
      <c r="C53" s="41">
        <f t="shared" si="8"/>
        <v>5875</v>
      </c>
      <c r="D53" s="41">
        <f t="shared" si="9"/>
        <v>10</v>
      </c>
      <c r="E53" s="42" t="str">
        <f t="shared" si="5"/>
        <v>MELILLA</v>
      </c>
      <c r="F53" s="42">
        <f t="shared" si="10"/>
        <v>1375</v>
      </c>
      <c r="G53" s="42">
        <f t="shared" si="11"/>
        <v>1669</v>
      </c>
    </row>
    <row r="54" spans="1:7" x14ac:dyDescent="0.25">
      <c r="A54" s="42" t="str">
        <f t="shared" si="6"/>
        <v>MALAGA</v>
      </c>
      <c r="B54" s="41">
        <f t="shared" si="7"/>
        <v>1824</v>
      </c>
      <c r="C54" s="41">
        <f t="shared" si="8"/>
        <v>1302</v>
      </c>
      <c r="D54" s="41">
        <f t="shared" si="9"/>
        <v>14</v>
      </c>
      <c r="E54" s="42" t="str">
        <f t="shared" si="5"/>
        <v>SEVILLA</v>
      </c>
      <c r="F54" s="42">
        <f t="shared" si="10"/>
        <v>508</v>
      </c>
      <c r="G54" s="42">
        <f t="shared" si="11"/>
        <v>796</v>
      </c>
    </row>
    <row r="55" spans="1:7" x14ac:dyDescent="0.25">
      <c r="A55" s="42" t="str">
        <f t="shared" si="6"/>
        <v>MARIN Y RIA DE PONTEVEDRA</v>
      </c>
      <c r="B55" s="41">
        <f t="shared" si="7"/>
        <v>1711</v>
      </c>
      <c r="C55" s="41">
        <f t="shared" si="8"/>
        <v>2074</v>
      </c>
      <c r="D55" s="41">
        <f t="shared" si="9"/>
        <v>15</v>
      </c>
      <c r="E55" s="42" t="str">
        <f t="shared" si="5"/>
        <v>HUELVA</v>
      </c>
      <c r="F55" s="42">
        <f t="shared" si="10"/>
        <v>431</v>
      </c>
      <c r="G55" s="42">
        <f t="shared" si="11"/>
        <v>0</v>
      </c>
    </row>
    <row r="56" spans="1:7" x14ac:dyDescent="0.25">
      <c r="A56" s="42" t="str">
        <f t="shared" si="6"/>
        <v>MELILLA</v>
      </c>
      <c r="B56" s="41">
        <f t="shared" si="7"/>
        <v>1375</v>
      </c>
      <c r="C56" s="41">
        <f t="shared" si="8"/>
        <v>1669</v>
      </c>
      <c r="D56" s="41">
        <f t="shared" si="9"/>
        <v>16</v>
      </c>
      <c r="E56" s="42" t="str">
        <f t="shared" si="5"/>
        <v>MOTRIL</v>
      </c>
      <c r="F56" s="42">
        <f t="shared" si="10"/>
        <v>333</v>
      </c>
      <c r="G56" s="42">
        <f t="shared" si="11"/>
        <v>587</v>
      </c>
    </row>
    <row r="57" spans="1:7" x14ac:dyDescent="0.25">
      <c r="A57" s="42" t="str">
        <f t="shared" si="6"/>
        <v>MOTRIL</v>
      </c>
      <c r="B57" s="41">
        <f t="shared" si="7"/>
        <v>333</v>
      </c>
      <c r="C57" s="41">
        <f t="shared" si="8"/>
        <v>587</v>
      </c>
      <c r="D57" s="41">
        <f t="shared" si="9"/>
        <v>19</v>
      </c>
      <c r="E57" s="42" t="str">
        <f t="shared" si="5"/>
        <v>A CORUÑA</v>
      </c>
      <c r="F57" s="42">
        <f t="shared" si="10"/>
        <v>271</v>
      </c>
      <c r="G57" s="42">
        <f t="shared" si="11"/>
        <v>213</v>
      </c>
    </row>
    <row r="58" spans="1:7" x14ac:dyDescent="0.25">
      <c r="A58" s="42" t="str">
        <f t="shared" si="6"/>
        <v>PASAIA</v>
      </c>
      <c r="B58" s="41">
        <f t="shared" si="7"/>
        <v>0</v>
      </c>
      <c r="C58" s="41">
        <f t="shared" si="8"/>
        <v>0</v>
      </c>
      <c r="D58" s="41">
        <f t="shared" si="9"/>
        <v>28</v>
      </c>
      <c r="E58" s="42" t="str">
        <f t="shared" si="5"/>
        <v>ALMERIA</v>
      </c>
      <c r="F58" s="42">
        <f t="shared" si="10"/>
        <v>238</v>
      </c>
      <c r="G58" s="42">
        <f t="shared" si="11"/>
        <v>181</v>
      </c>
    </row>
    <row r="59" spans="1:7" x14ac:dyDescent="0.25">
      <c r="A59" s="42" t="str">
        <f t="shared" si="6"/>
        <v>SANTA CRUZ DE TENERIFE</v>
      </c>
      <c r="B59" s="41">
        <f t="shared" si="7"/>
        <v>2226</v>
      </c>
      <c r="C59" s="41">
        <f t="shared" si="8"/>
        <v>2783</v>
      </c>
      <c r="D59" s="41">
        <f t="shared" si="9"/>
        <v>12</v>
      </c>
      <c r="E59" s="42" t="str">
        <f t="shared" si="5"/>
        <v>VILAGARCIA</v>
      </c>
      <c r="F59" s="42">
        <f t="shared" si="10"/>
        <v>48</v>
      </c>
      <c r="G59" s="42">
        <f t="shared" si="11"/>
        <v>39</v>
      </c>
    </row>
    <row r="60" spans="1:7" x14ac:dyDescent="0.25">
      <c r="A60" s="42" t="str">
        <f t="shared" si="6"/>
        <v>SANTANDER</v>
      </c>
      <c r="B60" s="41">
        <f t="shared" si="7"/>
        <v>46</v>
      </c>
      <c r="C60" s="41">
        <f t="shared" si="8"/>
        <v>31</v>
      </c>
      <c r="D60" s="41">
        <f t="shared" si="9"/>
        <v>23</v>
      </c>
      <c r="E60" s="42" t="str">
        <f t="shared" si="5"/>
        <v>SANTANDER</v>
      </c>
      <c r="F60" s="42">
        <f t="shared" si="10"/>
        <v>46</v>
      </c>
      <c r="G60" s="42">
        <f t="shared" si="11"/>
        <v>31</v>
      </c>
    </row>
    <row r="61" spans="1:7" x14ac:dyDescent="0.25">
      <c r="A61" s="42" t="str">
        <f t="shared" si="6"/>
        <v>SEVILLA</v>
      </c>
      <c r="B61" s="41">
        <f t="shared" si="7"/>
        <v>508</v>
      </c>
      <c r="C61" s="41">
        <f t="shared" si="8"/>
        <v>796</v>
      </c>
      <c r="D61" s="41">
        <f t="shared" si="9"/>
        <v>17</v>
      </c>
      <c r="E61" s="42" t="str">
        <f t="shared" si="5"/>
        <v>FERROL-SAN CIBRAO</v>
      </c>
      <c r="F61" s="42">
        <f t="shared" si="10"/>
        <v>17</v>
      </c>
      <c r="G61" s="42">
        <f t="shared" si="11"/>
        <v>74</v>
      </c>
    </row>
    <row r="62" spans="1:7" x14ac:dyDescent="0.25">
      <c r="A62" s="42" t="str">
        <f t="shared" si="6"/>
        <v>TARRAGONA</v>
      </c>
      <c r="B62" s="41">
        <f t="shared" si="7"/>
        <v>4775</v>
      </c>
      <c r="C62" s="41">
        <f t="shared" si="8"/>
        <v>4963</v>
      </c>
      <c r="D62" s="41">
        <f t="shared" si="9"/>
        <v>9</v>
      </c>
      <c r="E62" s="42" t="e">
        <f t="shared" si="5"/>
        <v>#N/A</v>
      </c>
      <c r="F62" s="42" t="e">
        <f t="shared" si="10"/>
        <v>#N/A</v>
      </c>
      <c r="G62" s="42" t="e">
        <f t="shared" si="11"/>
        <v>#N/A</v>
      </c>
    </row>
    <row r="63" spans="1:7" x14ac:dyDescent="0.25">
      <c r="A63" s="42" t="str">
        <f t="shared" si="6"/>
        <v>VALENCIA</v>
      </c>
      <c r="B63" s="41">
        <f t="shared" si="7"/>
        <v>139478</v>
      </c>
      <c r="C63" s="41">
        <f t="shared" si="8"/>
        <v>165477</v>
      </c>
      <c r="D63" s="41">
        <f t="shared" si="9"/>
        <v>1</v>
      </c>
      <c r="E63" s="42" t="e">
        <f t="shared" si="5"/>
        <v>#N/A</v>
      </c>
      <c r="F63" s="42" t="e">
        <f t="shared" si="10"/>
        <v>#N/A</v>
      </c>
      <c r="G63" s="42" t="e">
        <f t="shared" si="11"/>
        <v>#N/A</v>
      </c>
    </row>
    <row r="64" spans="1:7" x14ac:dyDescent="0.25">
      <c r="A64" s="42" t="str">
        <f t="shared" si="6"/>
        <v>VIGO</v>
      </c>
      <c r="B64" s="41">
        <f t="shared" si="7"/>
        <v>13040.5</v>
      </c>
      <c r="C64" s="41">
        <f t="shared" si="8"/>
        <v>11499</v>
      </c>
      <c r="D64" s="41">
        <f t="shared" si="9"/>
        <v>6</v>
      </c>
      <c r="E64" s="42" t="e">
        <f t="shared" si="5"/>
        <v>#N/A</v>
      </c>
      <c r="F64" s="42" t="e">
        <f t="shared" si="10"/>
        <v>#N/A</v>
      </c>
      <c r="G64" s="42" t="e">
        <f t="shared" si="11"/>
        <v>#N/A</v>
      </c>
    </row>
    <row r="65" spans="1:7" x14ac:dyDescent="0.25">
      <c r="A65" s="42" t="str">
        <f t="shared" si="6"/>
        <v>VILAGARCIA</v>
      </c>
      <c r="B65" s="41">
        <f t="shared" si="7"/>
        <v>48</v>
      </c>
      <c r="C65" s="41">
        <f t="shared" si="8"/>
        <v>39</v>
      </c>
      <c r="D65" s="41">
        <f t="shared" si="9"/>
        <v>22</v>
      </c>
      <c r="E65" s="42" t="str">
        <f t="shared" si="5"/>
        <v>AVILES</v>
      </c>
      <c r="F65" s="42">
        <f t="shared" si="10"/>
        <v>0</v>
      </c>
      <c r="G65" s="42">
        <f t="shared" si="11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L5" sqref="L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98" t="s">
        <v>73</v>
      </c>
      <c r="B5" s="96" t="str">
        <f>'Resumen general'!D6</f>
        <v>Mes Enero</v>
      </c>
      <c r="C5" s="97"/>
      <c r="D5" s="96" t="s">
        <v>40</v>
      </c>
      <c r="E5" s="97"/>
      <c r="F5" s="97"/>
      <c r="L5" s="39">
        <f>'Resumen general'!I4</f>
        <v>41702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233</v>
      </c>
      <c r="C7" s="9">
        <v>313</v>
      </c>
      <c r="D7" s="9">
        <v>233</v>
      </c>
      <c r="E7" s="9">
        <v>313</v>
      </c>
      <c r="F7" s="10">
        <f>((E7*100)/D7)-100</f>
        <v>34.334763948497852</v>
      </c>
      <c r="G7" s="1"/>
      <c r="H7" s="1"/>
      <c r="I7" s="1"/>
    </row>
    <row r="8" spans="1:12" x14ac:dyDescent="0.25">
      <c r="A8" s="11" t="s">
        <v>45</v>
      </c>
      <c r="B8" s="12">
        <v>10653</v>
      </c>
      <c r="C8" s="12">
        <v>10785</v>
      </c>
      <c r="D8" s="12">
        <v>10653</v>
      </c>
      <c r="E8" s="12">
        <v>10785</v>
      </c>
      <c r="F8" s="13">
        <f t="shared" ref="F8:F35" si="0">((E8*100)/D8)-100</f>
        <v>1.2390875809631154</v>
      </c>
      <c r="G8" s="1"/>
      <c r="H8" s="1"/>
      <c r="I8" s="1"/>
    </row>
    <row r="9" spans="1:12" x14ac:dyDescent="0.25">
      <c r="A9" s="8" t="s">
        <v>46</v>
      </c>
      <c r="B9" s="9">
        <v>376</v>
      </c>
      <c r="C9" s="9">
        <v>393</v>
      </c>
      <c r="D9" s="9">
        <v>376</v>
      </c>
      <c r="E9" s="9">
        <v>393</v>
      </c>
      <c r="F9" s="10">
        <f t="shared" si="0"/>
        <v>4.5212765957446805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33356</v>
      </c>
      <c r="C11" s="9">
        <v>30188</v>
      </c>
      <c r="D11" s="9">
        <v>33356</v>
      </c>
      <c r="E11" s="9">
        <v>30188</v>
      </c>
      <c r="F11" s="10">
        <f t="shared" si="0"/>
        <v>-9.4975416716632708</v>
      </c>
      <c r="G11" s="1"/>
      <c r="H11" s="1"/>
      <c r="I11" s="1"/>
    </row>
    <row r="12" spans="1:12" x14ac:dyDescent="0.25">
      <c r="A12" s="11" t="s">
        <v>49</v>
      </c>
      <c r="B12" s="12">
        <v>6733</v>
      </c>
      <c r="C12" s="12">
        <v>8254</v>
      </c>
      <c r="D12" s="12">
        <v>6733</v>
      </c>
      <c r="E12" s="12">
        <v>8254</v>
      </c>
      <c r="F12" s="13">
        <f t="shared" si="0"/>
        <v>22.590227238972233</v>
      </c>
      <c r="G12" s="1"/>
      <c r="H12" s="1"/>
      <c r="I12" s="1"/>
    </row>
    <row r="13" spans="1:12" x14ac:dyDescent="0.25">
      <c r="A13" s="8" t="s">
        <v>50</v>
      </c>
      <c r="B13" s="9">
        <v>4089</v>
      </c>
      <c r="C13" s="9">
        <v>4584</v>
      </c>
      <c r="D13" s="9">
        <v>4089</v>
      </c>
      <c r="E13" s="9">
        <v>4584</v>
      </c>
      <c r="F13" s="10">
        <f t="shared" si="0"/>
        <v>12.105649303008065</v>
      </c>
      <c r="G13" s="1"/>
      <c r="H13" s="1"/>
      <c r="I13" s="1"/>
    </row>
    <row r="14" spans="1:12" x14ac:dyDescent="0.25">
      <c r="A14" s="11" t="s">
        <v>51</v>
      </c>
      <c r="B14" s="12">
        <v>97552.5</v>
      </c>
      <c r="C14" s="12">
        <v>110086</v>
      </c>
      <c r="D14" s="12">
        <v>97552.5</v>
      </c>
      <c r="E14" s="12">
        <v>110086</v>
      </c>
      <c r="F14" s="13">
        <f t="shared" si="0"/>
        <v>12.847953665974728</v>
      </c>
      <c r="G14" s="1"/>
      <c r="H14" s="1"/>
      <c r="I14" s="1"/>
    </row>
    <row r="15" spans="1:12" x14ac:dyDescent="0.25">
      <c r="A15" s="8" t="s">
        <v>52</v>
      </c>
      <c r="B15" s="9">
        <v>40983.5</v>
      </c>
      <c r="C15" s="9">
        <v>42464.25</v>
      </c>
      <c r="D15" s="9">
        <v>40983.5</v>
      </c>
      <c r="E15" s="9">
        <v>42464.25</v>
      </c>
      <c r="F15" s="10">
        <f t="shared" si="0"/>
        <v>3.6130393939024259</v>
      </c>
      <c r="G15" s="1"/>
      <c r="H15" s="1"/>
      <c r="I15" s="1"/>
    </row>
    <row r="16" spans="1:12" x14ac:dyDescent="0.25">
      <c r="A16" s="11" t="s">
        <v>53</v>
      </c>
      <c r="B16" s="12">
        <v>5342</v>
      </c>
      <c r="C16" s="12">
        <v>7740</v>
      </c>
      <c r="D16" s="12">
        <v>5342</v>
      </c>
      <c r="E16" s="12">
        <v>7740</v>
      </c>
      <c r="F16" s="13">
        <f t="shared" si="0"/>
        <v>44.889554473979786</v>
      </c>
      <c r="G16" s="1"/>
      <c r="H16" s="1"/>
      <c r="I16" s="1"/>
    </row>
    <row r="17" spans="1:9" x14ac:dyDescent="0.25">
      <c r="A17" s="8" t="s">
        <v>54</v>
      </c>
      <c r="B17" s="9">
        <v>11708</v>
      </c>
      <c r="C17" s="9">
        <v>13610</v>
      </c>
      <c r="D17" s="9">
        <v>11708</v>
      </c>
      <c r="E17" s="9">
        <v>13610</v>
      </c>
      <c r="F17" s="10">
        <f t="shared" si="0"/>
        <v>16.24530235736249</v>
      </c>
      <c r="G17" s="1"/>
      <c r="H17" s="1"/>
      <c r="I17" s="1"/>
    </row>
    <row r="18" spans="1:9" x14ac:dyDescent="0.25">
      <c r="A18" s="11" t="s">
        <v>55</v>
      </c>
      <c r="B18" s="12">
        <v>1725</v>
      </c>
      <c r="C18" s="12">
        <v>1802</v>
      </c>
      <c r="D18" s="12">
        <v>1725</v>
      </c>
      <c r="E18" s="12">
        <v>1802</v>
      </c>
      <c r="F18" s="13">
        <f t="shared" si="0"/>
        <v>4.463768115942031</v>
      </c>
      <c r="G18" s="1"/>
      <c r="H18" s="1"/>
      <c r="I18" s="1"/>
    </row>
    <row r="19" spans="1:9" x14ac:dyDescent="0.25">
      <c r="A19" s="8" t="s">
        <v>56</v>
      </c>
      <c r="B19" s="9">
        <v>114</v>
      </c>
      <c r="C19" s="9">
        <v>17</v>
      </c>
      <c r="D19" s="9">
        <v>114</v>
      </c>
      <c r="E19" s="9">
        <v>17</v>
      </c>
      <c r="F19" s="10">
        <f t="shared" si="0"/>
        <v>-85.087719298245617</v>
      </c>
      <c r="G19" s="1"/>
      <c r="H19" s="1"/>
      <c r="I19" s="1"/>
    </row>
    <row r="20" spans="1:9" x14ac:dyDescent="0.25">
      <c r="A20" s="11" t="s">
        <v>57</v>
      </c>
      <c r="B20" s="12">
        <v>4641</v>
      </c>
      <c r="C20" s="12">
        <v>4952</v>
      </c>
      <c r="D20" s="12">
        <v>4641</v>
      </c>
      <c r="E20" s="12">
        <v>4952</v>
      </c>
      <c r="F20" s="13">
        <f t="shared" si="0"/>
        <v>6.7011419952596469</v>
      </c>
      <c r="G20" s="1"/>
      <c r="H20" s="1"/>
      <c r="I20" s="1"/>
    </row>
    <row r="21" spans="1:9" x14ac:dyDescent="0.25">
      <c r="A21" s="8" t="s">
        <v>58</v>
      </c>
      <c r="B21" s="9">
        <v>10</v>
      </c>
      <c r="C21" s="9">
        <v>555</v>
      </c>
      <c r="D21" s="9">
        <v>10</v>
      </c>
      <c r="E21" s="9">
        <v>555</v>
      </c>
      <c r="F21" s="10">
        <f t="shared" si="0"/>
        <v>5450</v>
      </c>
      <c r="G21" s="1"/>
      <c r="H21" s="1"/>
      <c r="I21" s="1"/>
    </row>
    <row r="22" spans="1:9" x14ac:dyDescent="0.25">
      <c r="A22" s="11" t="s">
        <v>59</v>
      </c>
      <c r="B22" s="12">
        <v>29973</v>
      </c>
      <c r="C22" s="12">
        <v>33838</v>
      </c>
      <c r="D22" s="12">
        <v>29973</v>
      </c>
      <c r="E22" s="12">
        <v>33838</v>
      </c>
      <c r="F22" s="13">
        <f t="shared" si="0"/>
        <v>12.894938778233737</v>
      </c>
      <c r="G22" s="1"/>
      <c r="H22" s="1"/>
      <c r="I22" s="1"/>
    </row>
    <row r="23" spans="1:9" x14ac:dyDescent="0.25">
      <c r="A23" s="8" t="s">
        <v>60</v>
      </c>
      <c r="B23" s="9">
        <v>2639</v>
      </c>
      <c r="C23" s="9">
        <v>3028</v>
      </c>
      <c r="D23" s="9">
        <v>2639</v>
      </c>
      <c r="E23" s="9">
        <v>3028</v>
      </c>
      <c r="F23" s="10">
        <f t="shared" si="0"/>
        <v>14.740431981811298</v>
      </c>
      <c r="G23" s="1"/>
      <c r="H23" s="1"/>
      <c r="I23" s="1"/>
    </row>
    <row r="24" spans="1:9" x14ac:dyDescent="0.25">
      <c r="A24" s="11" t="s">
        <v>61</v>
      </c>
      <c r="B24" s="12">
        <v>2619</v>
      </c>
      <c r="C24" s="12">
        <v>2413</v>
      </c>
      <c r="D24" s="12">
        <v>2619</v>
      </c>
      <c r="E24" s="12">
        <v>2413</v>
      </c>
      <c r="F24" s="13">
        <f t="shared" si="0"/>
        <v>-7.8655975563192015</v>
      </c>
      <c r="G24" s="1"/>
      <c r="H24" s="1"/>
      <c r="I24" s="1"/>
    </row>
    <row r="25" spans="1:9" x14ac:dyDescent="0.25">
      <c r="A25" s="8" t="s">
        <v>62</v>
      </c>
      <c r="B25" s="9">
        <v>3064</v>
      </c>
      <c r="C25" s="9">
        <v>3194</v>
      </c>
      <c r="D25" s="9">
        <v>3064</v>
      </c>
      <c r="E25" s="9">
        <v>3194</v>
      </c>
      <c r="F25" s="10">
        <f t="shared" si="0"/>
        <v>4.2428198433420334</v>
      </c>
      <c r="G25" s="1"/>
      <c r="H25" s="1"/>
      <c r="I25" s="1"/>
    </row>
    <row r="26" spans="1:9" x14ac:dyDescent="0.25">
      <c r="A26" s="11" t="s">
        <v>63</v>
      </c>
      <c r="B26" s="12">
        <v>709</v>
      </c>
      <c r="C26" s="12">
        <v>383</v>
      </c>
      <c r="D26" s="12">
        <v>709</v>
      </c>
      <c r="E26" s="12">
        <v>383</v>
      </c>
      <c r="F26" s="13">
        <f t="shared" si="0"/>
        <v>-45.980253878702399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22951</v>
      </c>
      <c r="C28" s="12">
        <v>24740</v>
      </c>
      <c r="D28" s="12">
        <v>22951</v>
      </c>
      <c r="E28" s="12">
        <v>24740</v>
      </c>
      <c r="F28" s="13">
        <f t="shared" si="0"/>
        <v>7.7948673260424357</v>
      </c>
      <c r="G28" s="1"/>
      <c r="H28" s="1"/>
      <c r="I28" s="1"/>
    </row>
    <row r="29" spans="1:9" x14ac:dyDescent="0.25">
      <c r="A29" s="8" t="s">
        <v>66</v>
      </c>
      <c r="B29" s="9">
        <v>31</v>
      </c>
      <c r="C29" s="9">
        <v>46</v>
      </c>
      <c r="D29" s="9">
        <v>31</v>
      </c>
      <c r="E29" s="9">
        <v>46</v>
      </c>
      <c r="F29" s="10">
        <f t="shared" si="0"/>
        <v>48.387096774193537</v>
      </c>
      <c r="G29" s="1"/>
      <c r="H29" s="1"/>
      <c r="I29" s="1"/>
    </row>
    <row r="30" spans="1:9" x14ac:dyDescent="0.25">
      <c r="A30" s="11" t="s">
        <v>67</v>
      </c>
      <c r="B30" s="12">
        <v>9193</v>
      </c>
      <c r="C30" s="12">
        <v>11190</v>
      </c>
      <c r="D30" s="12">
        <v>9193</v>
      </c>
      <c r="E30" s="12">
        <v>11190</v>
      </c>
      <c r="F30" s="13">
        <f t="shared" si="0"/>
        <v>21.723050146850866</v>
      </c>
      <c r="G30" s="1"/>
      <c r="H30" s="1"/>
      <c r="I30" s="1"/>
    </row>
    <row r="31" spans="1:9" x14ac:dyDescent="0.25">
      <c r="A31" s="8" t="s">
        <v>68</v>
      </c>
      <c r="B31" s="9">
        <v>6805</v>
      </c>
      <c r="C31" s="9">
        <v>5824</v>
      </c>
      <c r="D31" s="9">
        <v>6805</v>
      </c>
      <c r="E31" s="9">
        <v>5824</v>
      </c>
      <c r="F31" s="10">
        <f t="shared" si="0"/>
        <v>-14.415870683321089</v>
      </c>
      <c r="G31" s="1"/>
      <c r="H31" s="1"/>
      <c r="I31" s="1"/>
    </row>
    <row r="32" spans="1:9" x14ac:dyDescent="0.25">
      <c r="A32" s="11" t="s">
        <v>69</v>
      </c>
      <c r="B32" s="12">
        <v>173465</v>
      </c>
      <c r="C32" s="12">
        <v>151225</v>
      </c>
      <c r="D32" s="12">
        <v>173465</v>
      </c>
      <c r="E32" s="12">
        <v>151225</v>
      </c>
      <c r="F32" s="13">
        <f t="shared" si="0"/>
        <v>-12.82103017899864</v>
      </c>
      <c r="G32" s="1"/>
      <c r="H32" s="1"/>
      <c r="I32" s="1"/>
    </row>
    <row r="33" spans="1:9" x14ac:dyDescent="0.25">
      <c r="A33" s="8" t="s">
        <v>70</v>
      </c>
      <c r="B33" s="9">
        <v>13783</v>
      </c>
      <c r="C33" s="9">
        <v>15449.5</v>
      </c>
      <c r="D33" s="9">
        <v>13783</v>
      </c>
      <c r="E33" s="9">
        <v>15449.5</v>
      </c>
      <c r="F33" s="10">
        <f t="shared" si="0"/>
        <v>12.090981644054267</v>
      </c>
      <c r="G33" s="1"/>
      <c r="H33" s="1"/>
      <c r="I33" s="1"/>
    </row>
    <row r="34" spans="1:9" x14ac:dyDescent="0.25">
      <c r="A34" s="11" t="s">
        <v>71</v>
      </c>
      <c r="B34" s="12">
        <v>2423</v>
      </c>
      <c r="C34" s="12">
        <v>2613</v>
      </c>
      <c r="D34" s="12">
        <v>2423</v>
      </c>
      <c r="E34" s="12">
        <v>2613</v>
      </c>
      <c r="F34" s="13">
        <f t="shared" si="0"/>
        <v>7.84151877837391</v>
      </c>
      <c r="G34" s="1"/>
      <c r="H34" s="1"/>
      <c r="I34" s="1"/>
    </row>
    <row r="35" spans="1:9" x14ac:dyDescent="0.25">
      <c r="A35" s="14" t="s">
        <v>72</v>
      </c>
      <c r="B35" s="15">
        <f>SUM(B7:B34)</f>
        <v>485171</v>
      </c>
      <c r="C35" s="15">
        <f t="shared" ref="C35:E35" si="1">SUM(C7:C34)</f>
        <v>489686.75</v>
      </c>
      <c r="D35" s="15">
        <f t="shared" si="1"/>
        <v>485171</v>
      </c>
      <c r="E35" s="15">
        <f t="shared" si="1"/>
        <v>489686.75</v>
      </c>
      <c r="F35" s="16">
        <f t="shared" si="0"/>
        <v>0.93075431136651332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313</v>
      </c>
      <c r="C38" s="41">
        <f>D7</f>
        <v>233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VALENCIA</v>
      </c>
      <c r="F38" s="42">
        <f>LOOKUP(E38,$A$38:$A$65,$B$38:$B$65)</f>
        <v>151225</v>
      </c>
      <c r="G38" s="42">
        <f>LOOKUP(E38,$A$38:$A$65,$C$38:$C$65)</f>
        <v>173465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10785</v>
      </c>
      <c r="C39" s="41">
        <f t="shared" ref="C39:C65" si="5">D8</f>
        <v>10653</v>
      </c>
      <c r="D39" s="41">
        <f t="shared" ref="D39:D65" si="6">_xlfn.RANK.EQ(B39,$B$38:$B$65)+COUNTIF($B$38:$B$65,B39)-1</f>
        <v>10</v>
      </c>
      <c r="E39" s="42" t="str">
        <f t="shared" si="2"/>
        <v>BARCELONA</v>
      </c>
      <c r="F39" s="42">
        <f t="shared" ref="F39:F65" si="7">LOOKUP(E39,$A$38:$A$65,$B$38:$B$65)</f>
        <v>110086</v>
      </c>
      <c r="G39" s="42">
        <f t="shared" ref="G39:G65" si="8">LOOKUP(E39,$A$38:$A$65,$C$38:$C$65)</f>
        <v>97552.5</v>
      </c>
    </row>
    <row r="40" spans="1:9" x14ac:dyDescent="0.25">
      <c r="A40" s="42" t="str">
        <f t="shared" si="3"/>
        <v>ALMERIA</v>
      </c>
      <c r="B40" s="41">
        <f t="shared" si="4"/>
        <v>393</v>
      </c>
      <c r="C40" s="41">
        <f t="shared" si="5"/>
        <v>376</v>
      </c>
      <c r="D40" s="41">
        <f t="shared" si="6"/>
        <v>22</v>
      </c>
      <c r="E40" s="42" t="str">
        <f t="shared" si="2"/>
        <v>BILBAO</v>
      </c>
      <c r="F40" s="42">
        <f t="shared" si="7"/>
        <v>42464.25</v>
      </c>
      <c r="G40" s="42">
        <f t="shared" si="8"/>
        <v>40983.5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33838</v>
      </c>
      <c r="G41" s="42">
        <f t="shared" si="8"/>
        <v>29973</v>
      </c>
    </row>
    <row r="42" spans="1:9" x14ac:dyDescent="0.25">
      <c r="A42" s="42" t="str">
        <f t="shared" si="3"/>
        <v>BAHIA DE ALGECIRAS</v>
      </c>
      <c r="B42" s="41">
        <f t="shared" si="4"/>
        <v>30188</v>
      </c>
      <c r="C42" s="41">
        <f t="shared" si="5"/>
        <v>33356</v>
      </c>
      <c r="D42" s="41">
        <f t="shared" si="6"/>
        <v>5</v>
      </c>
      <c r="E42" s="42" t="str">
        <f t="shared" si="2"/>
        <v>BAHIA DE ALGECIRAS</v>
      </c>
      <c r="F42" s="42">
        <f t="shared" si="7"/>
        <v>30188</v>
      </c>
      <c r="G42" s="42">
        <f t="shared" si="8"/>
        <v>33356</v>
      </c>
    </row>
    <row r="43" spans="1:9" x14ac:dyDescent="0.25">
      <c r="A43" s="42" t="str">
        <f t="shared" si="3"/>
        <v>BAHIA DE CADIZ</v>
      </c>
      <c r="B43" s="41">
        <f t="shared" si="4"/>
        <v>8254</v>
      </c>
      <c r="C43" s="41">
        <f t="shared" si="5"/>
        <v>6733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24740</v>
      </c>
      <c r="G43" s="42">
        <f t="shared" si="8"/>
        <v>22951</v>
      </c>
    </row>
    <row r="44" spans="1:9" x14ac:dyDescent="0.25">
      <c r="A44" s="42" t="str">
        <f t="shared" si="3"/>
        <v>BALEARES</v>
      </c>
      <c r="B44" s="41">
        <f t="shared" si="4"/>
        <v>4584</v>
      </c>
      <c r="C44" s="41">
        <f t="shared" si="5"/>
        <v>4089</v>
      </c>
      <c r="D44" s="41">
        <f t="shared" si="6"/>
        <v>15</v>
      </c>
      <c r="E44" s="42" t="str">
        <f t="shared" si="2"/>
        <v>VIGO</v>
      </c>
      <c r="F44" s="42">
        <f t="shared" si="7"/>
        <v>15449.5</v>
      </c>
      <c r="G44" s="42">
        <f t="shared" si="8"/>
        <v>13783</v>
      </c>
    </row>
    <row r="45" spans="1:9" x14ac:dyDescent="0.25">
      <c r="A45" s="42" t="str">
        <f t="shared" si="3"/>
        <v>BARCELONA</v>
      </c>
      <c r="B45" s="41">
        <f t="shared" si="4"/>
        <v>110086</v>
      </c>
      <c r="C45" s="41">
        <f t="shared" si="5"/>
        <v>97552.5</v>
      </c>
      <c r="D45" s="41">
        <f t="shared" si="6"/>
        <v>2</v>
      </c>
      <c r="E45" s="42" t="str">
        <f t="shared" si="2"/>
        <v>CASTELLON</v>
      </c>
      <c r="F45" s="42">
        <f t="shared" si="7"/>
        <v>13610</v>
      </c>
      <c r="G45" s="42">
        <f t="shared" si="8"/>
        <v>11708</v>
      </c>
    </row>
    <row r="46" spans="1:9" x14ac:dyDescent="0.25">
      <c r="A46" s="42" t="str">
        <f t="shared" si="3"/>
        <v>BILBAO</v>
      </c>
      <c r="B46" s="41">
        <f t="shared" si="4"/>
        <v>42464.25</v>
      </c>
      <c r="C46" s="41">
        <f t="shared" si="5"/>
        <v>40983.5</v>
      </c>
      <c r="D46" s="41">
        <f t="shared" si="6"/>
        <v>3</v>
      </c>
      <c r="E46" s="42" t="str">
        <f t="shared" si="2"/>
        <v>SEVILLA</v>
      </c>
      <c r="F46" s="42">
        <f t="shared" si="7"/>
        <v>11190</v>
      </c>
      <c r="G46" s="42">
        <f t="shared" si="8"/>
        <v>9193</v>
      </c>
    </row>
    <row r="47" spans="1:9" x14ac:dyDescent="0.25">
      <c r="A47" s="42" t="str">
        <f t="shared" si="3"/>
        <v>CARTAGENA</v>
      </c>
      <c r="B47" s="41">
        <f t="shared" si="4"/>
        <v>7740</v>
      </c>
      <c r="C47" s="41">
        <f t="shared" si="5"/>
        <v>5342</v>
      </c>
      <c r="D47" s="41">
        <f t="shared" si="6"/>
        <v>12</v>
      </c>
      <c r="E47" s="42" t="str">
        <f t="shared" si="2"/>
        <v>ALICANTE</v>
      </c>
      <c r="F47" s="42">
        <f t="shared" si="7"/>
        <v>10785</v>
      </c>
      <c r="G47" s="42">
        <f t="shared" si="8"/>
        <v>10653</v>
      </c>
    </row>
    <row r="48" spans="1:9" x14ac:dyDescent="0.25">
      <c r="A48" s="42" t="str">
        <f t="shared" si="3"/>
        <v>CASTELLON</v>
      </c>
      <c r="B48" s="41">
        <f t="shared" si="4"/>
        <v>13610</v>
      </c>
      <c r="C48" s="41">
        <f t="shared" si="5"/>
        <v>11708</v>
      </c>
      <c r="D48" s="41">
        <f t="shared" si="6"/>
        <v>8</v>
      </c>
      <c r="E48" s="42" t="str">
        <f t="shared" si="2"/>
        <v>BAHIA DE CADIZ</v>
      </c>
      <c r="F48" s="42">
        <f t="shared" si="7"/>
        <v>8254</v>
      </c>
      <c r="G48" s="42">
        <f t="shared" si="8"/>
        <v>6733</v>
      </c>
    </row>
    <row r="49" spans="1:7" x14ac:dyDescent="0.25">
      <c r="A49" s="42" t="str">
        <f t="shared" si="3"/>
        <v>CEUTA</v>
      </c>
      <c r="B49" s="41">
        <f t="shared" si="4"/>
        <v>1802</v>
      </c>
      <c r="C49" s="41">
        <f t="shared" si="5"/>
        <v>1725</v>
      </c>
      <c r="D49" s="41">
        <f t="shared" si="6"/>
        <v>20</v>
      </c>
      <c r="E49" s="42" t="str">
        <f t="shared" si="2"/>
        <v>CARTAGENA</v>
      </c>
      <c r="F49" s="42">
        <f t="shared" si="7"/>
        <v>7740</v>
      </c>
      <c r="G49" s="42">
        <f t="shared" si="8"/>
        <v>5342</v>
      </c>
    </row>
    <row r="50" spans="1:7" x14ac:dyDescent="0.25">
      <c r="A50" s="42" t="str">
        <f t="shared" si="3"/>
        <v>FERROL-SAN CIBRAO</v>
      </c>
      <c r="B50" s="41">
        <f t="shared" si="4"/>
        <v>17</v>
      </c>
      <c r="C50" s="41">
        <f t="shared" si="5"/>
        <v>114</v>
      </c>
      <c r="D50" s="41">
        <f t="shared" si="6"/>
        <v>26</v>
      </c>
      <c r="E50" s="42" t="str">
        <f t="shared" si="2"/>
        <v>TARRAGONA</v>
      </c>
      <c r="F50" s="42">
        <f t="shared" si="7"/>
        <v>5824</v>
      </c>
      <c r="G50" s="42">
        <f t="shared" si="8"/>
        <v>6805</v>
      </c>
    </row>
    <row r="51" spans="1:7" x14ac:dyDescent="0.25">
      <c r="A51" s="42" t="str">
        <f t="shared" si="3"/>
        <v>GIJON</v>
      </c>
      <c r="B51" s="41">
        <f t="shared" si="4"/>
        <v>4952</v>
      </c>
      <c r="C51" s="41">
        <f t="shared" si="5"/>
        <v>4641</v>
      </c>
      <c r="D51" s="41">
        <f t="shared" si="6"/>
        <v>14</v>
      </c>
      <c r="E51" s="42" t="str">
        <f t="shared" si="2"/>
        <v>GIJON</v>
      </c>
      <c r="F51" s="42">
        <f t="shared" si="7"/>
        <v>4952</v>
      </c>
      <c r="G51" s="42">
        <f t="shared" si="8"/>
        <v>4641</v>
      </c>
    </row>
    <row r="52" spans="1:7" x14ac:dyDescent="0.25">
      <c r="A52" s="42" t="str">
        <f t="shared" si="3"/>
        <v>HUELVA</v>
      </c>
      <c r="B52" s="41">
        <f t="shared" si="4"/>
        <v>555</v>
      </c>
      <c r="C52" s="41">
        <f t="shared" si="5"/>
        <v>10</v>
      </c>
      <c r="D52" s="41">
        <f t="shared" si="6"/>
        <v>21</v>
      </c>
      <c r="E52" s="42" t="str">
        <f t="shared" si="2"/>
        <v>BALEARES</v>
      </c>
      <c r="F52" s="42">
        <f t="shared" si="7"/>
        <v>4584</v>
      </c>
      <c r="G52" s="42">
        <f t="shared" si="8"/>
        <v>4089</v>
      </c>
    </row>
    <row r="53" spans="1:7" x14ac:dyDescent="0.25">
      <c r="A53" s="42" t="str">
        <f t="shared" si="3"/>
        <v>LAS PALMAS</v>
      </c>
      <c r="B53" s="41">
        <f t="shared" si="4"/>
        <v>33838</v>
      </c>
      <c r="C53" s="41">
        <f t="shared" si="5"/>
        <v>29973</v>
      </c>
      <c r="D53" s="41">
        <f t="shared" si="6"/>
        <v>4</v>
      </c>
      <c r="E53" s="42" t="str">
        <f t="shared" si="2"/>
        <v>MELILLA</v>
      </c>
      <c r="F53" s="42">
        <f t="shared" si="7"/>
        <v>3194</v>
      </c>
      <c r="G53" s="42">
        <f t="shared" si="8"/>
        <v>3064</v>
      </c>
    </row>
    <row r="54" spans="1:7" x14ac:dyDescent="0.25">
      <c r="A54" s="42" t="str">
        <f t="shared" si="3"/>
        <v>MALAGA</v>
      </c>
      <c r="B54" s="41">
        <f t="shared" si="4"/>
        <v>3028</v>
      </c>
      <c r="C54" s="41">
        <f t="shared" si="5"/>
        <v>2639</v>
      </c>
      <c r="D54" s="41">
        <f t="shared" si="6"/>
        <v>17</v>
      </c>
      <c r="E54" s="42" t="str">
        <f t="shared" si="2"/>
        <v>MALAGA</v>
      </c>
      <c r="F54" s="42">
        <f t="shared" si="7"/>
        <v>3028</v>
      </c>
      <c r="G54" s="42">
        <f t="shared" si="8"/>
        <v>2639</v>
      </c>
    </row>
    <row r="55" spans="1:7" x14ac:dyDescent="0.25">
      <c r="A55" s="42" t="str">
        <f t="shared" si="3"/>
        <v>MARIN Y RIA DE PONTEVEDRA</v>
      </c>
      <c r="B55" s="41">
        <f t="shared" si="4"/>
        <v>2413</v>
      </c>
      <c r="C55" s="41">
        <f t="shared" si="5"/>
        <v>2619</v>
      </c>
      <c r="D55" s="41">
        <f t="shared" si="6"/>
        <v>19</v>
      </c>
      <c r="E55" s="42" t="str">
        <f t="shared" si="2"/>
        <v>VILAGARCIA</v>
      </c>
      <c r="F55" s="42">
        <f t="shared" si="7"/>
        <v>2613</v>
      </c>
      <c r="G55" s="42">
        <f t="shared" si="8"/>
        <v>2423</v>
      </c>
    </row>
    <row r="56" spans="1:7" x14ac:dyDescent="0.25">
      <c r="A56" s="42" t="str">
        <f t="shared" si="3"/>
        <v>MELILLA</v>
      </c>
      <c r="B56" s="41">
        <f t="shared" si="4"/>
        <v>3194</v>
      </c>
      <c r="C56" s="41">
        <f t="shared" si="5"/>
        <v>3064</v>
      </c>
      <c r="D56" s="41">
        <f t="shared" si="6"/>
        <v>16</v>
      </c>
      <c r="E56" s="42" t="str">
        <f t="shared" si="2"/>
        <v>MARIN Y RIA DE PONTEVEDRA</v>
      </c>
      <c r="F56" s="42">
        <f t="shared" si="7"/>
        <v>2413</v>
      </c>
      <c r="G56" s="42">
        <f t="shared" si="8"/>
        <v>2619</v>
      </c>
    </row>
    <row r="57" spans="1:7" x14ac:dyDescent="0.25">
      <c r="A57" s="42" t="str">
        <f t="shared" si="3"/>
        <v>MOTRIL</v>
      </c>
      <c r="B57" s="41">
        <f t="shared" si="4"/>
        <v>383</v>
      </c>
      <c r="C57" s="41">
        <f t="shared" si="5"/>
        <v>709</v>
      </c>
      <c r="D57" s="41">
        <f t="shared" si="6"/>
        <v>23</v>
      </c>
      <c r="E57" s="42" t="str">
        <f t="shared" si="2"/>
        <v>CEUTA</v>
      </c>
      <c r="F57" s="42">
        <f t="shared" si="7"/>
        <v>1802</v>
      </c>
      <c r="G57" s="42">
        <f t="shared" si="8"/>
        <v>1725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HUELVA</v>
      </c>
      <c r="F58" s="42">
        <f t="shared" si="7"/>
        <v>555</v>
      </c>
      <c r="G58" s="42">
        <f t="shared" si="8"/>
        <v>10</v>
      </c>
    </row>
    <row r="59" spans="1:7" x14ac:dyDescent="0.25">
      <c r="A59" s="42" t="str">
        <f t="shared" si="3"/>
        <v>SANTA CRUZ DE TENERIFE</v>
      </c>
      <c r="B59" s="41">
        <f t="shared" si="4"/>
        <v>24740</v>
      </c>
      <c r="C59" s="41">
        <f t="shared" si="5"/>
        <v>22951</v>
      </c>
      <c r="D59" s="41">
        <f t="shared" si="6"/>
        <v>6</v>
      </c>
      <c r="E59" s="42" t="str">
        <f t="shared" si="2"/>
        <v>ALMERIA</v>
      </c>
      <c r="F59" s="42">
        <f t="shared" si="7"/>
        <v>393</v>
      </c>
      <c r="G59" s="42">
        <f t="shared" si="8"/>
        <v>376</v>
      </c>
    </row>
    <row r="60" spans="1:7" x14ac:dyDescent="0.25">
      <c r="A60" s="42" t="str">
        <f t="shared" si="3"/>
        <v>SANTANDER</v>
      </c>
      <c r="B60" s="41">
        <f t="shared" si="4"/>
        <v>46</v>
      </c>
      <c r="C60" s="41">
        <f t="shared" si="5"/>
        <v>31</v>
      </c>
      <c r="D60" s="41">
        <f t="shared" si="6"/>
        <v>25</v>
      </c>
      <c r="E60" s="42" t="str">
        <f t="shared" si="2"/>
        <v>MOTRIL</v>
      </c>
      <c r="F60" s="42">
        <f t="shared" si="7"/>
        <v>383</v>
      </c>
      <c r="G60" s="42">
        <f t="shared" si="8"/>
        <v>709</v>
      </c>
    </row>
    <row r="61" spans="1:7" x14ac:dyDescent="0.25">
      <c r="A61" s="42" t="str">
        <f t="shared" si="3"/>
        <v>SEVILLA</v>
      </c>
      <c r="B61" s="41">
        <f t="shared" si="4"/>
        <v>11190</v>
      </c>
      <c r="C61" s="41">
        <f t="shared" si="5"/>
        <v>9193</v>
      </c>
      <c r="D61" s="41">
        <f t="shared" si="6"/>
        <v>9</v>
      </c>
      <c r="E61" s="42" t="str">
        <f t="shared" si="2"/>
        <v>A CORUÑA</v>
      </c>
      <c r="F61" s="42">
        <f t="shared" si="7"/>
        <v>313</v>
      </c>
      <c r="G61" s="42">
        <f t="shared" si="8"/>
        <v>233</v>
      </c>
    </row>
    <row r="62" spans="1:7" x14ac:dyDescent="0.25">
      <c r="A62" s="42" t="str">
        <f t="shared" si="3"/>
        <v>TARRAGONA</v>
      </c>
      <c r="B62" s="41">
        <f t="shared" si="4"/>
        <v>5824</v>
      </c>
      <c r="C62" s="41">
        <f t="shared" si="5"/>
        <v>6805</v>
      </c>
      <c r="D62" s="41">
        <f t="shared" si="6"/>
        <v>13</v>
      </c>
      <c r="E62" s="42" t="str">
        <f t="shared" si="2"/>
        <v>SANTANDER</v>
      </c>
      <c r="F62" s="42">
        <f t="shared" si="7"/>
        <v>46</v>
      </c>
      <c r="G62" s="42">
        <f t="shared" si="8"/>
        <v>31</v>
      </c>
    </row>
    <row r="63" spans="1:7" x14ac:dyDescent="0.25">
      <c r="A63" s="42" t="str">
        <f t="shared" si="3"/>
        <v>VALENCIA</v>
      </c>
      <c r="B63" s="41">
        <f t="shared" si="4"/>
        <v>151225</v>
      </c>
      <c r="C63" s="41">
        <f t="shared" si="5"/>
        <v>173465</v>
      </c>
      <c r="D63" s="41">
        <f t="shared" si="6"/>
        <v>1</v>
      </c>
      <c r="E63" s="42" t="str">
        <f t="shared" si="2"/>
        <v>FERROL-SAN CIBRAO</v>
      </c>
      <c r="F63" s="42">
        <f t="shared" si="7"/>
        <v>17</v>
      </c>
      <c r="G63" s="42">
        <f t="shared" si="8"/>
        <v>114</v>
      </c>
    </row>
    <row r="64" spans="1:7" x14ac:dyDescent="0.25">
      <c r="A64" s="42" t="str">
        <f t="shared" si="3"/>
        <v>VIGO</v>
      </c>
      <c r="B64" s="41">
        <f t="shared" si="4"/>
        <v>15449.5</v>
      </c>
      <c r="C64" s="41">
        <f t="shared" si="5"/>
        <v>13783</v>
      </c>
      <c r="D64" s="41">
        <f t="shared" si="6"/>
        <v>7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2613</v>
      </c>
      <c r="C65" s="41">
        <f t="shared" si="5"/>
        <v>2423</v>
      </c>
      <c r="D65" s="41">
        <f t="shared" si="6"/>
        <v>18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E35" sqref="E3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Enero</v>
      </c>
      <c r="C5" s="97"/>
      <c r="D5" s="96" t="str">
        <f>'Resumen general'!F6</f>
        <v>Acumulado desde Enero</v>
      </c>
      <c r="E5" s="97"/>
      <c r="F5" s="97"/>
      <c r="L5" s="39">
        <f>'Resumen general'!I4</f>
        <v>41702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6089</v>
      </c>
      <c r="D7" s="9">
        <v>0</v>
      </c>
      <c r="E7" s="9">
        <v>6089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10652</v>
      </c>
      <c r="C8" s="12">
        <v>10319</v>
      </c>
      <c r="D8" s="12">
        <v>10652</v>
      </c>
      <c r="E8" s="12">
        <v>10319</v>
      </c>
      <c r="F8" s="13">
        <f t="shared" ref="F8:F35" si="0">((E8*100)/D8)-100</f>
        <v>-3.1261734885467547</v>
      </c>
      <c r="G8" s="1"/>
      <c r="H8" s="1"/>
      <c r="I8" s="1"/>
    </row>
    <row r="9" spans="1:12" x14ac:dyDescent="0.25">
      <c r="A9" s="8" t="s">
        <v>46</v>
      </c>
      <c r="B9" s="9">
        <v>34945</v>
      </c>
      <c r="C9" s="9">
        <v>30297</v>
      </c>
      <c r="D9" s="9">
        <v>34945</v>
      </c>
      <c r="E9" s="9">
        <v>30297</v>
      </c>
      <c r="F9" s="10">
        <f t="shared" si="0"/>
        <v>-13.300901416511664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328727</v>
      </c>
      <c r="C11" s="9">
        <v>324428</v>
      </c>
      <c r="D11" s="9">
        <v>328727</v>
      </c>
      <c r="E11" s="9">
        <v>324428</v>
      </c>
      <c r="F11" s="10">
        <f t="shared" si="0"/>
        <v>-1.307772102687025</v>
      </c>
      <c r="G11" s="1"/>
      <c r="H11" s="1"/>
      <c r="I11" s="1"/>
    </row>
    <row r="12" spans="1:12" x14ac:dyDescent="0.25">
      <c r="A12" s="11" t="s">
        <v>49</v>
      </c>
      <c r="B12" s="12">
        <v>16252</v>
      </c>
      <c r="C12" s="12">
        <v>10609</v>
      </c>
      <c r="D12" s="12">
        <v>16252</v>
      </c>
      <c r="E12" s="12">
        <v>10609</v>
      </c>
      <c r="F12" s="13">
        <f t="shared" si="0"/>
        <v>-34.721880383952751</v>
      </c>
      <c r="G12" s="1"/>
      <c r="H12" s="1"/>
      <c r="I12" s="1"/>
    </row>
    <row r="13" spans="1:12" x14ac:dyDescent="0.25">
      <c r="A13" s="8" t="s">
        <v>50</v>
      </c>
      <c r="B13" s="9">
        <v>132000</v>
      </c>
      <c r="C13" s="9">
        <v>196526</v>
      </c>
      <c r="D13" s="9">
        <v>132000</v>
      </c>
      <c r="E13" s="9">
        <v>196526</v>
      </c>
      <c r="F13" s="10">
        <f t="shared" si="0"/>
        <v>48.883333333333326</v>
      </c>
      <c r="G13" s="1"/>
      <c r="H13" s="1"/>
      <c r="I13" s="1"/>
    </row>
    <row r="14" spans="1:12" x14ac:dyDescent="0.25">
      <c r="A14" s="11" t="s">
        <v>51</v>
      </c>
      <c r="B14" s="12">
        <v>108690</v>
      </c>
      <c r="C14" s="12">
        <v>128862</v>
      </c>
      <c r="D14" s="12">
        <v>108690</v>
      </c>
      <c r="E14" s="12">
        <v>128862</v>
      </c>
      <c r="F14" s="13">
        <f t="shared" si="0"/>
        <v>18.559205078664093</v>
      </c>
      <c r="G14" s="1"/>
      <c r="H14" s="1"/>
      <c r="I14" s="1"/>
    </row>
    <row r="15" spans="1:12" x14ac:dyDescent="0.25">
      <c r="A15" s="8" t="s">
        <v>52</v>
      </c>
      <c r="B15" s="9">
        <v>8086</v>
      </c>
      <c r="C15" s="9">
        <v>5499</v>
      </c>
      <c r="D15" s="9">
        <v>8086</v>
      </c>
      <c r="E15" s="9">
        <v>5499</v>
      </c>
      <c r="F15" s="10">
        <f t="shared" si="0"/>
        <v>-31.9935691318328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131867</v>
      </c>
      <c r="C18" s="12">
        <v>122682</v>
      </c>
      <c r="D18" s="12">
        <v>131867</v>
      </c>
      <c r="E18" s="12">
        <v>122682</v>
      </c>
      <c r="F18" s="13">
        <f t="shared" si="0"/>
        <v>-6.9653514525999611</v>
      </c>
      <c r="G18" s="1"/>
      <c r="H18" s="1"/>
      <c r="I18" s="1"/>
    </row>
    <row r="19" spans="1:9" x14ac:dyDescent="0.25">
      <c r="A19" s="8" t="s">
        <v>56</v>
      </c>
      <c r="B19" s="9">
        <v>631</v>
      </c>
      <c r="C19" s="9">
        <v>0</v>
      </c>
      <c r="D19" s="9">
        <v>631</v>
      </c>
      <c r="E19" s="9">
        <v>0</v>
      </c>
      <c r="F19" s="10">
        <f t="shared" si="0"/>
        <v>-100</v>
      </c>
      <c r="G19" s="1"/>
      <c r="H19" s="1"/>
      <c r="I19" s="1"/>
    </row>
    <row r="20" spans="1:9" x14ac:dyDescent="0.25">
      <c r="A20" s="11" t="s">
        <v>57</v>
      </c>
      <c r="B20" s="12">
        <v>2505</v>
      </c>
      <c r="C20" s="12">
        <v>2199</v>
      </c>
      <c r="D20" s="12">
        <v>2505</v>
      </c>
      <c r="E20" s="12">
        <v>2199</v>
      </c>
      <c r="F20" s="13">
        <f t="shared" si="0"/>
        <v>-12.215568862275447</v>
      </c>
      <c r="G20" s="1"/>
      <c r="H20" s="1"/>
      <c r="I20" s="1"/>
    </row>
    <row r="21" spans="1:9" x14ac:dyDescent="0.25">
      <c r="A21" s="8" t="s">
        <v>58</v>
      </c>
      <c r="B21" s="9">
        <v>826</v>
      </c>
      <c r="C21" s="9">
        <v>1549</v>
      </c>
      <c r="D21" s="9">
        <v>826</v>
      </c>
      <c r="E21" s="9">
        <v>1549</v>
      </c>
      <c r="F21" s="10">
        <f t="shared" si="0"/>
        <v>87.530266343825673</v>
      </c>
      <c r="G21" s="1"/>
      <c r="H21" s="1"/>
      <c r="I21" s="1"/>
    </row>
    <row r="22" spans="1:9" x14ac:dyDescent="0.25">
      <c r="A22" s="11" t="s">
        <v>59</v>
      </c>
      <c r="B22" s="12">
        <v>172752</v>
      </c>
      <c r="C22" s="12">
        <v>218025</v>
      </c>
      <c r="D22" s="12">
        <v>172752</v>
      </c>
      <c r="E22" s="12">
        <v>218025</v>
      </c>
      <c r="F22" s="13">
        <f t="shared" si="0"/>
        <v>26.206932481244792</v>
      </c>
      <c r="G22" s="1"/>
      <c r="H22" s="1"/>
      <c r="I22" s="1"/>
    </row>
    <row r="23" spans="1:9" x14ac:dyDescent="0.25">
      <c r="A23" s="8" t="s">
        <v>60</v>
      </c>
      <c r="B23" s="9">
        <v>38449</v>
      </c>
      <c r="C23" s="9">
        <v>37820</v>
      </c>
      <c r="D23" s="9">
        <v>38449</v>
      </c>
      <c r="E23" s="9">
        <v>37820</v>
      </c>
      <c r="F23" s="10">
        <f t="shared" si="0"/>
        <v>-1.6359333142604555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44494</v>
      </c>
      <c r="C25" s="9">
        <v>45816</v>
      </c>
      <c r="D25" s="9">
        <v>44494</v>
      </c>
      <c r="E25" s="9">
        <v>45816</v>
      </c>
      <c r="F25" s="10">
        <f t="shared" si="0"/>
        <v>2.9711871263541099</v>
      </c>
      <c r="G25" s="1"/>
      <c r="H25" s="1"/>
      <c r="I25" s="1"/>
    </row>
    <row r="26" spans="1:9" x14ac:dyDescent="0.25">
      <c r="A26" s="11" t="s">
        <v>63</v>
      </c>
      <c r="B26" s="12">
        <v>14992</v>
      </c>
      <c r="C26" s="12">
        <v>16335</v>
      </c>
      <c r="D26" s="12">
        <v>14992</v>
      </c>
      <c r="E26" s="12">
        <v>16335</v>
      </c>
      <c r="F26" s="13">
        <f t="shared" si="0"/>
        <v>8.9581109925293561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412963</v>
      </c>
      <c r="C28" s="12">
        <v>428148</v>
      </c>
      <c r="D28" s="12">
        <v>412963</v>
      </c>
      <c r="E28" s="12">
        <v>428148</v>
      </c>
      <c r="F28" s="13">
        <f t="shared" si="0"/>
        <v>3.677084872010326</v>
      </c>
      <c r="G28" s="1"/>
      <c r="H28" s="1"/>
      <c r="I28" s="1"/>
    </row>
    <row r="29" spans="1:9" x14ac:dyDescent="0.25">
      <c r="A29" s="8" t="s">
        <v>66</v>
      </c>
      <c r="B29" s="9">
        <v>340</v>
      </c>
      <c r="C29" s="9">
        <v>3298</v>
      </c>
      <c r="D29" s="9">
        <v>340</v>
      </c>
      <c r="E29" s="9">
        <v>3298</v>
      </c>
      <c r="F29" s="10">
        <f t="shared" si="0"/>
        <v>870</v>
      </c>
      <c r="G29" s="1"/>
      <c r="H29" s="1"/>
      <c r="I29" s="1"/>
    </row>
    <row r="30" spans="1:9" x14ac:dyDescent="0.25">
      <c r="A30" s="11" t="s">
        <v>67</v>
      </c>
      <c r="B30" s="12">
        <v>165</v>
      </c>
      <c r="C30" s="12">
        <v>0</v>
      </c>
      <c r="D30" s="12">
        <v>165</v>
      </c>
      <c r="E30" s="12">
        <v>0</v>
      </c>
      <c r="F30" s="13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18086</v>
      </c>
      <c r="C32" s="12">
        <v>35022</v>
      </c>
      <c r="D32" s="12">
        <v>18086</v>
      </c>
      <c r="E32" s="12">
        <v>35022</v>
      </c>
      <c r="F32" s="13">
        <f t="shared" si="0"/>
        <v>93.641490655755831</v>
      </c>
      <c r="G32" s="1"/>
      <c r="H32" s="1"/>
      <c r="I32" s="1"/>
    </row>
    <row r="33" spans="1:9" x14ac:dyDescent="0.25">
      <c r="A33" s="8" t="s">
        <v>70</v>
      </c>
      <c r="B33" s="9">
        <v>5025</v>
      </c>
      <c r="C33" s="9">
        <v>1903</v>
      </c>
      <c r="D33" s="9">
        <v>5025</v>
      </c>
      <c r="E33" s="9">
        <v>1903</v>
      </c>
      <c r="F33" s="10">
        <f t="shared" si="0"/>
        <v>-62.129353233830848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 t="shared" ref="B35" si="1">SUM(B7:B34)</f>
        <v>1482447</v>
      </c>
      <c r="C35" s="15">
        <f t="shared" ref="C35" si="2">SUM(C7:C34)</f>
        <v>1625426</v>
      </c>
      <c r="D35" s="15">
        <f t="shared" ref="D35" si="3">SUM(D7:D34)</f>
        <v>1482447</v>
      </c>
      <c r="E35" s="15">
        <f t="shared" ref="E35" si="4">SUM(E7:E34)</f>
        <v>1625426</v>
      </c>
      <c r="F35" s="16">
        <f t="shared" si="0"/>
        <v>9.6447967448414715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6089</v>
      </c>
      <c r="C38" s="41">
        <f>D7</f>
        <v>0</v>
      </c>
      <c r="D38" s="41">
        <f>_xlfn.RANK.EQ(B38,$B$38:$B$65)+COUNTIF($B$38:$B$65,B38)-1</f>
        <v>14</v>
      </c>
      <c r="E38" s="42" t="str">
        <f t="shared" ref="E38:E65" si="5">INDEX($A$38:$B$65,MATCH(ROW()-37,$D$38:$D$65,0),1)</f>
        <v>SANTA CRUZ DE TENERIFE</v>
      </c>
      <c r="F38" s="42">
        <f>LOOKUP(E38,$A$38:$A$65,$B$38:$B$65)</f>
        <v>428148</v>
      </c>
      <c r="G38" s="42">
        <f>LOOKUP(E38,$A$38:$A$65,$C$38:$C$65)</f>
        <v>412963</v>
      </c>
    </row>
    <row r="39" spans="1:9" x14ac:dyDescent="0.25">
      <c r="A39" s="42" t="str">
        <f t="shared" ref="A39:A65" si="6">A8</f>
        <v>ALICANTE</v>
      </c>
      <c r="B39" s="41">
        <f t="shared" ref="B39:B65" si="7">E8</f>
        <v>10319</v>
      </c>
      <c r="C39" s="41">
        <f t="shared" ref="C39:C65" si="8">D8</f>
        <v>10652</v>
      </c>
      <c r="D39" s="41">
        <f t="shared" ref="D39:D65" si="9">_xlfn.RANK.EQ(B39,$B$38:$B$65)+COUNTIF($B$38:$B$65,B39)-1</f>
        <v>13</v>
      </c>
      <c r="E39" s="42" t="str">
        <f t="shared" si="5"/>
        <v>BAHIA DE ALGECIRAS</v>
      </c>
      <c r="F39" s="42">
        <f t="shared" ref="F39:F54" si="10">LOOKUP(E39,$A$38:$A$65,$B$38:$B$65)</f>
        <v>324428</v>
      </c>
      <c r="G39" s="42">
        <f t="shared" ref="G39:G65" si="11">LOOKUP(E39,$A$38:$A$65,$C$38:$C$65)</f>
        <v>328727</v>
      </c>
    </row>
    <row r="40" spans="1:9" x14ac:dyDescent="0.25">
      <c r="A40" s="42" t="str">
        <f t="shared" si="6"/>
        <v>ALMERIA</v>
      </c>
      <c r="B40" s="41">
        <f t="shared" si="7"/>
        <v>30297</v>
      </c>
      <c r="C40" s="41">
        <f t="shared" si="8"/>
        <v>34945</v>
      </c>
      <c r="D40" s="41">
        <f t="shared" si="9"/>
        <v>10</v>
      </c>
      <c r="E40" s="42" t="str">
        <f t="shared" si="5"/>
        <v>LAS PALMAS</v>
      </c>
      <c r="F40" s="42">
        <f t="shared" si="10"/>
        <v>218025</v>
      </c>
      <c r="G40" s="42">
        <f t="shared" si="11"/>
        <v>172752</v>
      </c>
    </row>
    <row r="41" spans="1:9" x14ac:dyDescent="0.25">
      <c r="A41" s="42" t="str">
        <f t="shared" si="6"/>
        <v>AVILES</v>
      </c>
      <c r="B41" s="41">
        <f t="shared" si="7"/>
        <v>0</v>
      </c>
      <c r="C41" s="41">
        <f t="shared" si="8"/>
        <v>0</v>
      </c>
      <c r="D41" s="41">
        <f t="shared" si="9"/>
        <v>28</v>
      </c>
      <c r="E41" s="42" t="str">
        <f t="shared" si="5"/>
        <v>BALEARES</v>
      </c>
      <c r="F41" s="42">
        <f t="shared" si="10"/>
        <v>196526</v>
      </c>
      <c r="G41" s="42">
        <f t="shared" si="11"/>
        <v>132000</v>
      </c>
    </row>
    <row r="42" spans="1:9" x14ac:dyDescent="0.25">
      <c r="A42" s="42" t="str">
        <f t="shared" si="6"/>
        <v>BAHIA DE ALGECIRAS</v>
      </c>
      <c r="B42" s="41">
        <f t="shared" si="7"/>
        <v>324428</v>
      </c>
      <c r="C42" s="41">
        <f t="shared" si="8"/>
        <v>328727</v>
      </c>
      <c r="D42" s="41">
        <f t="shared" si="9"/>
        <v>2</v>
      </c>
      <c r="E42" s="42" t="str">
        <f t="shared" si="5"/>
        <v>BARCELONA</v>
      </c>
      <c r="F42" s="42">
        <f t="shared" si="10"/>
        <v>128862</v>
      </c>
      <c r="G42" s="42">
        <f t="shared" si="11"/>
        <v>108690</v>
      </c>
    </row>
    <row r="43" spans="1:9" x14ac:dyDescent="0.25">
      <c r="A43" s="42" t="str">
        <f t="shared" si="6"/>
        <v>BAHIA DE CADIZ</v>
      </c>
      <c r="B43" s="41">
        <f t="shared" si="7"/>
        <v>10609</v>
      </c>
      <c r="C43" s="41">
        <f t="shared" si="8"/>
        <v>16252</v>
      </c>
      <c r="D43" s="41">
        <f t="shared" si="9"/>
        <v>12</v>
      </c>
      <c r="E43" s="42" t="str">
        <f t="shared" si="5"/>
        <v>CEUTA</v>
      </c>
      <c r="F43" s="42">
        <f t="shared" si="10"/>
        <v>122682</v>
      </c>
      <c r="G43" s="42">
        <f t="shared" si="11"/>
        <v>131867</v>
      </c>
    </row>
    <row r="44" spans="1:9" x14ac:dyDescent="0.25">
      <c r="A44" s="42" t="str">
        <f t="shared" si="6"/>
        <v>BALEARES</v>
      </c>
      <c r="B44" s="41">
        <f t="shared" si="7"/>
        <v>196526</v>
      </c>
      <c r="C44" s="41">
        <f t="shared" si="8"/>
        <v>132000</v>
      </c>
      <c r="D44" s="41">
        <f t="shared" si="9"/>
        <v>4</v>
      </c>
      <c r="E44" s="42" t="str">
        <f t="shared" si="5"/>
        <v>MELILLA</v>
      </c>
      <c r="F44" s="42">
        <f t="shared" si="10"/>
        <v>45816</v>
      </c>
      <c r="G44" s="42">
        <f t="shared" si="11"/>
        <v>44494</v>
      </c>
    </row>
    <row r="45" spans="1:9" x14ac:dyDescent="0.25">
      <c r="A45" s="42" t="str">
        <f t="shared" si="6"/>
        <v>BARCELONA</v>
      </c>
      <c r="B45" s="41">
        <f t="shared" si="7"/>
        <v>128862</v>
      </c>
      <c r="C45" s="41">
        <f t="shared" si="8"/>
        <v>108690</v>
      </c>
      <c r="D45" s="41">
        <f t="shared" si="9"/>
        <v>5</v>
      </c>
      <c r="E45" s="42" t="str">
        <f t="shared" si="5"/>
        <v>MALAGA</v>
      </c>
      <c r="F45" s="42">
        <f t="shared" si="10"/>
        <v>37820</v>
      </c>
      <c r="G45" s="42">
        <f t="shared" si="11"/>
        <v>38449</v>
      </c>
    </row>
    <row r="46" spans="1:9" x14ac:dyDescent="0.25">
      <c r="A46" s="42" t="str">
        <f t="shared" si="6"/>
        <v>BILBAO</v>
      </c>
      <c r="B46" s="41">
        <f t="shared" si="7"/>
        <v>5499</v>
      </c>
      <c r="C46" s="41">
        <f t="shared" si="8"/>
        <v>8086</v>
      </c>
      <c r="D46" s="41">
        <f t="shared" si="9"/>
        <v>15</v>
      </c>
      <c r="E46" s="42" t="str">
        <f t="shared" si="5"/>
        <v>VALENCIA</v>
      </c>
      <c r="F46" s="42">
        <f t="shared" si="10"/>
        <v>35022</v>
      </c>
      <c r="G46" s="42">
        <f t="shared" si="11"/>
        <v>18086</v>
      </c>
    </row>
    <row r="47" spans="1:9" x14ac:dyDescent="0.25">
      <c r="A47" s="42" t="str">
        <f t="shared" si="6"/>
        <v>CARTAGENA</v>
      </c>
      <c r="B47" s="41">
        <f t="shared" si="7"/>
        <v>0</v>
      </c>
      <c r="C47" s="41">
        <f t="shared" si="8"/>
        <v>0</v>
      </c>
      <c r="D47" s="41">
        <f t="shared" si="9"/>
        <v>28</v>
      </c>
      <c r="E47" s="42" t="str">
        <f t="shared" si="5"/>
        <v>ALMERIA</v>
      </c>
      <c r="F47" s="42">
        <f t="shared" si="10"/>
        <v>30297</v>
      </c>
      <c r="G47" s="42">
        <f t="shared" si="11"/>
        <v>34945</v>
      </c>
    </row>
    <row r="48" spans="1:9" x14ac:dyDescent="0.25">
      <c r="A48" s="42" t="str">
        <f t="shared" si="6"/>
        <v>CASTELLON</v>
      </c>
      <c r="B48" s="41">
        <f t="shared" si="7"/>
        <v>0</v>
      </c>
      <c r="C48" s="41">
        <f t="shared" si="8"/>
        <v>0</v>
      </c>
      <c r="D48" s="41">
        <f t="shared" si="9"/>
        <v>28</v>
      </c>
      <c r="E48" s="42" t="str">
        <f t="shared" si="5"/>
        <v>MOTRIL</v>
      </c>
      <c r="F48" s="42">
        <f t="shared" si="10"/>
        <v>16335</v>
      </c>
      <c r="G48" s="42">
        <f t="shared" si="11"/>
        <v>14992</v>
      </c>
    </row>
    <row r="49" spans="1:7" x14ac:dyDescent="0.25">
      <c r="A49" s="42" t="str">
        <f t="shared" si="6"/>
        <v>CEUTA</v>
      </c>
      <c r="B49" s="41">
        <f t="shared" si="7"/>
        <v>122682</v>
      </c>
      <c r="C49" s="41">
        <f t="shared" si="8"/>
        <v>131867</v>
      </c>
      <c r="D49" s="41">
        <f t="shared" si="9"/>
        <v>6</v>
      </c>
      <c r="E49" s="42" t="str">
        <f t="shared" si="5"/>
        <v>BAHIA DE CADIZ</v>
      </c>
      <c r="F49" s="42">
        <f t="shared" si="10"/>
        <v>10609</v>
      </c>
      <c r="G49" s="42">
        <f t="shared" si="11"/>
        <v>16252</v>
      </c>
    </row>
    <row r="50" spans="1:7" x14ac:dyDescent="0.25">
      <c r="A50" s="42" t="str">
        <f t="shared" si="6"/>
        <v>FERROL-SAN CIBRAO</v>
      </c>
      <c r="B50" s="41">
        <f t="shared" si="7"/>
        <v>0</v>
      </c>
      <c r="C50" s="41">
        <f t="shared" si="8"/>
        <v>631</v>
      </c>
      <c r="D50" s="41">
        <f t="shared" si="9"/>
        <v>28</v>
      </c>
      <c r="E50" s="42" t="str">
        <f t="shared" si="5"/>
        <v>ALICANTE</v>
      </c>
      <c r="F50" s="42">
        <f t="shared" si="10"/>
        <v>10319</v>
      </c>
      <c r="G50" s="42">
        <f t="shared" si="11"/>
        <v>10652</v>
      </c>
    </row>
    <row r="51" spans="1:7" x14ac:dyDescent="0.25">
      <c r="A51" s="42" t="str">
        <f t="shared" si="6"/>
        <v>GIJON</v>
      </c>
      <c r="B51" s="41">
        <f t="shared" si="7"/>
        <v>2199</v>
      </c>
      <c r="C51" s="41">
        <f t="shared" si="8"/>
        <v>2505</v>
      </c>
      <c r="D51" s="41">
        <f t="shared" si="9"/>
        <v>17</v>
      </c>
      <c r="E51" s="42" t="str">
        <f t="shared" si="5"/>
        <v>A CORUÑA</v>
      </c>
      <c r="F51" s="42">
        <f t="shared" si="10"/>
        <v>6089</v>
      </c>
      <c r="G51" s="42">
        <f t="shared" si="11"/>
        <v>0</v>
      </c>
    </row>
    <row r="52" spans="1:7" x14ac:dyDescent="0.25">
      <c r="A52" s="42" t="str">
        <f t="shared" si="6"/>
        <v>HUELVA</v>
      </c>
      <c r="B52" s="41">
        <f t="shared" si="7"/>
        <v>1549</v>
      </c>
      <c r="C52" s="41">
        <f t="shared" si="8"/>
        <v>826</v>
      </c>
      <c r="D52" s="41">
        <f t="shared" si="9"/>
        <v>19</v>
      </c>
      <c r="E52" s="42" t="str">
        <f t="shared" si="5"/>
        <v>BILBAO</v>
      </c>
      <c r="F52" s="42">
        <f t="shared" si="10"/>
        <v>5499</v>
      </c>
      <c r="G52" s="42">
        <f t="shared" si="11"/>
        <v>8086</v>
      </c>
    </row>
    <row r="53" spans="1:7" x14ac:dyDescent="0.25">
      <c r="A53" s="42" t="str">
        <f t="shared" si="6"/>
        <v>LAS PALMAS</v>
      </c>
      <c r="B53" s="41">
        <f t="shared" si="7"/>
        <v>218025</v>
      </c>
      <c r="C53" s="41">
        <f t="shared" si="8"/>
        <v>172752</v>
      </c>
      <c r="D53" s="41">
        <f t="shared" si="9"/>
        <v>3</v>
      </c>
      <c r="E53" s="42" t="str">
        <f t="shared" si="5"/>
        <v>SANTANDER</v>
      </c>
      <c r="F53" s="42">
        <f t="shared" si="10"/>
        <v>3298</v>
      </c>
      <c r="G53" s="42">
        <f t="shared" si="11"/>
        <v>340</v>
      </c>
    </row>
    <row r="54" spans="1:7" x14ac:dyDescent="0.25">
      <c r="A54" s="42" t="str">
        <f t="shared" si="6"/>
        <v>MALAGA</v>
      </c>
      <c r="B54" s="41">
        <f t="shared" si="7"/>
        <v>37820</v>
      </c>
      <c r="C54" s="41">
        <f t="shared" si="8"/>
        <v>38449</v>
      </c>
      <c r="D54" s="41">
        <f t="shared" si="9"/>
        <v>8</v>
      </c>
      <c r="E54" s="42" t="str">
        <f t="shared" si="5"/>
        <v>GIJON</v>
      </c>
      <c r="F54" s="42">
        <f t="shared" si="10"/>
        <v>2199</v>
      </c>
      <c r="G54" s="42">
        <f t="shared" si="11"/>
        <v>2505</v>
      </c>
    </row>
    <row r="55" spans="1:7" x14ac:dyDescent="0.25">
      <c r="A55" s="42" t="str">
        <f t="shared" si="6"/>
        <v>MARIN Y RIA DE PONTEVEDRA</v>
      </c>
      <c r="B55" s="41">
        <f t="shared" si="7"/>
        <v>0</v>
      </c>
      <c r="C55" s="41">
        <f t="shared" si="8"/>
        <v>0</v>
      </c>
      <c r="D55" s="41">
        <f t="shared" si="9"/>
        <v>28</v>
      </c>
      <c r="E55" s="42" t="str">
        <f t="shared" si="5"/>
        <v>VIGO</v>
      </c>
      <c r="F55" s="42">
        <f t="shared" ref="F55:F65" si="12">LOOKUP(E55,$A$38:$A$65,$B$38:$B$65)</f>
        <v>1903</v>
      </c>
      <c r="G55" s="42">
        <f t="shared" si="11"/>
        <v>5025</v>
      </c>
    </row>
    <row r="56" spans="1:7" x14ac:dyDescent="0.25">
      <c r="A56" s="42" t="str">
        <f t="shared" si="6"/>
        <v>MELILLA</v>
      </c>
      <c r="B56" s="41">
        <f t="shared" si="7"/>
        <v>45816</v>
      </c>
      <c r="C56" s="41">
        <f t="shared" si="8"/>
        <v>44494</v>
      </c>
      <c r="D56" s="41">
        <f t="shared" si="9"/>
        <v>7</v>
      </c>
      <c r="E56" s="42" t="str">
        <f t="shared" si="5"/>
        <v>HUELVA</v>
      </c>
      <c r="F56" s="42">
        <f t="shared" si="12"/>
        <v>1549</v>
      </c>
      <c r="G56" s="42">
        <f t="shared" si="11"/>
        <v>826</v>
      </c>
    </row>
    <row r="57" spans="1:7" x14ac:dyDescent="0.25">
      <c r="A57" s="42" t="str">
        <f t="shared" si="6"/>
        <v>MOTRIL</v>
      </c>
      <c r="B57" s="41">
        <f t="shared" si="7"/>
        <v>16335</v>
      </c>
      <c r="C57" s="41">
        <f t="shared" si="8"/>
        <v>14992</v>
      </c>
      <c r="D57" s="41">
        <f t="shared" si="9"/>
        <v>11</v>
      </c>
      <c r="E57" s="42" t="e">
        <f t="shared" si="5"/>
        <v>#N/A</v>
      </c>
      <c r="F57" s="42" t="e">
        <f t="shared" si="12"/>
        <v>#N/A</v>
      </c>
      <c r="G57" s="42" t="e">
        <f t="shared" si="11"/>
        <v>#N/A</v>
      </c>
    </row>
    <row r="58" spans="1:7" x14ac:dyDescent="0.25">
      <c r="A58" s="42" t="str">
        <f t="shared" si="6"/>
        <v>PASAIA</v>
      </c>
      <c r="B58" s="41">
        <f t="shared" si="7"/>
        <v>0</v>
      </c>
      <c r="C58" s="41">
        <f t="shared" si="8"/>
        <v>0</v>
      </c>
      <c r="D58" s="41">
        <f t="shared" si="9"/>
        <v>28</v>
      </c>
      <c r="E58" s="42" t="e">
        <f t="shared" si="5"/>
        <v>#N/A</v>
      </c>
      <c r="F58" s="42" t="e">
        <f t="shared" si="12"/>
        <v>#N/A</v>
      </c>
      <c r="G58" s="42" t="e">
        <f t="shared" si="11"/>
        <v>#N/A</v>
      </c>
    </row>
    <row r="59" spans="1:7" x14ac:dyDescent="0.25">
      <c r="A59" s="42" t="str">
        <f t="shared" si="6"/>
        <v>SANTA CRUZ DE TENERIFE</v>
      </c>
      <c r="B59" s="41">
        <f t="shared" si="7"/>
        <v>428148</v>
      </c>
      <c r="C59" s="41">
        <f t="shared" si="8"/>
        <v>412963</v>
      </c>
      <c r="D59" s="41">
        <f t="shared" si="9"/>
        <v>1</v>
      </c>
      <c r="E59" s="42" t="e">
        <f t="shared" si="5"/>
        <v>#N/A</v>
      </c>
      <c r="F59" s="42" t="e">
        <f t="shared" si="12"/>
        <v>#N/A</v>
      </c>
      <c r="G59" s="42" t="e">
        <f t="shared" si="11"/>
        <v>#N/A</v>
      </c>
    </row>
    <row r="60" spans="1:7" x14ac:dyDescent="0.25">
      <c r="A60" s="42" t="str">
        <f t="shared" si="6"/>
        <v>SANTANDER</v>
      </c>
      <c r="B60" s="41">
        <f t="shared" si="7"/>
        <v>3298</v>
      </c>
      <c r="C60" s="41">
        <f t="shared" si="8"/>
        <v>340</v>
      </c>
      <c r="D60" s="41">
        <f t="shared" si="9"/>
        <v>16</v>
      </c>
      <c r="E60" s="42" t="e">
        <f t="shared" si="5"/>
        <v>#N/A</v>
      </c>
      <c r="F60" s="42" t="e">
        <f t="shared" si="12"/>
        <v>#N/A</v>
      </c>
      <c r="G60" s="42" t="e">
        <f t="shared" si="11"/>
        <v>#N/A</v>
      </c>
    </row>
    <row r="61" spans="1:7" x14ac:dyDescent="0.25">
      <c r="A61" s="42" t="str">
        <f t="shared" si="6"/>
        <v>SEVILLA</v>
      </c>
      <c r="B61" s="41">
        <f t="shared" si="7"/>
        <v>0</v>
      </c>
      <c r="C61" s="41">
        <f t="shared" si="8"/>
        <v>165</v>
      </c>
      <c r="D61" s="41">
        <f t="shared" si="9"/>
        <v>28</v>
      </c>
      <c r="E61" s="42" t="e">
        <f t="shared" si="5"/>
        <v>#N/A</v>
      </c>
      <c r="F61" s="42" t="e">
        <f t="shared" si="12"/>
        <v>#N/A</v>
      </c>
      <c r="G61" s="42" t="e">
        <f t="shared" si="11"/>
        <v>#N/A</v>
      </c>
    </row>
    <row r="62" spans="1:7" x14ac:dyDescent="0.25">
      <c r="A62" s="42" t="str">
        <f t="shared" si="6"/>
        <v>TARRAGONA</v>
      </c>
      <c r="B62" s="41">
        <f t="shared" si="7"/>
        <v>0</v>
      </c>
      <c r="C62" s="41">
        <f t="shared" si="8"/>
        <v>0</v>
      </c>
      <c r="D62" s="41">
        <f t="shared" si="9"/>
        <v>28</v>
      </c>
      <c r="E62" s="42" t="e">
        <f t="shared" si="5"/>
        <v>#N/A</v>
      </c>
      <c r="F62" s="42" t="e">
        <f t="shared" si="12"/>
        <v>#N/A</v>
      </c>
      <c r="G62" s="42" t="e">
        <f t="shared" si="11"/>
        <v>#N/A</v>
      </c>
    </row>
    <row r="63" spans="1:7" x14ac:dyDescent="0.25">
      <c r="A63" s="42" t="str">
        <f t="shared" si="6"/>
        <v>VALENCIA</v>
      </c>
      <c r="B63" s="41">
        <f t="shared" si="7"/>
        <v>35022</v>
      </c>
      <c r="C63" s="41">
        <f t="shared" si="8"/>
        <v>18086</v>
      </c>
      <c r="D63" s="41">
        <f t="shared" si="9"/>
        <v>9</v>
      </c>
      <c r="E63" s="42" t="e">
        <f t="shared" si="5"/>
        <v>#N/A</v>
      </c>
      <c r="F63" s="42" t="e">
        <f t="shared" si="12"/>
        <v>#N/A</v>
      </c>
      <c r="G63" s="42" t="e">
        <f t="shared" si="11"/>
        <v>#N/A</v>
      </c>
    </row>
    <row r="64" spans="1:7" x14ac:dyDescent="0.25">
      <c r="A64" s="42" t="str">
        <f t="shared" si="6"/>
        <v>VIGO</v>
      </c>
      <c r="B64" s="41">
        <f t="shared" si="7"/>
        <v>1903</v>
      </c>
      <c r="C64" s="41">
        <f t="shared" si="8"/>
        <v>5025</v>
      </c>
      <c r="D64" s="41">
        <f t="shared" si="9"/>
        <v>18</v>
      </c>
      <c r="E64" s="42" t="e">
        <f t="shared" si="5"/>
        <v>#N/A</v>
      </c>
      <c r="F64" s="42" t="e">
        <f t="shared" si="12"/>
        <v>#N/A</v>
      </c>
      <c r="G64" s="42" t="e">
        <f t="shared" si="11"/>
        <v>#N/A</v>
      </c>
    </row>
    <row r="65" spans="1:7" x14ac:dyDescent="0.25">
      <c r="A65" s="42" t="str">
        <f t="shared" si="6"/>
        <v>VILAGARCIA</v>
      </c>
      <c r="B65" s="41">
        <f t="shared" si="7"/>
        <v>0</v>
      </c>
      <c r="C65" s="41">
        <f t="shared" si="8"/>
        <v>0</v>
      </c>
      <c r="D65" s="41">
        <f t="shared" si="9"/>
        <v>28</v>
      </c>
      <c r="E65" s="42" t="str">
        <f t="shared" si="5"/>
        <v>AVILES</v>
      </c>
      <c r="F65" s="42">
        <f t="shared" si="12"/>
        <v>0</v>
      </c>
      <c r="G65" s="42">
        <f t="shared" si="11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E35" sqref="E3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Enero</v>
      </c>
      <c r="C5" s="97"/>
      <c r="D5" s="96" t="str">
        <f>'Resumen general'!F6</f>
        <v>Acumulado desde Enero</v>
      </c>
      <c r="E5" s="97"/>
      <c r="F5" s="97"/>
      <c r="L5" s="39">
        <f>'Resumen general'!I4</f>
        <v>41702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6089</v>
      </c>
      <c r="D7" s="9">
        <v>0</v>
      </c>
      <c r="E7" s="9">
        <v>6089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0</v>
      </c>
      <c r="C8" s="12">
        <v>658</v>
      </c>
      <c r="D8" s="12">
        <v>0</v>
      </c>
      <c r="E8" s="12">
        <v>658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46</v>
      </c>
      <c r="B9" s="9">
        <v>0</v>
      </c>
      <c r="C9" s="9">
        <v>0</v>
      </c>
      <c r="D9" s="9">
        <v>0</v>
      </c>
      <c r="E9" s="9">
        <v>0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14813</v>
      </c>
      <c r="C12" s="12">
        <v>9326</v>
      </c>
      <c r="D12" s="12">
        <v>14813</v>
      </c>
      <c r="E12" s="12">
        <v>9326</v>
      </c>
      <c r="F12" s="13">
        <f t="shared" si="0"/>
        <v>-37.041787618983328</v>
      </c>
      <c r="G12" s="1"/>
      <c r="H12" s="1"/>
      <c r="I12" s="1"/>
    </row>
    <row r="13" spans="1:12" x14ac:dyDescent="0.25">
      <c r="A13" s="8" t="s">
        <v>50</v>
      </c>
      <c r="B13" s="9">
        <v>20733</v>
      </c>
      <c r="C13" s="9">
        <v>53265</v>
      </c>
      <c r="D13" s="9">
        <v>20733</v>
      </c>
      <c r="E13" s="9">
        <v>53265</v>
      </c>
      <c r="F13" s="10">
        <f t="shared" si="0"/>
        <v>156.90927506873101</v>
      </c>
      <c r="G13" s="1"/>
      <c r="H13" s="1"/>
      <c r="I13" s="1"/>
    </row>
    <row r="14" spans="1:12" x14ac:dyDescent="0.25">
      <c r="A14" s="11" t="s">
        <v>51</v>
      </c>
      <c r="B14" s="12">
        <v>71749</v>
      </c>
      <c r="C14" s="12">
        <v>88813</v>
      </c>
      <c r="D14" s="12">
        <v>71749</v>
      </c>
      <c r="E14" s="12">
        <v>88813</v>
      </c>
      <c r="F14" s="13">
        <f t="shared" si="0"/>
        <v>23.782909866339594</v>
      </c>
      <c r="G14" s="1"/>
      <c r="H14" s="1"/>
      <c r="I14" s="1"/>
    </row>
    <row r="15" spans="1:12" x14ac:dyDescent="0.25">
      <c r="A15" s="8" t="s">
        <v>52</v>
      </c>
      <c r="B15" s="9">
        <v>0</v>
      </c>
      <c r="C15" s="9">
        <v>0</v>
      </c>
      <c r="D15" s="9">
        <v>0</v>
      </c>
      <c r="E15" s="9">
        <v>0</v>
      </c>
      <c r="F15" s="10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641</v>
      </c>
      <c r="D18" s="12">
        <v>0</v>
      </c>
      <c r="E18" s="12">
        <v>641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9">
        <v>631</v>
      </c>
      <c r="C19" s="9">
        <v>0</v>
      </c>
      <c r="D19" s="9">
        <v>631</v>
      </c>
      <c r="E19" s="9">
        <v>0</v>
      </c>
      <c r="F19" s="10">
        <f t="shared" si="0"/>
        <v>-100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86591</v>
      </c>
      <c r="C22" s="12">
        <v>147841</v>
      </c>
      <c r="D22" s="12">
        <v>86591</v>
      </c>
      <c r="E22" s="12">
        <v>147841</v>
      </c>
      <c r="F22" s="13">
        <f t="shared" si="0"/>
        <v>70.734833874190144</v>
      </c>
      <c r="G22" s="1"/>
      <c r="H22" s="1"/>
      <c r="I22" s="1"/>
    </row>
    <row r="23" spans="1:9" x14ac:dyDescent="0.25">
      <c r="A23" s="8" t="s">
        <v>60</v>
      </c>
      <c r="B23" s="9">
        <v>22862</v>
      </c>
      <c r="C23" s="9">
        <v>20354</v>
      </c>
      <c r="D23" s="9">
        <v>22862</v>
      </c>
      <c r="E23" s="9">
        <v>20354</v>
      </c>
      <c r="F23" s="10">
        <f t="shared" si="0"/>
        <v>-10.970168839121683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95954</v>
      </c>
      <c r="C28" s="12">
        <v>112996</v>
      </c>
      <c r="D28" s="12">
        <v>95954</v>
      </c>
      <c r="E28" s="12">
        <v>112996</v>
      </c>
      <c r="F28" s="13">
        <f t="shared" si="0"/>
        <v>17.760593617775186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15</v>
      </c>
      <c r="D29" s="9">
        <v>0</v>
      </c>
      <c r="E29" s="9">
        <v>15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165</v>
      </c>
      <c r="C30" s="12">
        <v>0</v>
      </c>
      <c r="D30" s="12">
        <v>165</v>
      </c>
      <c r="E30" s="12">
        <v>0</v>
      </c>
      <c r="F30" s="13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2773</v>
      </c>
      <c r="C32" s="12">
        <v>12139</v>
      </c>
      <c r="D32" s="12">
        <v>2773</v>
      </c>
      <c r="E32" s="12">
        <v>12139</v>
      </c>
      <c r="F32" s="13">
        <f t="shared" si="0"/>
        <v>337.75694194013704</v>
      </c>
      <c r="G32" s="1"/>
      <c r="H32" s="1"/>
      <c r="I32" s="1"/>
    </row>
    <row r="33" spans="1:9" x14ac:dyDescent="0.25">
      <c r="A33" s="8" t="s">
        <v>70</v>
      </c>
      <c r="B33" s="9">
        <v>5025</v>
      </c>
      <c r="C33" s="9">
        <v>1903</v>
      </c>
      <c r="D33" s="9">
        <v>5025</v>
      </c>
      <c r="E33" s="9">
        <v>1903</v>
      </c>
      <c r="F33" s="10">
        <f t="shared" si="0"/>
        <v>-62.129353233830848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 t="shared" ref="B35" si="1">SUM(B7:B34)</f>
        <v>321296</v>
      </c>
      <c r="C35" s="15">
        <f t="shared" ref="C35" si="2">SUM(C7:C34)</f>
        <v>454040</v>
      </c>
      <c r="D35" s="15">
        <f t="shared" ref="D35" si="3">SUM(D7:D34)</f>
        <v>321296</v>
      </c>
      <c r="E35" s="15">
        <f t="shared" ref="E35" si="4">SUM(E7:E34)</f>
        <v>454040</v>
      </c>
      <c r="F35" s="16">
        <f t="shared" si="0"/>
        <v>41.315173547134094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6089</v>
      </c>
      <c r="C38" s="41">
        <f>D7</f>
        <v>0</v>
      </c>
      <c r="D38" s="41">
        <f>_xlfn.RANK.EQ(B38,$B$38:$B$65)+COUNTIF($B$38:$B$65,B38)-1</f>
        <v>8</v>
      </c>
      <c r="E38" s="42" t="str">
        <f t="shared" ref="E38:E65" si="5">INDEX($A$38:$B$65,MATCH(ROW()-37,$D$38:$D$65,0),1)</f>
        <v>LAS PALMAS</v>
      </c>
      <c r="F38" s="42">
        <f>LOOKUP(E38,$A$38:$A$65,$B$38:$B$65)</f>
        <v>147841</v>
      </c>
      <c r="G38" s="42">
        <f>LOOKUP(E38,$A$38:$A$65,$C$38:$C$65)</f>
        <v>86591</v>
      </c>
    </row>
    <row r="39" spans="1:9" x14ac:dyDescent="0.25">
      <c r="A39" s="42" t="str">
        <f t="shared" ref="A39:A65" si="6">A8</f>
        <v>ALICANTE</v>
      </c>
      <c r="B39" s="41">
        <f t="shared" ref="B39:B65" si="7">E8</f>
        <v>658</v>
      </c>
      <c r="C39" s="41">
        <f t="shared" ref="C39:C65" si="8">D8</f>
        <v>0</v>
      </c>
      <c r="D39" s="41">
        <f t="shared" ref="D39:D65" si="9">_xlfn.RANK.EQ(B39,$B$38:$B$65)+COUNTIF($B$38:$B$65,B39)-1</f>
        <v>10</v>
      </c>
      <c r="E39" s="42" t="str">
        <f t="shared" si="5"/>
        <v>SANTA CRUZ DE TENERIFE</v>
      </c>
      <c r="F39" s="42">
        <f t="shared" ref="F39:F54" si="10">LOOKUP(E39,$A$38:$A$65,$B$38:$B$65)</f>
        <v>112996</v>
      </c>
      <c r="G39" s="42">
        <f t="shared" ref="G39:G65" si="11">LOOKUP(E39,$A$38:$A$65,$C$38:$C$65)</f>
        <v>95954</v>
      </c>
    </row>
    <row r="40" spans="1:9" x14ac:dyDescent="0.25">
      <c r="A40" s="42" t="str">
        <f t="shared" si="6"/>
        <v>ALMERIA</v>
      </c>
      <c r="B40" s="41">
        <f t="shared" si="7"/>
        <v>0</v>
      </c>
      <c r="C40" s="41">
        <f t="shared" si="8"/>
        <v>0</v>
      </c>
      <c r="D40" s="41">
        <f t="shared" si="9"/>
        <v>28</v>
      </c>
      <c r="E40" s="42" t="str">
        <f t="shared" si="5"/>
        <v>BARCELONA</v>
      </c>
      <c r="F40" s="42">
        <f t="shared" si="10"/>
        <v>88813</v>
      </c>
      <c r="G40" s="42">
        <f t="shared" si="11"/>
        <v>71749</v>
      </c>
    </row>
    <row r="41" spans="1:9" x14ac:dyDescent="0.25">
      <c r="A41" s="42" t="str">
        <f t="shared" si="6"/>
        <v>AVILES</v>
      </c>
      <c r="B41" s="41">
        <f t="shared" si="7"/>
        <v>0</v>
      </c>
      <c r="C41" s="41">
        <f t="shared" si="8"/>
        <v>0</v>
      </c>
      <c r="D41" s="41">
        <f t="shared" si="9"/>
        <v>28</v>
      </c>
      <c r="E41" s="42" t="str">
        <f t="shared" si="5"/>
        <v>BALEARES</v>
      </c>
      <c r="F41" s="42">
        <f t="shared" si="10"/>
        <v>53265</v>
      </c>
      <c r="G41" s="42">
        <f t="shared" si="11"/>
        <v>20733</v>
      </c>
    </row>
    <row r="42" spans="1:9" x14ac:dyDescent="0.25">
      <c r="A42" s="42" t="str">
        <f t="shared" si="6"/>
        <v>BAHIA DE ALGECIRAS</v>
      </c>
      <c r="B42" s="41">
        <f t="shared" si="7"/>
        <v>0</v>
      </c>
      <c r="C42" s="41">
        <f t="shared" si="8"/>
        <v>0</v>
      </c>
      <c r="D42" s="41">
        <f t="shared" si="9"/>
        <v>28</v>
      </c>
      <c r="E42" s="42" t="str">
        <f t="shared" si="5"/>
        <v>MALAGA</v>
      </c>
      <c r="F42" s="42">
        <f t="shared" si="10"/>
        <v>20354</v>
      </c>
      <c r="G42" s="42">
        <f t="shared" si="11"/>
        <v>22862</v>
      </c>
    </row>
    <row r="43" spans="1:9" x14ac:dyDescent="0.25">
      <c r="A43" s="42" t="str">
        <f t="shared" si="6"/>
        <v>BAHIA DE CADIZ</v>
      </c>
      <c r="B43" s="41">
        <f t="shared" si="7"/>
        <v>9326</v>
      </c>
      <c r="C43" s="41">
        <f t="shared" si="8"/>
        <v>14813</v>
      </c>
      <c r="D43" s="41">
        <f t="shared" si="9"/>
        <v>7</v>
      </c>
      <c r="E43" s="42" t="str">
        <f t="shared" si="5"/>
        <v>VALENCIA</v>
      </c>
      <c r="F43" s="42">
        <f t="shared" si="10"/>
        <v>12139</v>
      </c>
      <c r="G43" s="42">
        <f t="shared" si="11"/>
        <v>2773</v>
      </c>
    </row>
    <row r="44" spans="1:9" x14ac:dyDescent="0.25">
      <c r="A44" s="42" t="str">
        <f t="shared" si="6"/>
        <v>BALEARES</v>
      </c>
      <c r="B44" s="41">
        <f t="shared" si="7"/>
        <v>53265</v>
      </c>
      <c r="C44" s="41">
        <f t="shared" si="8"/>
        <v>20733</v>
      </c>
      <c r="D44" s="41">
        <f t="shared" si="9"/>
        <v>4</v>
      </c>
      <c r="E44" s="42" t="str">
        <f t="shared" si="5"/>
        <v>BAHIA DE CADIZ</v>
      </c>
      <c r="F44" s="42">
        <f t="shared" si="10"/>
        <v>9326</v>
      </c>
      <c r="G44" s="42">
        <f t="shared" si="11"/>
        <v>14813</v>
      </c>
    </row>
    <row r="45" spans="1:9" x14ac:dyDescent="0.25">
      <c r="A45" s="42" t="str">
        <f t="shared" si="6"/>
        <v>BARCELONA</v>
      </c>
      <c r="B45" s="41">
        <f t="shared" si="7"/>
        <v>88813</v>
      </c>
      <c r="C45" s="41">
        <f t="shared" si="8"/>
        <v>71749</v>
      </c>
      <c r="D45" s="41">
        <f t="shared" si="9"/>
        <v>3</v>
      </c>
      <c r="E45" s="42" t="str">
        <f t="shared" si="5"/>
        <v>A CORUÑA</v>
      </c>
      <c r="F45" s="42">
        <f t="shared" si="10"/>
        <v>6089</v>
      </c>
      <c r="G45" s="42">
        <f t="shared" si="11"/>
        <v>0</v>
      </c>
    </row>
    <row r="46" spans="1:9" x14ac:dyDescent="0.25">
      <c r="A46" s="42" t="str">
        <f t="shared" si="6"/>
        <v>BILBAO</v>
      </c>
      <c r="B46" s="41">
        <f t="shared" si="7"/>
        <v>0</v>
      </c>
      <c r="C46" s="41">
        <f t="shared" si="8"/>
        <v>0</v>
      </c>
      <c r="D46" s="41">
        <f t="shared" si="9"/>
        <v>28</v>
      </c>
      <c r="E46" s="42" t="str">
        <f t="shared" si="5"/>
        <v>VIGO</v>
      </c>
      <c r="F46" s="42">
        <f t="shared" si="10"/>
        <v>1903</v>
      </c>
      <c r="G46" s="42">
        <f t="shared" si="11"/>
        <v>5025</v>
      </c>
    </row>
    <row r="47" spans="1:9" x14ac:dyDescent="0.25">
      <c r="A47" s="42" t="str">
        <f t="shared" si="6"/>
        <v>CARTAGENA</v>
      </c>
      <c r="B47" s="41">
        <f t="shared" si="7"/>
        <v>0</v>
      </c>
      <c r="C47" s="41">
        <f t="shared" si="8"/>
        <v>0</v>
      </c>
      <c r="D47" s="41">
        <f t="shared" si="9"/>
        <v>28</v>
      </c>
      <c r="E47" s="42" t="str">
        <f t="shared" si="5"/>
        <v>ALICANTE</v>
      </c>
      <c r="F47" s="42">
        <f t="shared" si="10"/>
        <v>658</v>
      </c>
      <c r="G47" s="42">
        <f t="shared" si="11"/>
        <v>0</v>
      </c>
    </row>
    <row r="48" spans="1:9" x14ac:dyDescent="0.25">
      <c r="A48" s="42" t="str">
        <f t="shared" si="6"/>
        <v>CASTELLON</v>
      </c>
      <c r="B48" s="41">
        <f t="shared" si="7"/>
        <v>0</v>
      </c>
      <c r="C48" s="41">
        <f t="shared" si="8"/>
        <v>0</v>
      </c>
      <c r="D48" s="41">
        <f t="shared" si="9"/>
        <v>28</v>
      </c>
      <c r="E48" s="42" t="str">
        <f t="shared" si="5"/>
        <v>CEUTA</v>
      </c>
      <c r="F48" s="42">
        <f t="shared" si="10"/>
        <v>641</v>
      </c>
      <c r="G48" s="42">
        <f t="shared" si="11"/>
        <v>0</v>
      </c>
    </row>
    <row r="49" spans="1:7" x14ac:dyDescent="0.25">
      <c r="A49" s="42" t="str">
        <f t="shared" si="6"/>
        <v>CEUTA</v>
      </c>
      <c r="B49" s="41">
        <f t="shared" si="7"/>
        <v>641</v>
      </c>
      <c r="C49" s="41">
        <f t="shared" si="8"/>
        <v>0</v>
      </c>
      <c r="D49" s="41">
        <f t="shared" si="9"/>
        <v>11</v>
      </c>
      <c r="E49" s="42" t="str">
        <f t="shared" si="5"/>
        <v>SANTANDER</v>
      </c>
      <c r="F49" s="42">
        <f t="shared" si="10"/>
        <v>15</v>
      </c>
      <c r="G49" s="42">
        <f t="shared" si="11"/>
        <v>0</v>
      </c>
    </row>
    <row r="50" spans="1:7" x14ac:dyDescent="0.25">
      <c r="A50" s="42" t="str">
        <f t="shared" si="6"/>
        <v>FERROL-SAN CIBRAO</v>
      </c>
      <c r="B50" s="41">
        <f t="shared" si="7"/>
        <v>0</v>
      </c>
      <c r="C50" s="41">
        <f t="shared" si="8"/>
        <v>631</v>
      </c>
      <c r="D50" s="41">
        <f t="shared" si="9"/>
        <v>28</v>
      </c>
      <c r="E50" s="42" t="e">
        <f t="shared" si="5"/>
        <v>#N/A</v>
      </c>
      <c r="F50" s="42" t="e">
        <f t="shared" si="10"/>
        <v>#N/A</v>
      </c>
      <c r="G50" s="42" t="e">
        <f t="shared" si="11"/>
        <v>#N/A</v>
      </c>
    </row>
    <row r="51" spans="1:7" x14ac:dyDescent="0.25">
      <c r="A51" s="42" t="str">
        <f t="shared" si="6"/>
        <v>GIJON</v>
      </c>
      <c r="B51" s="41">
        <f t="shared" si="7"/>
        <v>0</v>
      </c>
      <c r="C51" s="41">
        <f t="shared" si="8"/>
        <v>0</v>
      </c>
      <c r="D51" s="41">
        <f t="shared" si="9"/>
        <v>28</v>
      </c>
      <c r="E51" s="42" t="e">
        <f t="shared" si="5"/>
        <v>#N/A</v>
      </c>
      <c r="F51" s="42" t="e">
        <f t="shared" si="10"/>
        <v>#N/A</v>
      </c>
      <c r="G51" s="42" t="e">
        <f t="shared" si="11"/>
        <v>#N/A</v>
      </c>
    </row>
    <row r="52" spans="1:7" x14ac:dyDescent="0.25">
      <c r="A52" s="42" t="str">
        <f t="shared" si="6"/>
        <v>HUELVA</v>
      </c>
      <c r="B52" s="41">
        <f t="shared" si="7"/>
        <v>0</v>
      </c>
      <c r="C52" s="41">
        <f t="shared" si="8"/>
        <v>0</v>
      </c>
      <c r="D52" s="41">
        <f t="shared" si="9"/>
        <v>28</v>
      </c>
      <c r="E52" s="42" t="e">
        <f t="shared" si="5"/>
        <v>#N/A</v>
      </c>
      <c r="F52" s="42" t="e">
        <f t="shared" si="10"/>
        <v>#N/A</v>
      </c>
      <c r="G52" s="42" t="e">
        <f t="shared" si="11"/>
        <v>#N/A</v>
      </c>
    </row>
    <row r="53" spans="1:7" x14ac:dyDescent="0.25">
      <c r="A53" s="42" t="str">
        <f t="shared" si="6"/>
        <v>LAS PALMAS</v>
      </c>
      <c r="B53" s="41">
        <f t="shared" si="7"/>
        <v>147841</v>
      </c>
      <c r="C53" s="41">
        <f t="shared" si="8"/>
        <v>86591</v>
      </c>
      <c r="D53" s="41">
        <f t="shared" si="9"/>
        <v>1</v>
      </c>
      <c r="E53" s="42" t="e">
        <f t="shared" si="5"/>
        <v>#N/A</v>
      </c>
      <c r="F53" s="42" t="e">
        <f t="shared" si="10"/>
        <v>#N/A</v>
      </c>
      <c r="G53" s="42" t="e">
        <f t="shared" si="11"/>
        <v>#N/A</v>
      </c>
    </row>
    <row r="54" spans="1:7" x14ac:dyDescent="0.25">
      <c r="A54" s="42" t="str">
        <f t="shared" si="6"/>
        <v>MALAGA</v>
      </c>
      <c r="B54" s="41">
        <f t="shared" si="7"/>
        <v>20354</v>
      </c>
      <c r="C54" s="41">
        <f t="shared" si="8"/>
        <v>22862</v>
      </c>
      <c r="D54" s="41">
        <f t="shared" si="9"/>
        <v>5</v>
      </c>
      <c r="E54" s="42" t="e">
        <f t="shared" si="5"/>
        <v>#N/A</v>
      </c>
      <c r="F54" s="42" t="e">
        <f t="shared" si="10"/>
        <v>#N/A</v>
      </c>
      <c r="G54" s="42" t="e">
        <f t="shared" si="11"/>
        <v>#N/A</v>
      </c>
    </row>
    <row r="55" spans="1:7" x14ac:dyDescent="0.25">
      <c r="A55" s="42" t="str">
        <f t="shared" si="6"/>
        <v>MARIN Y RIA DE PONTEVEDRA</v>
      </c>
      <c r="B55" s="41">
        <f t="shared" si="7"/>
        <v>0</v>
      </c>
      <c r="C55" s="41">
        <f t="shared" si="8"/>
        <v>0</v>
      </c>
      <c r="D55" s="41">
        <f t="shared" si="9"/>
        <v>28</v>
      </c>
      <c r="E55" s="42" t="e">
        <f t="shared" si="5"/>
        <v>#N/A</v>
      </c>
      <c r="F55" s="42" t="e">
        <f t="shared" ref="F55:F65" si="12">LOOKUP(E55,$A$38:$A$65,$B$38:$B$65)</f>
        <v>#N/A</v>
      </c>
      <c r="G55" s="42" t="e">
        <f t="shared" si="11"/>
        <v>#N/A</v>
      </c>
    </row>
    <row r="56" spans="1:7" x14ac:dyDescent="0.25">
      <c r="A56" s="42" t="str">
        <f t="shared" si="6"/>
        <v>MELILLA</v>
      </c>
      <c r="B56" s="41">
        <f t="shared" si="7"/>
        <v>0</v>
      </c>
      <c r="C56" s="41">
        <f t="shared" si="8"/>
        <v>0</v>
      </c>
      <c r="D56" s="41">
        <f t="shared" si="9"/>
        <v>28</v>
      </c>
      <c r="E56" s="42" t="e">
        <f t="shared" si="5"/>
        <v>#N/A</v>
      </c>
      <c r="F56" s="42" t="e">
        <f t="shared" si="12"/>
        <v>#N/A</v>
      </c>
      <c r="G56" s="42" t="e">
        <f t="shared" si="11"/>
        <v>#N/A</v>
      </c>
    </row>
    <row r="57" spans="1:7" x14ac:dyDescent="0.25">
      <c r="A57" s="42" t="str">
        <f t="shared" si="6"/>
        <v>MOTRIL</v>
      </c>
      <c r="B57" s="41">
        <f t="shared" si="7"/>
        <v>0</v>
      </c>
      <c r="C57" s="41">
        <f t="shared" si="8"/>
        <v>0</v>
      </c>
      <c r="D57" s="41">
        <f t="shared" si="9"/>
        <v>28</v>
      </c>
      <c r="E57" s="42" t="e">
        <f t="shared" si="5"/>
        <v>#N/A</v>
      </c>
      <c r="F57" s="42" t="e">
        <f t="shared" si="12"/>
        <v>#N/A</v>
      </c>
      <c r="G57" s="42" t="e">
        <f t="shared" si="11"/>
        <v>#N/A</v>
      </c>
    </row>
    <row r="58" spans="1:7" x14ac:dyDescent="0.25">
      <c r="A58" s="42" t="str">
        <f t="shared" si="6"/>
        <v>PASAIA</v>
      </c>
      <c r="B58" s="41">
        <f t="shared" si="7"/>
        <v>0</v>
      </c>
      <c r="C58" s="41">
        <f t="shared" si="8"/>
        <v>0</v>
      </c>
      <c r="D58" s="41">
        <f t="shared" si="9"/>
        <v>28</v>
      </c>
      <c r="E58" s="42" t="e">
        <f t="shared" si="5"/>
        <v>#N/A</v>
      </c>
      <c r="F58" s="42" t="e">
        <f t="shared" si="12"/>
        <v>#N/A</v>
      </c>
      <c r="G58" s="42" t="e">
        <f t="shared" si="11"/>
        <v>#N/A</v>
      </c>
    </row>
    <row r="59" spans="1:7" x14ac:dyDescent="0.25">
      <c r="A59" s="42" t="str">
        <f t="shared" si="6"/>
        <v>SANTA CRUZ DE TENERIFE</v>
      </c>
      <c r="B59" s="41">
        <f t="shared" si="7"/>
        <v>112996</v>
      </c>
      <c r="C59" s="41">
        <f t="shared" si="8"/>
        <v>95954</v>
      </c>
      <c r="D59" s="41">
        <f t="shared" si="9"/>
        <v>2</v>
      </c>
      <c r="E59" s="42" t="e">
        <f t="shared" si="5"/>
        <v>#N/A</v>
      </c>
      <c r="F59" s="42" t="e">
        <f t="shared" si="12"/>
        <v>#N/A</v>
      </c>
      <c r="G59" s="42" t="e">
        <f t="shared" si="11"/>
        <v>#N/A</v>
      </c>
    </row>
    <row r="60" spans="1:7" x14ac:dyDescent="0.25">
      <c r="A60" s="42" t="str">
        <f t="shared" si="6"/>
        <v>SANTANDER</v>
      </c>
      <c r="B60" s="41">
        <f t="shared" si="7"/>
        <v>15</v>
      </c>
      <c r="C60" s="41">
        <f t="shared" si="8"/>
        <v>0</v>
      </c>
      <c r="D60" s="41">
        <f t="shared" si="9"/>
        <v>12</v>
      </c>
      <c r="E60" s="42" t="e">
        <f t="shared" si="5"/>
        <v>#N/A</v>
      </c>
      <c r="F60" s="42" t="e">
        <f t="shared" si="12"/>
        <v>#N/A</v>
      </c>
      <c r="G60" s="42" t="e">
        <f t="shared" si="11"/>
        <v>#N/A</v>
      </c>
    </row>
    <row r="61" spans="1:7" x14ac:dyDescent="0.25">
      <c r="A61" s="42" t="str">
        <f t="shared" si="6"/>
        <v>SEVILLA</v>
      </c>
      <c r="B61" s="41">
        <f t="shared" si="7"/>
        <v>0</v>
      </c>
      <c r="C61" s="41">
        <f t="shared" si="8"/>
        <v>165</v>
      </c>
      <c r="D61" s="41">
        <f t="shared" si="9"/>
        <v>28</v>
      </c>
      <c r="E61" s="42" t="e">
        <f t="shared" si="5"/>
        <v>#N/A</v>
      </c>
      <c r="F61" s="42" t="e">
        <f t="shared" si="12"/>
        <v>#N/A</v>
      </c>
      <c r="G61" s="42" t="e">
        <f t="shared" si="11"/>
        <v>#N/A</v>
      </c>
    </row>
    <row r="62" spans="1:7" x14ac:dyDescent="0.25">
      <c r="A62" s="42" t="str">
        <f t="shared" si="6"/>
        <v>TARRAGONA</v>
      </c>
      <c r="B62" s="41">
        <f t="shared" si="7"/>
        <v>0</v>
      </c>
      <c r="C62" s="41">
        <f t="shared" si="8"/>
        <v>0</v>
      </c>
      <c r="D62" s="41">
        <f t="shared" si="9"/>
        <v>28</v>
      </c>
      <c r="E62" s="42" t="e">
        <f t="shared" si="5"/>
        <v>#N/A</v>
      </c>
      <c r="F62" s="42" t="e">
        <f t="shared" si="12"/>
        <v>#N/A</v>
      </c>
      <c r="G62" s="42" t="e">
        <f t="shared" si="11"/>
        <v>#N/A</v>
      </c>
    </row>
    <row r="63" spans="1:7" x14ac:dyDescent="0.25">
      <c r="A63" s="42" t="str">
        <f t="shared" si="6"/>
        <v>VALENCIA</v>
      </c>
      <c r="B63" s="41">
        <f t="shared" si="7"/>
        <v>12139</v>
      </c>
      <c r="C63" s="41">
        <f t="shared" si="8"/>
        <v>2773</v>
      </c>
      <c r="D63" s="41">
        <f t="shared" si="9"/>
        <v>6</v>
      </c>
      <c r="E63" s="42" t="e">
        <f t="shared" si="5"/>
        <v>#N/A</v>
      </c>
      <c r="F63" s="42" t="e">
        <f t="shared" si="12"/>
        <v>#N/A</v>
      </c>
      <c r="G63" s="42" t="e">
        <f t="shared" si="11"/>
        <v>#N/A</v>
      </c>
    </row>
    <row r="64" spans="1:7" x14ac:dyDescent="0.25">
      <c r="A64" s="42" t="str">
        <f t="shared" si="6"/>
        <v>VIGO</v>
      </c>
      <c r="B64" s="41">
        <f t="shared" si="7"/>
        <v>1903</v>
      </c>
      <c r="C64" s="41">
        <f t="shared" si="8"/>
        <v>5025</v>
      </c>
      <c r="D64" s="41">
        <f t="shared" si="9"/>
        <v>9</v>
      </c>
      <c r="E64" s="42" t="e">
        <f t="shared" si="5"/>
        <v>#N/A</v>
      </c>
      <c r="F64" s="42" t="e">
        <f t="shared" si="12"/>
        <v>#N/A</v>
      </c>
      <c r="G64" s="42" t="e">
        <f t="shared" si="11"/>
        <v>#N/A</v>
      </c>
    </row>
    <row r="65" spans="1:7" x14ac:dyDescent="0.25">
      <c r="A65" s="42" t="str">
        <f t="shared" si="6"/>
        <v>VILAGARCIA</v>
      </c>
      <c r="B65" s="41">
        <f t="shared" si="7"/>
        <v>0</v>
      </c>
      <c r="C65" s="41">
        <f t="shared" si="8"/>
        <v>0</v>
      </c>
      <c r="D65" s="41">
        <f t="shared" si="9"/>
        <v>28</v>
      </c>
      <c r="E65" s="42" t="str">
        <f t="shared" si="5"/>
        <v>ALMERIA</v>
      </c>
      <c r="F65" s="42">
        <f t="shared" si="12"/>
        <v>0</v>
      </c>
      <c r="G65" s="42">
        <f t="shared" si="11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E35" sqref="E3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98" t="s">
        <v>73</v>
      </c>
      <c r="B5" s="96" t="str">
        <f>'Resumen general'!D6</f>
        <v>Mes Enero</v>
      </c>
      <c r="C5" s="97"/>
      <c r="D5" s="96" t="str">
        <f>'Resumen general'!F6</f>
        <v>Acumulado desde Enero</v>
      </c>
      <c r="E5" s="97"/>
      <c r="F5" s="97"/>
      <c r="L5" s="39">
        <f>'Resumen general'!I4</f>
        <v>41702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2748</v>
      </c>
      <c r="C8" s="12">
        <v>2674</v>
      </c>
      <c r="D8" s="12">
        <v>2748</v>
      </c>
      <c r="E8" s="12">
        <v>2674</v>
      </c>
      <c r="F8" s="13">
        <f t="shared" ref="F8:F35" si="0">((E8*100)/D8)-100</f>
        <v>-2.6928675400291127</v>
      </c>
      <c r="G8" s="1"/>
      <c r="H8" s="1"/>
      <c r="I8" s="1"/>
    </row>
    <row r="9" spans="1:12" x14ac:dyDescent="0.25">
      <c r="A9" s="8" t="s">
        <v>46</v>
      </c>
      <c r="B9" s="9">
        <v>7043</v>
      </c>
      <c r="C9" s="9">
        <v>6016</v>
      </c>
      <c r="D9" s="9">
        <v>7043</v>
      </c>
      <c r="E9" s="9">
        <v>6016</v>
      </c>
      <c r="F9" s="10">
        <f t="shared" si="0"/>
        <v>-14.581854323441718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78400</v>
      </c>
      <c r="C11" s="9">
        <v>72334</v>
      </c>
      <c r="D11" s="9">
        <v>78400</v>
      </c>
      <c r="E11" s="9">
        <v>72334</v>
      </c>
      <c r="F11" s="10">
        <f t="shared" si="0"/>
        <v>-7.7372448979591866</v>
      </c>
      <c r="G11" s="1"/>
      <c r="H11" s="1"/>
      <c r="I11" s="1"/>
    </row>
    <row r="12" spans="1:12" x14ac:dyDescent="0.25">
      <c r="A12" s="11" t="s">
        <v>49</v>
      </c>
      <c r="B12" s="12">
        <v>762</v>
      </c>
      <c r="C12" s="12">
        <v>727</v>
      </c>
      <c r="D12" s="12">
        <v>762</v>
      </c>
      <c r="E12" s="12">
        <v>727</v>
      </c>
      <c r="F12" s="13">
        <f t="shared" si="0"/>
        <v>-4.5931758530183657</v>
      </c>
      <c r="G12" s="1"/>
      <c r="H12" s="1"/>
      <c r="I12" s="1"/>
    </row>
    <row r="13" spans="1:12" x14ac:dyDescent="0.25">
      <c r="A13" s="8" t="s">
        <v>50</v>
      </c>
      <c r="B13" s="9">
        <v>15760</v>
      </c>
      <c r="C13" s="9">
        <v>20772</v>
      </c>
      <c r="D13" s="9">
        <v>15760</v>
      </c>
      <c r="E13" s="9">
        <v>20772</v>
      </c>
      <c r="F13" s="10">
        <f t="shared" si="0"/>
        <v>31.802030456852805</v>
      </c>
      <c r="G13" s="1"/>
      <c r="H13" s="1"/>
      <c r="I13" s="1"/>
    </row>
    <row r="14" spans="1:12" x14ac:dyDescent="0.25">
      <c r="A14" s="11" t="s">
        <v>51</v>
      </c>
      <c r="B14" s="12">
        <v>10036</v>
      </c>
      <c r="C14" s="12">
        <v>10538</v>
      </c>
      <c r="D14" s="12">
        <v>10036</v>
      </c>
      <c r="E14" s="12">
        <v>10538</v>
      </c>
      <c r="F14" s="13">
        <f t="shared" si="0"/>
        <v>5.001992825827017</v>
      </c>
      <c r="G14" s="1"/>
      <c r="H14" s="1"/>
      <c r="I14" s="1"/>
    </row>
    <row r="15" spans="1:12" x14ac:dyDescent="0.25">
      <c r="A15" s="8" t="s">
        <v>52</v>
      </c>
      <c r="B15" s="9">
        <v>3543</v>
      </c>
      <c r="C15" s="9">
        <v>2434</v>
      </c>
      <c r="D15" s="9">
        <v>3543</v>
      </c>
      <c r="E15" s="9">
        <v>2434</v>
      </c>
      <c r="F15" s="10">
        <f t="shared" si="0"/>
        <v>-31.301157211402767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27248</v>
      </c>
      <c r="C18" s="12">
        <v>23940</v>
      </c>
      <c r="D18" s="12">
        <v>27248</v>
      </c>
      <c r="E18" s="12">
        <v>23940</v>
      </c>
      <c r="F18" s="13">
        <f t="shared" si="0"/>
        <v>-12.140340575455085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246</v>
      </c>
      <c r="C20" s="12">
        <v>617</v>
      </c>
      <c r="D20" s="12">
        <v>246</v>
      </c>
      <c r="E20" s="12">
        <v>617</v>
      </c>
      <c r="F20" s="13">
        <f t="shared" si="0"/>
        <v>150.8130081300813</v>
      </c>
      <c r="G20" s="1"/>
      <c r="H20" s="1"/>
      <c r="I20" s="1"/>
    </row>
    <row r="21" spans="1:9" x14ac:dyDescent="0.25">
      <c r="A21" s="8" t="s">
        <v>58</v>
      </c>
      <c r="B21" s="9">
        <v>444</v>
      </c>
      <c r="C21" s="9">
        <v>856</v>
      </c>
      <c r="D21" s="9">
        <v>444</v>
      </c>
      <c r="E21" s="9">
        <v>856</v>
      </c>
      <c r="F21" s="10">
        <f t="shared" si="0"/>
        <v>92.792792792792795</v>
      </c>
      <c r="G21" s="1"/>
      <c r="H21" s="1"/>
      <c r="I21" s="1"/>
    </row>
    <row r="22" spans="1:9" x14ac:dyDescent="0.25">
      <c r="A22" s="11" t="s">
        <v>59</v>
      </c>
      <c r="B22" s="12">
        <v>27271</v>
      </c>
      <c r="C22" s="12">
        <v>25124</v>
      </c>
      <c r="D22" s="12">
        <v>27271</v>
      </c>
      <c r="E22" s="12">
        <v>25124</v>
      </c>
      <c r="F22" s="13">
        <f t="shared" si="0"/>
        <v>-7.8728319460232541</v>
      </c>
      <c r="G22" s="1"/>
      <c r="H22" s="1"/>
      <c r="I22" s="1"/>
    </row>
    <row r="23" spans="1:9" x14ac:dyDescent="0.25">
      <c r="A23" s="8" t="s">
        <v>60</v>
      </c>
      <c r="B23" s="9">
        <v>1878</v>
      </c>
      <c r="C23" s="9">
        <v>1864</v>
      </c>
      <c r="D23" s="9">
        <v>1878</v>
      </c>
      <c r="E23" s="9">
        <v>1864</v>
      </c>
      <c r="F23" s="10">
        <f t="shared" si="0"/>
        <v>-0.74547390841320293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8549</v>
      </c>
      <c r="C25" s="9">
        <v>7892</v>
      </c>
      <c r="D25" s="9">
        <v>8549</v>
      </c>
      <c r="E25" s="9">
        <v>7892</v>
      </c>
      <c r="F25" s="10">
        <f t="shared" si="0"/>
        <v>-7.6851093695169084</v>
      </c>
      <c r="G25" s="1"/>
      <c r="H25" s="1"/>
      <c r="I25" s="1"/>
    </row>
    <row r="26" spans="1:9" x14ac:dyDescent="0.25">
      <c r="A26" s="11" t="s">
        <v>63</v>
      </c>
      <c r="B26" s="12">
        <v>4464</v>
      </c>
      <c r="C26" s="12">
        <v>4110</v>
      </c>
      <c r="D26" s="12">
        <v>4464</v>
      </c>
      <c r="E26" s="12">
        <v>4110</v>
      </c>
      <c r="F26" s="13">
        <f t="shared" si="0"/>
        <v>-7.9301075268817272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68848</v>
      </c>
      <c r="C28" s="12">
        <v>65673</v>
      </c>
      <c r="D28" s="12">
        <v>68848</v>
      </c>
      <c r="E28" s="12">
        <v>65673</v>
      </c>
      <c r="F28" s="13">
        <f t="shared" si="0"/>
        <v>-4.611608180339303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1312</v>
      </c>
      <c r="D29" s="9">
        <v>0</v>
      </c>
      <c r="E29" s="9">
        <v>1312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2</v>
      </c>
      <c r="C30" s="12">
        <v>0</v>
      </c>
      <c r="D30" s="12">
        <v>2</v>
      </c>
      <c r="E30" s="12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9">
        <v>5</v>
      </c>
      <c r="C31" s="9">
        <v>1</v>
      </c>
      <c r="D31" s="9">
        <v>5</v>
      </c>
      <c r="E31" s="9">
        <v>1</v>
      </c>
      <c r="F31" s="10">
        <f t="shared" si="0"/>
        <v>-80</v>
      </c>
      <c r="G31" s="1"/>
      <c r="H31" s="1"/>
      <c r="I31" s="1"/>
    </row>
    <row r="32" spans="1:9" x14ac:dyDescent="0.25">
      <c r="A32" s="11" t="s">
        <v>69</v>
      </c>
      <c r="B32" s="12">
        <v>3895</v>
      </c>
      <c r="C32" s="12">
        <v>2230</v>
      </c>
      <c r="D32" s="12">
        <v>3895</v>
      </c>
      <c r="E32" s="12">
        <v>2230</v>
      </c>
      <c r="F32" s="13">
        <f t="shared" si="0"/>
        <v>-42.747111681643133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 t="shared" ref="B35" si="1">SUM(B7:B34)</f>
        <v>261142</v>
      </c>
      <c r="C35" s="15">
        <f t="shared" ref="C35" si="2">SUM(C7:C34)</f>
        <v>249114</v>
      </c>
      <c r="D35" s="15">
        <f t="shared" ref="D35" si="3">SUM(D7:D34)</f>
        <v>261142</v>
      </c>
      <c r="E35" s="15">
        <f t="shared" ref="E35" si="4">SUM(E7:E34)</f>
        <v>249114</v>
      </c>
      <c r="F35" s="16">
        <f t="shared" si="0"/>
        <v>-4.6059232141899855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5">INDEX($A$38:$B$65,MATCH(ROW()-37,$D$38:$D$65,0),1)</f>
        <v>BAHIA DE ALGECIRAS</v>
      </c>
      <c r="F38" s="42">
        <f>LOOKUP(E38,$A$38:$A$65,$B$38:$B$65)</f>
        <v>72334</v>
      </c>
      <c r="G38" s="42">
        <f>LOOKUP(E38,$A$38:$A$65,$C$38:$C$65)</f>
        <v>78400</v>
      </c>
    </row>
    <row r="39" spans="1:9" x14ac:dyDescent="0.25">
      <c r="A39" s="42" t="str">
        <f t="shared" ref="A39:A65" si="6">A8</f>
        <v>ALICANTE</v>
      </c>
      <c r="B39" s="41">
        <f t="shared" ref="B39:B65" si="7">E8</f>
        <v>2674</v>
      </c>
      <c r="C39" s="41">
        <f t="shared" ref="C39:C65" si="8">D8</f>
        <v>2748</v>
      </c>
      <c r="D39" s="41">
        <f t="shared" ref="D39:D65" si="9">_xlfn.RANK.EQ(B39,$B$38:$B$65)+COUNTIF($B$38:$B$65,B39)-1</f>
        <v>10</v>
      </c>
      <c r="E39" s="42" t="str">
        <f t="shared" si="5"/>
        <v>SANTA CRUZ DE TENERIFE</v>
      </c>
      <c r="F39" s="42">
        <f t="shared" ref="F39:F54" si="10">LOOKUP(E39,$A$38:$A$65,$B$38:$B$65)</f>
        <v>65673</v>
      </c>
      <c r="G39" s="42">
        <f t="shared" ref="G39:G65" si="11">LOOKUP(E39,$A$38:$A$65,$C$38:$C$65)</f>
        <v>68848</v>
      </c>
    </row>
    <row r="40" spans="1:9" x14ac:dyDescent="0.25">
      <c r="A40" s="42" t="str">
        <f t="shared" si="6"/>
        <v>ALMERIA</v>
      </c>
      <c r="B40" s="41">
        <f t="shared" si="7"/>
        <v>6016</v>
      </c>
      <c r="C40" s="41">
        <f t="shared" si="8"/>
        <v>7043</v>
      </c>
      <c r="D40" s="41">
        <f t="shared" si="9"/>
        <v>8</v>
      </c>
      <c r="E40" s="42" t="str">
        <f t="shared" si="5"/>
        <v>LAS PALMAS</v>
      </c>
      <c r="F40" s="42">
        <f t="shared" si="10"/>
        <v>25124</v>
      </c>
      <c r="G40" s="42">
        <f t="shared" si="11"/>
        <v>27271</v>
      </c>
    </row>
    <row r="41" spans="1:9" x14ac:dyDescent="0.25">
      <c r="A41" s="42" t="str">
        <f t="shared" si="6"/>
        <v>AVILES</v>
      </c>
      <c r="B41" s="41">
        <f t="shared" si="7"/>
        <v>0</v>
      </c>
      <c r="C41" s="41">
        <f t="shared" si="8"/>
        <v>0</v>
      </c>
      <c r="D41" s="41">
        <f t="shared" si="9"/>
        <v>28</v>
      </c>
      <c r="E41" s="42" t="str">
        <f t="shared" si="5"/>
        <v>CEUTA</v>
      </c>
      <c r="F41" s="42">
        <f t="shared" si="10"/>
        <v>23940</v>
      </c>
      <c r="G41" s="42">
        <f t="shared" si="11"/>
        <v>27248</v>
      </c>
    </row>
    <row r="42" spans="1:9" x14ac:dyDescent="0.25">
      <c r="A42" s="42" t="str">
        <f t="shared" si="6"/>
        <v>BAHIA DE ALGECIRAS</v>
      </c>
      <c r="B42" s="41">
        <f t="shared" si="7"/>
        <v>72334</v>
      </c>
      <c r="C42" s="41">
        <f t="shared" si="8"/>
        <v>78400</v>
      </c>
      <c r="D42" s="41">
        <f t="shared" si="9"/>
        <v>1</v>
      </c>
      <c r="E42" s="42" t="str">
        <f t="shared" si="5"/>
        <v>BALEARES</v>
      </c>
      <c r="F42" s="42">
        <f t="shared" si="10"/>
        <v>20772</v>
      </c>
      <c r="G42" s="42">
        <f t="shared" si="11"/>
        <v>15760</v>
      </c>
    </row>
    <row r="43" spans="1:9" x14ac:dyDescent="0.25">
      <c r="A43" s="42" t="str">
        <f t="shared" si="6"/>
        <v>BAHIA DE CADIZ</v>
      </c>
      <c r="B43" s="41">
        <f t="shared" si="7"/>
        <v>727</v>
      </c>
      <c r="C43" s="41">
        <f t="shared" si="8"/>
        <v>762</v>
      </c>
      <c r="D43" s="41">
        <f t="shared" si="9"/>
        <v>16</v>
      </c>
      <c r="E43" s="42" t="str">
        <f t="shared" si="5"/>
        <v>BARCELONA</v>
      </c>
      <c r="F43" s="42">
        <f t="shared" si="10"/>
        <v>10538</v>
      </c>
      <c r="G43" s="42">
        <f t="shared" si="11"/>
        <v>10036</v>
      </c>
    </row>
    <row r="44" spans="1:9" x14ac:dyDescent="0.25">
      <c r="A44" s="42" t="str">
        <f t="shared" si="6"/>
        <v>BALEARES</v>
      </c>
      <c r="B44" s="41">
        <f t="shared" si="7"/>
        <v>20772</v>
      </c>
      <c r="C44" s="41">
        <f t="shared" si="8"/>
        <v>15760</v>
      </c>
      <c r="D44" s="41">
        <f t="shared" si="9"/>
        <v>5</v>
      </c>
      <c r="E44" s="42" t="str">
        <f t="shared" si="5"/>
        <v>MELILLA</v>
      </c>
      <c r="F44" s="42">
        <f t="shared" si="10"/>
        <v>7892</v>
      </c>
      <c r="G44" s="42">
        <f t="shared" si="11"/>
        <v>8549</v>
      </c>
    </row>
    <row r="45" spans="1:9" x14ac:dyDescent="0.25">
      <c r="A45" s="42" t="str">
        <f t="shared" si="6"/>
        <v>BARCELONA</v>
      </c>
      <c r="B45" s="41">
        <f t="shared" si="7"/>
        <v>10538</v>
      </c>
      <c r="C45" s="41">
        <f t="shared" si="8"/>
        <v>10036</v>
      </c>
      <c r="D45" s="41">
        <f t="shared" si="9"/>
        <v>6</v>
      </c>
      <c r="E45" s="42" t="str">
        <f t="shared" si="5"/>
        <v>ALMERIA</v>
      </c>
      <c r="F45" s="42">
        <f t="shared" si="10"/>
        <v>6016</v>
      </c>
      <c r="G45" s="42">
        <f t="shared" si="11"/>
        <v>7043</v>
      </c>
    </row>
    <row r="46" spans="1:9" x14ac:dyDescent="0.25">
      <c r="A46" s="42" t="str">
        <f t="shared" si="6"/>
        <v>BILBAO</v>
      </c>
      <c r="B46" s="41">
        <f t="shared" si="7"/>
        <v>2434</v>
      </c>
      <c r="C46" s="41">
        <f t="shared" si="8"/>
        <v>3543</v>
      </c>
      <c r="D46" s="41">
        <f t="shared" si="9"/>
        <v>11</v>
      </c>
      <c r="E46" s="42" t="str">
        <f t="shared" si="5"/>
        <v>MOTRIL</v>
      </c>
      <c r="F46" s="42">
        <f t="shared" si="10"/>
        <v>4110</v>
      </c>
      <c r="G46" s="42">
        <f t="shared" si="11"/>
        <v>4464</v>
      </c>
    </row>
    <row r="47" spans="1:9" x14ac:dyDescent="0.25">
      <c r="A47" s="42" t="str">
        <f t="shared" si="6"/>
        <v>CARTAGENA</v>
      </c>
      <c r="B47" s="41">
        <f t="shared" si="7"/>
        <v>0</v>
      </c>
      <c r="C47" s="41">
        <f t="shared" si="8"/>
        <v>0</v>
      </c>
      <c r="D47" s="41">
        <f t="shared" si="9"/>
        <v>28</v>
      </c>
      <c r="E47" s="42" t="str">
        <f t="shared" si="5"/>
        <v>ALICANTE</v>
      </c>
      <c r="F47" s="42">
        <f t="shared" si="10"/>
        <v>2674</v>
      </c>
      <c r="G47" s="42">
        <f t="shared" si="11"/>
        <v>2748</v>
      </c>
    </row>
    <row r="48" spans="1:9" x14ac:dyDescent="0.25">
      <c r="A48" s="42" t="str">
        <f t="shared" si="6"/>
        <v>CASTELLON</v>
      </c>
      <c r="B48" s="41">
        <f t="shared" si="7"/>
        <v>0</v>
      </c>
      <c r="C48" s="41">
        <f t="shared" si="8"/>
        <v>0</v>
      </c>
      <c r="D48" s="41">
        <f t="shared" si="9"/>
        <v>28</v>
      </c>
      <c r="E48" s="42" t="str">
        <f t="shared" si="5"/>
        <v>BILBAO</v>
      </c>
      <c r="F48" s="42">
        <f t="shared" si="10"/>
        <v>2434</v>
      </c>
      <c r="G48" s="42">
        <f t="shared" si="11"/>
        <v>3543</v>
      </c>
    </row>
    <row r="49" spans="1:7" x14ac:dyDescent="0.25">
      <c r="A49" s="42" t="str">
        <f t="shared" si="6"/>
        <v>CEUTA</v>
      </c>
      <c r="B49" s="41">
        <f t="shared" si="7"/>
        <v>23940</v>
      </c>
      <c r="C49" s="41">
        <f t="shared" si="8"/>
        <v>27248</v>
      </c>
      <c r="D49" s="41">
        <f t="shared" si="9"/>
        <v>4</v>
      </c>
      <c r="E49" s="42" t="str">
        <f t="shared" si="5"/>
        <v>VALENCIA</v>
      </c>
      <c r="F49" s="42">
        <f t="shared" si="10"/>
        <v>2230</v>
      </c>
      <c r="G49" s="42">
        <f t="shared" si="11"/>
        <v>3895</v>
      </c>
    </row>
    <row r="50" spans="1:7" x14ac:dyDescent="0.25">
      <c r="A50" s="42" t="str">
        <f t="shared" si="6"/>
        <v>FERROL-SAN CIBRAO</v>
      </c>
      <c r="B50" s="41">
        <f t="shared" si="7"/>
        <v>0</v>
      </c>
      <c r="C50" s="41">
        <f t="shared" si="8"/>
        <v>0</v>
      </c>
      <c r="D50" s="41">
        <f t="shared" si="9"/>
        <v>28</v>
      </c>
      <c r="E50" s="42" t="str">
        <f t="shared" si="5"/>
        <v>MALAGA</v>
      </c>
      <c r="F50" s="42">
        <f t="shared" si="10"/>
        <v>1864</v>
      </c>
      <c r="G50" s="42">
        <f t="shared" si="11"/>
        <v>1878</v>
      </c>
    </row>
    <row r="51" spans="1:7" x14ac:dyDescent="0.25">
      <c r="A51" s="42" t="str">
        <f t="shared" si="6"/>
        <v>GIJON</v>
      </c>
      <c r="B51" s="41">
        <f t="shared" si="7"/>
        <v>617</v>
      </c>
      <c r="C51" s="41">
        <f t="shared" si="8"/>
        <v>246</v>
      </c>
      <c r="D51" s="41">
        <f t="shared" si="9"/>
        <v>17</v>
      </c>
      <c r="E51" s="42" t="str">
        <f t="shared" si="5"/>
        <v>SANTANDER</v>
      </c>
      <c r="F51" s="42">
        <f t="shared" si="10"/>
        <v>1312</v>
      </c>
      <c r="G51" s="42">
        <f t="shared" si="11"/>
        <v>0</v>
      </c>
    </row>
    <row r="52" spans="1:7" x14ac:dyDescent="0.25">
      <c r="A52" s="42" t="str">
        <f t="shared" si="6"/>
        <v>HUELVA</v>
      </c>
      <c r="B52" s="41">
        <f t="shared" si="7"/>
        <v>856</v>
      </c>
      <c r="C52" s="41">
        <f t="shared" si="8"/>
        <v>444</v>
      </c>
      <c r="D52" s="41">
        <f t="shared" si="9"/>
        <v>15</v>
      </c>
      <c r="E52" s="42" t="str">
        <f t="shared" si="5"/>
        <v>HUELVA</v>
      </c>
      <c r="F52" s="42">
        <f t="shared" si="10"/>
        <v>856</v>
      </c>
      <c r="G52" s="42">
        <f t="shared" si="11"/>
        <v>444</v>
      </c>
    </row>
    <row r="53" spans="1:7" x14ac:dyDescent="0.25">
      <c r="A53" s="42" t="str">
        <f t="shared" si="6"/>
        <v>LAS PALMAS</v>
      </c>
      <c r="B53" s="41">
        <f t="shared" si="7"/>
        <v>25124</v>
      </c>
      <c r="C53" s="41">
        <f t="shared" si="8"/>
        <v>27271</v>
      </c>
      <c r="D53" s="41">
        <f t="shared" si="9"/>
        <v>3</v>
      </c>
      <c r="E53" s="42" t="str">
        <f t="shared" si="5"/>
        <v>BAHIA DE CADIZ</v>
      </c>
      <c r="F53" s="42">
        <f t="shared" si="10"/>
        <v>727</v>
      </c>
      <c r="G53" s="42">
        <f t="shared" si="11"/>
        <v>762</v>
      </c>
    </row>
    <row r="54" spans="1:7" x14ac:dyDescent="0.25">
      <c r="A54" s="42" t="str">
        <f t="shared" si="6"/>
        <v>MALAGA</v>
      </c>
      <c r="B54" s="41">
        <f t="shared" si="7"/>
        <v>1864</v>
      </c>
      <c r="C54" s="41">
        <f t="shared" si="8"/>
        <v>1878</v>
      </c>
      <c r="D54" s="41">
        <f t="shared" si="9"/>
        <v>13</v>
      </c>
      <c r="E54" s="42" t="str">
        <f t="shared" si="5"/>
        <v>GIJON</v>
      </c>
      <c r="F54" s="42">
        <f t="shared" si="10"/>
        <v>617</v>
      </c>
      <c r="G54" s="42">
        <f t="shared" si="11"/>
        <v>246</v>
      </c>
    </row>
    <row r="55" spans="1:7" x14ac:dyDescent="0.25">
      <c r="A55" s="42" t="str">
        <f t="shared" si="6"/>
        <v>MARIN Y RIA DE PONTEVEDRA</v>
      </c>
      <c r="B55" s="41">
        <f t="shared" si="7"/>
        <v>0</v>
      </c>
      <c r="C55" s="41">
        <f t="shared" si="8"/>
        <v>0</v>
      </c>
      <c r="D55" s="41">
        <f t="shared" si="9"/>
        <v>28</v>
      </c>
      <c r="E55" s="42" t="str">
        <f t="shared" si="5"/>
        <v>TARRAGONA</v>
      </c>
      <c r="F55" s="42">
        <f t="shared" ref="F55:F65" si="12">LOOKUP(E55,$A$38:$A$65,$B$38:$B$65)</f>
        <v>1</v>
      </c>
      <c r="G55" s="42">
        <f t="shared" si="11"/>
        <v>5</v>
      </c>
    </row>
    <row r="56" spans="1:7" x14ac:dyDescent="0.25">
      <c r="A56" s="42" t="str">
        <f t="shared" si="6"/>
        <v>MELILLA</v>
      </c>
      <c r="B56" s="41">
        <f t="shared" si="7"/>
        <v>7892</v>
      </c>
      <c r="C56" s="41">
        <f t="shared" si="8"/>
        <v>8549</v>
      </c>
      <c r="D56" s="41">
        <f t="shared" si="9"/>
        <v>7</v>
      </c>
      <c r="E56" s="42" t="e">
        <f t="shared" si="5"/>
        <v>#N/A</v>
      </c>
      <c r="F56" s="42" t="e">
        <f t="shared" si="12"/>
        <v>#N/A</v>
      </c>
      <c r="G56" s="42" t="e">
        <f t="shared" si="11"/>
        <v>#N/A</v>
      </c>
    </row>
    <row r="57" spans="1:7" x14ac:dyDescent="0.25">
      <c r="A57" s="42" t="str">
        <f t="shared" si="6"/>
        <v>MOTRIL</v>
      </c>
      <c r="B57" s="41">
        <f t="shared" si="7"/>
        <v>4110</v>
      </c>
      <c r="C57" s="41">
        <f t="shared" si="8"/>
        <v>4464</v>
      </c>
      <c r="D57" s="41">
        <f t="shared" si="9"/>
        <v>9</v>
      </c>
      <c r="E57" s="42" t="e">
        <f t="shared" si="5"/>
        <v>#N/A</v>
      </c>
      <c r="F57" s="42" t="e">
        <f t="shared" si="12"/>
        <v>#N/A</v>
      </c>
      <c r="G57" s="42" t="e">
        <f t="shared" si="11"/>
        <v>#N/A</v>
      </c>
    </row>
    <row r="58" spans="1:7" x14ac:dyDescent="0.25">
      <c r="A58" s="42" t="str">
        <f t="shared" si="6"/>
        <v>PASAIA</v>
      </c>
      <c r="B58" s="41">
        <f t="shared" si="7"/>
        <v>0</v>
      </c>
      <c r="C58" s="41">
        <f t="shared" si="8"/>
        <v>0</v>
      </c>
      <c r="D58" s="41">
        <f t="shared" si="9"/>
        <v>28</v>
      </c>
      <c r="E58" s="42" t="e">
        <f t="shared" si="5"/>
        <v>#N/A</v>
      </c>
      <c r="F58" s="42" t="e">
        <f t="shared" si="12"/>
        <v>#N/A</v>
      </c>
      <c r="G58" s="42" t="e">
        <f t="shared" si="11"/>
        <v>#N/A</v>
      </c>
    </row>
    <row r="59" spans="1:7" x14ac:dyDescent="0.25">
      <c r="A59" s="42" t="str">
        <f t="shared" si="6"/>
        <v>SANTA CRUZ DE TENERIFE</v>
      </c>
      <c r="B59" s="41">
        <f t="shared" si="7"/>
        <v>65673</v>
      </c>
      <c r="C59" s="41">
        <f t="shared" si="8"/>
        <v>68848</v>
      </c>
      <c r="D59" s="41">
        <f t="shared" si="9"/>
        <v>2</v>
      </c>
      <c r="E59" s="42" t="e">
        <f t="shared" si="5"/>
        <v>#N/A</v>
      </c>
      <c r="F59" s="42" t="e">
        <f t="shared" si="12"/>
        <v>#N/A</v>
      </c>
      <c r="G59" s="42" t="e">
        <f t="shared" si="11"/>
        <v>#N/A</v>
      </c>
    </row>
    <row r="60" spans="1:7" x14ac:dyDescent="0.25">
      <c r="A60" s="42" t="str">
        <f t="shared" si="6"/>
        <v>SANTANDER</v>
      </c>
      <c r="B60" s="41">
        <f t="shared" si="7"/>
        <v>1312</v>
      </c>
      <c r="C60" s="41">
        <f t="shared" si="8"/>
        <v>0</v>
      </c>
      <c r="D60" s="41">
        <f t="shared" si="9"/>
        <v>14</v>
      </c>
      <c r="E60" s="42" t="e">
        <f t="shared" si="5"/>
        <v>#N/A</v>
      </c>
      <c r="F60" s="42" t="e">
        <f t="shared" si="12"/>
        <v>#N/A</v>
      </c>
      <c r="G60" s="42" t="e">
        <f t="shared" si="11"/>
        <v>#N/A</v>
      </c>
    </row>
    <row r="61" spans="1:7" x14ac:dyDescent="0.25">
      <c r="A61" s="42" t="str">
        <f t="shared" si="6"/>
        <v>SEVILLA</v>
      </c>
      <c r="B61" s="41">
        <f t="shared" si="7"/>
        <v>0</v>
      </c>
      <c r="C61" s="41">
        <f t="shared" si="8"/>
        <v>2</v>
      </c>
      <c r="D61" s="41">
        <f t="shared" si="9"/>
        <v>28</v>
      </c>
      <c r="E61" s="42" t="e">
        <f t="shared" si="5"/>
        <v>#N/A</v>
      </c>
      <c r="F61" s="42" t="e">
        <f t="shared" si="12"/>
        <v>#N/A</v>
      </c>
      <c r="G61" s="42" t="e">
        <f t="shared" si="11"/>
        <v>#N/A</v>
      </c>
    </row>
    <row r="62" spans="1:7" x14ac:dyDescent="0.25">
      <c r="A62" s="42" t="str">
        <f t="shared" si="6"/>
        <v>TARRAGONA</v>
      </c>
      <c r="B62" s="41">
        <f t="shared" si="7"/>
        <v>1</v>
      </c>
      <c r="C62" s="41">
        <f t="shared" si="8"/>
        <v>5</v>
      </c>
      <c r="D62" s="41">
        <f t="shared" si="9"/>
        <v>18</v>
      </c>
      <c r="E62" s="42" t="e">
        <f t="shared" si="5"/>
        <v>#N/A</v>
      </c>
      <c r="F62" s="42" t="e">
        <f t="shared" si="12"/>
        <v>#N/A</v>
      </c>
      <c r="G62" s="42" t="e">
        <f t="shared" si="11"/>
        <v>#N/A</v>
      </c>
    </row>
    <row r="63" spans="1:7" x14ac:dyDescent="0.25">
      <c r="A63" s="42" t="str">
        <f t="shared" si="6"/>
        <v>VALENCIA</v>
      </c>
      <c r="B63" s="41">
        <f t="shared" si="7"/>
        <v>2230</v>
      </c>
      <c r="C63" s="41">
        <f t="shared" si="8"/>
        <v>3895</v>
      </c>
      <c r="D63" s="41">
        <f t="shared" si="9"/>
        <v>12</v>
      </c>
      <c r="E63" s="42" t="e">
        <f t="shared" si="5"/>
        <v>#N/A</v>
      </c>
      <c r="F63" s="42" t="e">
        <f t="shared" si="12"/>
        <v>#N/A</v>
      </c>
      <c r="G63" s="42" t="e">
        <f t="shared" si="11"/>
        <v>#N/A</v>
      </c>
    </row>
    <row r="64" spans="1:7" x14ac:dyDescent="0.25">
      <c r="A64" s="42" t="str">
        <f t="shared" si="6"/>
        <v>VIGO</v>
      </c>
      <c r="B64" s="41">
        <f t="shared" si="7"/>
        <v>0</v>
      </c>
      <c r="C64" s="41">
        <f t="shared" si="8"/>
        <v>0</v>
      </c>
      <c r="D64" s="41">
        <f t="shared" si="9"/>
        <v>28</v>
      </c>
      <c r="E64" s="42" t="e">
        <f t="shared" si="5"/>
        <v>#N/A</v>
      </c>
      <c r="F64" s="42" t="e">
        <f t="shared" si="12"/>
        <v>#N/A</v>
      </c>
      <c r="G64" s="42" t="e">
        <f t="shared" si="11"/>
        <v>#N/A</v>
      </c>
    </row>
    <row r="65" spans="1:7" x14ac:dyDescent="0.25">
      <c r="A65" s="42" t="str">
        <f t="shared" si="6"/>
        <v>VILAGARCIA</v>
      </c>
      <c r="B65" s="41">
        <f t="shared" si="7"/>
        <v>0</v>
      </c>
      <c r="C65" s="41">
        <f t="shared" si="8"/>
        <v>0</v>
      </c>
      <c r="D65" s="41">
        <f t="shared" si="9"/>
        <v>28</v>
      </c>
      <c r="E65" s="42" t="str">
        <f t="shared" si="5"/>
        <v>A CORUÑA</v>
      </c>
      <c r="F65" s="42">
        <f t="shared" si="12"/>
        <v>0</v>
      </c>
      <c r="G65" s="42">
        <f t="shared" si="11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E35" sqref="E35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98" t="s">
        <v>73</v>
      </c>
      <c r="B5" s="96" t="str">
        <f>'Resumen general'!D6</f>
        <v>Mes Enero</v>
      </c>
      <c r="C5" s="97"/>
      <c r="D5" s="96" t="str">
        <f>'Resumen general'!F6</f>
        <v>Acumulado desde Enero</v>
      </c>
      <c r="E5" s="97"/>
      <c r="F5" s="97"/>
      <c r="L5" s="39">
        <f>'Resumen general'!I4</f>
        <v>41702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95</v>
      </c>
      <c r="C7" s="9">
        <v>79</v>
      </c>
      <c r="D7" s="9">
        <v>95</v>
      </c>
      <c r="E7" s="9">
        <v>79</v>
      </c>
      <c r="F7" s="10">
        <f>((E7*100)/D7)-100</f>
        <v>-16.84210526315789</v>
      </c>
      <c r="G7" s="1"/>
      <c r="H7" s="1"/>
      <c r="I7" s="1"/>
    </row>
    <row r="8" spans="1:12" x14ac:dyDescent="0.25">
      <c r="A8" s="11" t="s">
        <v>45</v>
      </c>
      <c r="B8" s="12">
        <v>60</v>
      </c>
      <c r="C8" s="12">
        <v>52</v>
      </c>
      <c r="D8" s="12">
        <v>60</v>
      </c>
      <c r="E8" s="12">
        <v>52</v>
      </c>
      <c r="F8" s="13">
        <f t="shared" ref="F8:F35" si="0">((E8*100)/D8)-100</f>
        <v>-13.333333333333329</v>
      </c>
      <c r="G8" s="1"/>
      <c r="H8" s="1"/>
      <c r="I8" s="1"/>
    </row>
    <row r="9" spans="1:12" x14ac:dyDescent="0.25">
      <c r="A9" s="8" t="s">
        <v>46</v>
      </c>
      <c r="B9" s="9">
        <v>85</v>
      </c>
      <c r="C9" s="9">
        <v>100</v>
      </c>
      <c r="D9" s="9">
        <v>85</v>
      </c>
      <c r="E9" s="9">
        <v>100</v>
      </c>
      <c r="F9" s="10">
        <f t="shared" si="0"/>
        <v>17.647058823529406</v>
      </c>
      <c r="G9" s="1"/>
      <c r="H9" s="1"/>
      <c r="I9" s="1"/>
    </row>
    <row r="10" spans="1:12" x14ac:dyDescent="0.25">
      <c r="A10" s="11" t="s">
        <v>47</v>
      </c>
      <c r="B10" s="12">
        <v>62</v>
      </c>
      <c r="C10" s="12">
        <v>71</v>
      </c>
      <c r="D10" s="12">
        <v>62</v>
      </c>
      <c r="E10" s="12">
        <v>71</v>
      </c>
      <c r="F10" s="13">
        <f t="shared" si="0"/>
        <v>14.516129032258064</v>
      </c>
      <c r="G10" s="1"/>
      <c r="H10" s="1"/>
      <c r="I10" s="1"/>
    </row>
    <row r="11" spans="1:12" x14ac:dyDescent="0.25">
      <c r="A11" s="8" t="s">
        <v>48</v>
      </c>
      <c r="B11" s="9">
        <v>2022</v>
      </c>
      <c r="C11" s="9">
        <v>2097</v>
      </c>
      <c r="D11" s="9">
        <v>2022</v>
      </c>
      <c r="E11" s="9">
        <v>2097</v>
      </c>
      <c r="F11" s="10">
        <f t="shared" si="0"/>
        <v>3.7091988130563749</v>
      </c>
      <c r="G11" s="1"/>
      <c r="H11" s="1"/>
      <c r="I11" s="1"/>
    </row>
    <row r="12" spans="1:12" x14ac:dyDescent="0.25">
      <c r="A12" s="11" t="s">
        <v>49</v>
      </c>
      <c r="B12" s="12">
        <v>78</v>
      </c>
      <c r="C12" s="12">
        <v>64</v>
      </c>
      <c r="D12" s="12">
        <v>78</v>
      </c>
      <c r="E12" s="12">
        <v>64</v>
      </c>
      <c r="F12" s="13">
        <f t="shared" si="0"/>
        <v>-17.948717948717942</v>
      </c>
      <c r="G12" s="1"/>
      <c r="H12" s="1"/>
      <c r="I12" s="1"/>
    </row>
    <row r="13" spans="1:12" x14ac:dyDescent="0.25">
      <c r="A13" s="8" t="s">
        <v>50</v>
      </c>
      <c r="B13" s="9">
        <v>1153</v>
      </c>
      <c r="C13" s="9">
        <v>1606</v>
      </c>
      <c r="D13" s="9">
        <v>1153</v>
      </c>
      <c r="E13" s="9">
        <v>1606</v>
      </c>
      <c r="F13" s="10">
        <f t="shared" si="0"/>
        <v>39.288811795316576</v>
      </c>
      <c r="G13" s="1"/>
      <c r="H13" s="1"/>
      <c r="I13" s="1"/>
    </row>
    <row r="14" spans="1:12" x14ac:dyDescent="0.25">
      <c r="A14" s="11" t="s">
        <v>51</v>
      </c>
      <c r="B14" s="12">
        <v>545</v>
      </c>
      <c r="C14" s="12">
        <v>560</v>
      </c>
      <c r="D14" s="12">
        <v>545</v>
      </c>
      <c r="E14" s="12">
        <v>560</v>
      </c>
      <c r="F14" s="13">
        <f t="shared" si="0"/>
        <v>2.7522935779816464</v>
      </c>
      <c r="G14" s="1"/>
      <c r="H14" s="1"/>
      <c r="I14" s="1"/>
    </row>
    <row r="15" spans="1:12" x14ac:dyDescent="0.25">
      <c r="A15" s="8" t="s">
        <v>52</v>
      </c>
      <c r="B15" s="9">
        <v>232</v>
      </c>
      <c r="C15" s="9">
        <v>230</v>
      </c>
      <c r="D15" s="9">
        <v>232</v>
      </c>
      <c r="E15" s="9">
        <v>230</v>
      </c>
      <c r="F15" s="10">
        <f t="shared" si="0"/>
        <v>-0.86206896551723844</v>
      </c>
      <c r="G15" s="1"/>
      <c r="H15" s="1"/>
      <c r="I15" s="1"/>
    </row>
    <row r="16" spans="1:12" x14ac:dyDescent="0.25">
      <c r="A16" s="11" t="s">
        <v>53</v>
      </c>
      <c r="B16" s="12">
        <v>146</v>
      </c>
      <c r="C16" s="12">
        <v>118</v>
      </c>
      <c r="D16" s="12">
        <v>146</v>
      </c>
      <c r="E16" s="12">
        <v>118</v>
      </c>
      <c r="F16" s="13">
        <f t="shared" si="0"/>
        <v>-19.178082191780817</v>
      </c>
      <c r="G16" s="1"/>
      <c r="H16" s="1"/>
      <c r="I16" s="1"/>
    </row>
    <row r="17" spans="1:9" x14ac:dyDescent="0.25">
      <c r="A17" s="8" t="s">
        <v>54</v>
      </c>
      <c r="B17" s="9">
        <v>104</v>
      </c>
      <c r="C17" s="9">
        <v>125</v>
      </c>
      <c r="D17" s="9">
        <v>104</v>
      </c>
      <c r="E17" s="9">
        <v>125</v>
      </c>
      <c r="F17" s="10">
        <f t="shared" si="0"/>
        <v>20.192307692307693</v>
      </c>
      <c r="G17" s="1"/>
      <c r="H17" s="1"/>
      <c r="I17" s="1"/>
    </row>
    <row r="18" spans="1:9" x14ac:dyDescent="0.25">
      <c r="A18" s="11" t="s">
        <v>55</v>
      </c>
      <c r="B18" s="12">
        <v>955</v>
      </c>
      <c r="C18" s="12">
        <v>933</v>
      </c>
      <c r="D18" s="12">
        <v>955</v>
      </c>
      <c r="E18" s="12">
        <v>933</v>
      </c>
      <c r="F18" s="13">
        <f t="shared" si="0"/>
        <v>-2.3036649214659661</v>
      </c>
      <c r="G18" s="1"/>
      <c r="H18" s="1"/>
      <c r="I18" s="1"/>
    </row>
    <row r="19" spans="1:9" x14ac:dyDescent="0.25">
      <c r="A19" s="8" t="s">
        <v>56</v>
      </c>
      <c r="B19" s="9">
        <v>78</v>
      </c>
      <c r="C19" s="9">
        <v>89</v>
      </c>
      <c r="D19" s="9">
        <v>78</v>
      </c>
      <c r="E19" s="9">
        <v>89</v>
      </c>
      <c r="F19" s="10">
        <f t="shared" si="0"/>
        <v>14.102564102564102</v>
      </c>
      <c r="G19" s="1"/>
      <c r="H19" s="1"/>
      <c r="I19" s="1"/>
    </row>
    <row r="20" spans="1:9" x14ac:dyDescent="0.25">
      <c r="A20" s="11" t="s">
        <v>57</v>
      </c>
      <c r="B20" s="12">
        <v>91</v>
      </c>
      <c r="C20" s="12">
        <v>104</v>
      </c>
      <c r="D20" s="12">
        <v>91</v>
      </c>
      <c r="E20" s="12">
        <v>104</v>
      </c>
      <c r="F20" s="13">
        <f t="shared" si="0"/>
        <v>14.285714285714292</v>
      </c>
      <c r="G20" s="1"/>
      <c r="H20" s="1"/>
      <c r="I20" s="1"/>
    </row>
    <row r="21" spans="1:9" x14ac:dyDescent="0.25">
      <c r="A21" s="8" t="s">
        <v>58</v>
      </c>
      <c r="B21" s="9">
        <v>119</v>
      </c>
      <c r="C21" s="9">
        <v>158</v>
      </c>
      <c r="D21" s="9">
        <v>119</v>
      </c>
      <c r="E21" s="9">
        <v>158</v>
      </c>
      <c r="F21" s="10">
        <f t="shared" si="0"/>
        <v>32.77310924369749</v>
      </c>
      <c r="G21" s="1"/>
      <c r="H21" s="1"/>
      <c r="I21" s="1"/>
    </row>
    <row r="22" spans="1:9" x14ac:dyDescent="0.25">
      <c r="A22" s="11" t="s">
        <v>59</v>
      </c>
      <c r="B22" s="12">
        <v>938</v>
      </c>
      <c r="C22" s="12">
        <v>888</v>
      </c>
      <c r="D22" s="12">
        <v>938</v>
      </c>
      <c r="E22" s="12">
        <v>888</v>
      </c>
      <c r="F22" s="13">
        <f t="shared" si="0"/>
        <v>-5.3304904051172741</v>
      </c>
      <c r="G22" s="1"/>
      <c r="H22" s="1"/>
      <c r="I22" s="1"/>
    </row>
    <row r="23" spans="1:9" x14ac:dyDescent="0.25">
      <c r="A23" s="8" t="s">
        <v>60</v>
      </c>
      <c r="B23" s="9">
        <v>94</v>
      </c>
      <c r="C23" s="9">
        <v>108</v>
      </c>
      <c r="D23" s="9">
        <v>94</v>
      </c>
      <c r="E23" s="9">
        <v>108</v>
      </c>
      <c r="F23" s="10">
        <f t="shared" si="0"/>
        <v>14.893617021276597</v>
      </c>
      <c r="G23" s="1"/>
      <c r="H23" s="1"/>
      <c r="I23" s="1"/>
    </row>
    <row r="24" spans="1:9" x14ac:dyDescent="0.25">
      <c r="A24" s="11" t="s">
        <v>61</v>
      </c>
      <c r="B24" s="12">
        <v>44</v>
      </c>
      <c r="C24" s="12">
        <v>30</v>
      </c>
      <c r="D24" s="12">
        <v>44</v>
      </c>
      <c r="E24" s="12">
        <v>30</v>
      </c>
      <c r="F24" s="13">
        <f t="shared" si="0"/>
        <v>-31.818181818181813</v>
      </c>
      <c r="G24" s="1"/>
      <c r="H24" s="1"/>
      <c r="I24" s="1"/>
    </row>
    <row r="25" spans="1:9" x14ac:dyDescent="0.25">
      <c r="A25" s="8" t="s">
        <v>62</v>
      </c>
      <c r="B25" s="9">
        <v>107</v>
      </c>
      <c r="C25" s="9">
        <v>118</v>
      </c>
      <c r="D25" s="9">
        <v>107</v>
      </c>
      <c r="E25" s="9">
        <v>118</v>
      </c>
      <c r="F25" s="10">
        <f t="shared" si="0"/>
        <v>10.280373831775705</v>
      </c>
      <c r="G25" s="1"/>
      <c r="H25" s="1"/>
      <c r="I25" s="1"/>
    </row>
    <row r="26" spans="1:9" x14ac:dyDescent="0.25">
      <c r="A26" s="11" t="s">
        <v>63</v>
      </c>
      <c r="B26" s="12">
        <v>72</v>
      </c>
      <c r="C26" s="12">
        <v>69</v>
      </c>
      <c r="D26" s="12">
        <v>72</v>
      </c>
      <c r="E26" s="12">
        <v>69</v>
      </c>
      <c r="F26" s="13">
        <f t="shared" si="0"/>
        <v>-4.1666666666666714</v>
      </c>
      <c r="G26" s="1"/>
      <c r="H26" s="1"/>
      <c r="I26" s="1"/>
    </row>
    <row r="27" spans="1:9" x14ac:dyDescent="0.25">
      <c r="A27" s="8" t="s">
        <v>64</v>
      </c>
      <c r="B27" s="9">
        <v>60</v>
      </c>
      <c r="C27" s="9">
        <v>72</v>
      </c>
      <c r="D27" s="9">
        <v>60</v>
      </c>
      <c r="E27" s="9">
        <v>72</v>
      </c>
      <c r="F27" s="10">
        <f t="shared" si="0"/>
        <v>20</v>
      </c>
      <c r="G27" s="1"/>
      <c r="H27" s="1"/>
      <c r="I27" s="1"/>
    </row>
    <row r="28" spans="1:9" x14ac:dyDescent="0.25">
      <c r="A28" s="11" t="s">
        <v>65</v>
      </c>
      <c r="B28" s="12">
        <v>1071</v>
      </c>
      <c r="C28" s="12">
        <v>1036</v>
      </c>
      <c r="D28" s="12">
        <v>1071</v>
      </c>
      <c r="E28" s="12">
        <v>1036</v>
      </c>
      <c r="F28" s="13">
        <f t="shared" si="0"/>
        <v>-3.2679738562091529</v>
      </c>
      <c r="G28" s="1"/>
      <c r="H28" s="1"/>
      <c r="I28" s="1"/>
    </row>
    <row r="29" spans="1:9" x14ac:dyDescent="0.25">
      <c r="A29" s="8" t="s">
        <v>66</v>
      </c>
      <c r="B29" s="9">
        <v>89</v>
      </c>
      <c r="C29" s="9">
        <v>81</v>
      </c>
      <c r="D29" s="9">
        <v>89</v>
      </c>
      <c r="E29" s="9">
        <v>81</v>
      </c>
      <c r="F29" s="10">
        <f t="shared" si="0"/>
        <v>-8.9887640449438209</v>
      </c>
      <c r="G29" s="1"/>
      <c r="H29" s="1"/>
      <c r="I29" s="1"/>
    </row>
    <row r="30" spans="1:9" x14ac:dyDescent="0.25">
      <c r="A30" s="11" t="s">
        <v>67</v>
      </c>
      <c r="B30" s="12">
        <v>83</v>
      </c>
      <c r="C30" s="12">
        <v>76</v>
      </c>
      <c r="D30" s="12">
        <v>83</v>
      </c>
      <c r="E30" s="12">
        <v>76</v>
      </c>
      <c r="F30" s="13">
        <f t="shared" si="0"/>
        <v>-8.4337349397590344</v>
      </c>
      <c r="G30" s="1"/>
      <c r="H30" s="1"/>
      <c r="I30" s="1"/>
    </row>
    <row r="31" spans="1:9" x14ac:dyDescent="0.25">
      <c r="A31" s="8" t="s">
        <v>68</v>
      </c>
      <c r="B31" s="9">
        <v>240</v>
      </c>
      <c r="C31" s="9">
        <v>219</v>
      </c>
      <c r="D31" s="9">
        <v>240</v>
      </c>
      <c r="E31" s="9">
        <v>219</v>
      </c>
      <c r="F31" s="10">
        <f t="shared" si="0"/>
        <v>-8.75</v>
      </c>
      <c r="G31" s="1"/>
      <c r="H31" s="1"/>
      <c r="I31" s="1"/>
    </row>
    <row r="32" spans="1:9" x14ac:dyDescent="0.25">
      <c r="A32" s="11" t="s">
        <v>69</v>
      </c>
      <c r="B32" s="12">
        <v>502</v>
      </c>
      <c r="C32" s="12">
        <v>521</v>
      </c>
      <c r="D32" s="12">
        <v>502</v>
      </c>
      <c r="E32" s="12">
        <v>521</v>
      </c>
      <c r="F32" s="13">
        <f t="shared" si="0"/>
        <v>3.7848605577689227</v>
      </c>
      <c r="G32" s="1"/>
      <c r="H32" s="1"/>
      <c r="I32" s="1"/>
    </row>
    <row r="33" spans="1:9" x14ac:dyDescent="0.25">
      <c r="A33" s="8" t="s">
        <v>70</v>
      </c>
      <c r="B33" s="9">
        <v>129</v>
      </c>
      <c r="C33" s="9">
        <v>133</v>
      </c>
      <c r="D33" s="9">
        <v>129</v>
      </c>
      <c r="E33" s="9">
        <v>133</v>
      </c>
      <c r="F33" s="10">
        <f t="shared" si="0"/>
        <v>3.1007751937984551</v>
      </c>
      <c r="G33" s="1"/>
      <c r="H33" s="1"/>
      <c r="I33" s="1"/>
    </row>
    <row r="34" spans="1:9" x14ac:dyDescent="0.25">
      <c r="A34" s="11" t="s">
        <v>71</v>
      </c>
      <c r="B34" s="12">
        <v>19</v>
      </c>
      <c r="C34" s="12">
        <v>25</v>
      </c>
      <c r="D34" s="12">
        <v>19</v>
      </c>
      <c r="E34" s="12">
        <v>25</v>
      </c>
      <c r="F34" s="13">
        <f t="shared" si="0"/>
        <v>31.578947368421041</v>
      </c>
      <c r="G34" s="1"/>
      <c r="H34" s="1"/>
      <c r="I34" s="1"/>
    </row>
    <row r="35" spans="1:9" x14ac:dyDescent="0.25">
      <c r="A35" s="14" t="s">
        <v>72</v>
      </c>
      <c r="B35" s="15">
        <f t="shared" ref="B35" si="1">SUM(B7:B34)</f>
        <v>9273</v>
      </c>
      <c r="C35" s="15">
        <f t="shared" ref="C35" si="2">SUM(C7:C34)</f>
        <v>9762</v>
      </c>
      <c r="D35" s="15">
        <f t="shared" ref="D35" si="3">SUM(D7:D34)</f>
        <v>9273</v>
      </c>
      <c r="E35" s="15">
        <f t="shared" ref="E35" si="4">SUM(E7:E34)</f>
        <v>9762</v>
      </c>
      <c r="F35" s="16">
        <f t="shared" si="0"/>
        <v>5.2733743125202182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79</v>
      </c>
      <c r="C38" s="41">
        <f>D7</f>
        <v>95</v>
      </c>
      <c r="D38" s="41">
        <f>_xlfn.RANK.EQ(B38,$B$38:$B$65)+COUNTIF($B$38:$B$65,B38)-1</f>
        <v>20</v>
      </c>
      <c r="E38" s="42" t="str">
        <f t="shared" ref="E38:E65" si="5">INDEX($A$38:$B$65,MATCH(ROW()-37,$D$38:$D$65,0),1)</f>
        <v>BAHIA DE ALGECIRAS</v>
      </c>
      <c r="F38" s="42">
        <f>LOOKUP(E38,$A$38:$A$65,$B$38:$B$65)</f>
        <v>2097</v>
      </c>
      <c r="G38" s="42">
        <f>LOOKUP(E38,$A$38:$A$65,$C$38:$C$65)</f>
        <v>2022</v>
      </c>
    </row>
    <row r="39" spans="1:9" x14ac:dyDescent="0.25">
      <c r="A39" s="42" t="str">
        <f t="shared" ref="A39:A65" si="6">A8</f>
        <v>ALICANTE</v>
      </c>
      <c r="B39" s="41">
        <f t="shared" ref="B39:B65" si="7">E8</f>
        <v>52</v>
      </c>
      <c r="C39" s="41">
        <f t="shared" ref="C39:C65" si="8">D8</f>
        <v>60</v>
      </c>
      <c r="D39" s="41">
        <f t="shared" ref="D39:D65" si="9">_xlfn.RANK.EQ(B39,$B$38:$B$65)+COUNTIF($B$38:$B$65,B39)-1</f>
        <v>26</v>
      </c>
      <c r="E39" s="42" t="str">
        <f t="shared" si="5"/>
        <v>BALEARES</v>
      </c>
      <c r="F39" s="42">
        <f t="shared" ref="F39:F54" si="10">LOOKUP(E39,$A$38:$A$65,$B$38:$B$65)</f>
        <v>1606</v>
      </c>
      <c r="G39" s="42">
        <f t="shared" ref="G39:G65" si="11">LOOKUP(E39,$A$38:$A$65,$C$38:$C$65)</f>
        <v>1153</v>
      </c>
    </row>
    <row r="40" spans="1:9" x14ac:dyDescent="0.25">
      <c r="A40" s="42" t="str">
        <f t="shared" si="6"/>
        <v>ALMERIA</v>
      </c>
      <c r="B40" s="41">
        <f t="shared" si="7"/>
        <v>100</v>
      </c>
      <c r="C40" s="41">
        <f t="shared" si="8"/>
        <v>85</v>
      </c>
      <c r="D40" s="41">
        <f t="shared" si="9"/>
        <v>17</v>
      </c>
      <c r="E40" s="42" t="str">
        <f t="shared" si="5"/>
        <v>SANTA CRUZ DE TENERIFE</v>
      </c>
      <c r="F40" s="42">
        <f t="shared" si="10"/>
        <v>1036</v>
      </c>
      <c r="G40" s="42">
        <f t="shared" si="11"/>
        <v>1071</v>
      </c>
    </row>
    <row r="41" spans="1:9" x14ac:dyDescent="0.25">
      <c r="A41" s="42" t="str">
        <f t="shared" si="6"/>
        <v>AVILES</v>
      </c>
      <c r="B41" s="41">
        <f t="shared" si="7"/>
        <v>71</v>
      </c>
      <c r="C41" s="41">
        <f t="shared" si="8"/>
        <v>62</v>
      </c>
      <c r="D41" s="41">
        <f t="shared" si="9"/>
        <v>23</v>
      </c>
      <c r="E41" s="42" t="str">
        <f t="shared" si="5"/>
        <v>CEUTA</v>
      </c>
      <c r="F41" s="42">
        <f t="shared" si="10"/>
        <v>933</v>
      </c>
      <c r="G41" s="42">
        <f t="shared" si="11"/>
        <v>955</v>
      </c>
    </row>
    <row r="42" spans="1:9" x14ac:dyDescent="0.25">
      <c r="A42" s="42" t="str">
        <f t="shared" si="6"/>
        <v>BAHIA DE ALGECIRAS</v>
      </c>
      <c r="B42" s="41">
        <f t="shared" si="7"/>
        <v>2097</v>
      </c>
      <c r="C42" s="41">
        <f t="shared" si="8"/>
        <v>2022</v>
      </c>
      <c r="D42" s="41">
        <f t="shared" si="9"/>
        <v>1</v>
      </c>
      <c r="E42" s="42" t="str">
        <f t="shared" si="5"/>
        <v>LAS PALMAS</v>
      </c>
      <c r="F42" s="42">
        <f t="shared" si="10"/>
        <v>888</v>
      </c>
      <c r="G42" s="42">
        <f t="shared" si="11"/>
        <v>938</v>
      </c>
    </row>
    <row r="43" spans="1:9" x14ac:dyDescent="0.25">
      <c r="A43" s="42" t="str">
        <f t="shared" si="6"/>
        <v>BAHIA DE CADIZ</v>
      </c>
      <c r="B43" s="41">
        <f t="shared" si="7"/>
        <v>64</v>
      </c>
      <c r="C43" s="41">
        <f t="shared" si="8"/>
        <v>78</v>
      </c>
      <c r="D43" s="41">
        <f t="shared" si="9"/>
        <v>25</v>
      </c>
      <c r="E43" s="42" t="str">
        <f t="shared" si="5"/>
        <v>BARCELONA</v>
      </c>
      <c r="F43" s="42">
        <f t="shared" si="10"/>
        <v>560</v>
      </c>
      <c r="G43" s="42">
        <f t="shared" si="11"/>
        <v>545</v>
      </c>
    </row>
    <row r="44" spans="1:9" x14ac:dyDescent="0.25">
      <c r="A44" s="42" t="str">
        <f t="shared" si="6"/>
        <v>BALEARES</v>
      </c>
      <c r="B44" s="41">
        <f t="shared" si="7"/>
        <v>1606</v>
      </c>
      <c r="C44" s="41">
        <f t="shared" si="8"/>
        <v>1153</v>
      </c>
      <c r="D44" s="41">
        <f t="shared" si="9"/>
        <v>2</v>
      </c>
      <c r="E44" s="42" t="str">
        <f t="shared" si="5"/>
        <v>VALENCIA</v>
      </c>
      <c r="F44" s="42">
        <f t="shared" si="10"/>
        <v>521</v>
      </c>
      <c r="G44" s="42">
        <f t="shared" si="11"/>
        <v>502</v>
      </c>
    </row>
    <row r="45" spans="1:9" x14ac:dyDescent="0.25">
      <c r="A45" s="42" t="str">
        <f t="shared" si="6"/>
        <v>BARCELONA</v>
      </c>
      <c r="B45" s="41">
        <f t="shared" si="7"/>
        <v>560</v>
      </c>
      <c r="C45" s="41">
        <f t="shared" si="8"/>
        <v>545</v>
      </c>
      <c r="D45" s="41">
        <f t="shared" si="9"/>
        <v>6</v>
      </c>
      <c r="E45" s="42" t="str">
        <f t="shared" si="5"/>
        <v>BILBAO</v>
      </c>
      <c r="F45" s="42">
        <f t="shared" si="10"/>
        <v>230</v>
      </c>
      <c r="G45" s="42">
        <f t="shared" si="11"/>
        <v>232</v>
      </c>
    </row>
    <row r="46" spans="1:9" x14ac:dyDescent="0.25">
      <c r="A46" s="42" t="str">
        <f t="shared" si="6"/>
        <v>BILBAO</v>
      </c>
      <c r="B46" s="41">
        <f t="shared" si="7"/>
        <v>230</v>
      </c>
      <c r="C46" s="41">
        <f t="shared" si="8"/>
        <v>232</v>
      </c>
      <c r="D46" s="41">
        <f t="shared" si="9"/>
        <v>8</v>
      </c>
      <c r="E46" s="42" t="str">
        <f t="shared" si="5"/>
        <v>TARRAGONA</v>
      </c>
      <c r="F46" s="42">
        <f t="shared" si="10"/>
        <v>219</v>
      </c>
      <c r="G46" s="42">
        <f t="shared" si="11"/>
        <v>240</v>
      </c>
    </row>
    <row r="47" spans="1:9" x14ac:dyDescent="0.25">
      <c r="A47" s="42" t="str">
        <f t="shared" si="6"/>
        <v>CARTAGENA</v>
      </c>
      <c r="B47" s="41">
        <f t="shared" si="7"/>
        <v>118</v>
      </c>
      <c r="C47" s="41">
        <f t="shared" si="8"/>
        <v>146</v>
      </c>
      <c r="D47" s="41">
        <f t="shared" si="9"/>
        <v>14</v>
      </c>
      <c r="E47" s="42" t="str">
        <f t="shared" si="5"/>
        <v>HUELVA</v>
      </c>
      <c r="F47" s="42">
        <f t="shared" si="10"/>
        <v>158</v>
      </c>
      <c r="G47" s="42">
        <f t="shared" si="11"/>
        <v>119</v>
      </c>
    </row>
    <row r="48" spans="1:9" x14ac:dyDescent="0.25">
      <c r="A48" s="42" t="str">
        <f t="shared" si="6"/>
        <v>CASTELLON</v>
      </c>
      <c r="B48" s="41">
        <f t="shared" si="7"/>
        <v>125</v>
      </c>
      <c r="C48" s="41">
        <f t="shared" si="8"/>
        <v>104</v>
      </c>
      <c r="D48" s="41">
        <f t="shared" si="9"/>
        <v>12</v>
      </c>
      <c r="E48" s="42" t="str">
        <f t="shared" si="5"/>
        <v>VIGO</v>
      </c>
      <c r="F48" s="42">
        <f t="shared" si="10"/>
        <v>133</v>
      </c>
      <c r="G48" s="42">
        <f t="shared" si="11"/>
        <v>129</v>
      </c>
    </row>
    <row r="49" spans="1:7" x14ac:dyDescent="0.25">
      <c r="A49" s="42" t="str">
        <f t="shared" si="6"/>
        <v>CEUTA</v>
      </c>
      <c r="B49" s="41">
        <f t="shared" si="7"/>
        <v>933</v>
      </c>
      <c r="C49" s="41">
        <f t="shared" si="8"/>
        <v>955</v>
      </c>
      <c r="D49" s="41">
        <f t="shared" si="9"/>
        <v>4</v>
      </c>
      <c r="E49" s="42" t="str">
        <f t="shared" si="5"/>
        <v>CASTELLON</v>
      </c>
      <c r="F49" s="42">
        <f t="shared" si="10"/>
        <v>125</v>
      </c>
      <c r="G49" s="42">
        <f t="shared" si="11"/>
        <v>104</v>
      </c>
    </row>
    <row r="50" spans="1:7" x14ac:dyDescent="0.25">
      <c r="A50" s="42" t="str">
        <f t="shared" si="6"/>
        <v>FERROL-SAN CIBRAO</v>
      </c>
      <c r="B50" s="41">
        <f t="shared" si="7"/>
        <v>89</v>
      </c>
      <c r="C50" s="41">
        <f t="shared" si="8"/>
        <v>78</v>
      </c>
      <c r="D50" s="41">
        <f t="shared" si="9"/>
        <v>18</v>
      </c>
      <c r="E50" s="42" t="e">
        <f t="shared" si="5"/>
        <v>#N/A</v>
      </c>
      <c r="F50" s="42" t="e">
        <f t="shared" si="10"/>
        <v>#N/A</v>
      </c>
      <c r="G50" s="42" t="e">
        <f t="shared" si="11"/>
        <v>#N/A</v>
      </c>
    </row>
    <row r="51" spans="1:7" x14ac:dyDescent="0.25">
      <c r="A51" s="42" t="str">
        <f t="shared" si="6"/>
        <v>GIJON</v>
      </c>
      <c r="B51" s="41">
        <f t="shared" si="7"/>
        <v>104</v>
      </c>
      <c r="C51" s="41">
        <f t="shared" si="8"/>
        <v>91</v>
      </c>
      <c r="D51" s="41">
        <f t="shared" si="9"/>
        <v>16</v>
      </c>
      <c r="E51" s="42" t="str">
        <f t="shared" si="5"/>
        <v>CARTAGENA</v>
      </c>
      <c r="F51" s="42">
        <f t="shared" si="10"/>
        <v>118</v>
      </c>
      <c r="G51" s="42">
        <f t="shared" si="11"/>
        <v>146</v>
      </c>
    </row>
    <row r="52" spans="1:7" x14ac:dyDescent="0.25">
      <c r="A52" s="42" t="str">
        <f t="shared" si="6"/>
        <v>HUELVA</v>
      </c>
      <c r="B52" s="41">
        <f t="shared" si="7"/>
        <v>158</v>
      </c>
      <c r="C52" s="41">
        <f t="shared" si="8"/>
        <v>119</v>
      </c>
      <c r="D52" s="41">
        <f t="shared" si="9"/>
        <v>10</v>
      </c>
      <c r="E52" s="42" t="str">
        <f t="shared" si="5"/>
        <v>MALAGA</v>
      </c>
      <c r="F52" s="42">
        <f t="shared" si="10"/>
        <v>108</v>
      </c>
      <c r="G52" s="42">
        <f t="shared" si="11"/>
        <v>94</v>
      </c>
    </row>
    <row r="53" spans="1:7" x14ac:dyDescent="0.25">
      <c r="A53" s="42" t="str">
        <f t="shared" si="6"/>
        <v>LAS PALMAS</v>
      </c>
      <c r="B53" s="41">
        <f t="shared" si="7"/>
        <v>888</v>
      </c>
      <c r="C53" s="41">
        <f t="shared" si="8"/>
        <v>938</v>
      </c>
      <c r="D53" s="41">
        <f t="shared" si="9"/>
        <v>5</v>
      </c>
      <c r="E53" s="42" t="str">
        <f t="shared" si="5"/>
        <v>GIJON</v>
      </c>
      <c r="F53" s="42">
        <f t="shared" si="10"/>
        <v>104</v>
      </c>
      <c r="G53" s="42">
        <f t="shared" si="11"/>
        <v>91</v>
      </c>
    </row>
    <row r="54" spans="1:7" x14ac:dyDescent="0.25">
      <c r="A54" s="42" t="str">
        <f t="shared" si="6"/>
        <v>MALAGA</v>
      </c>
      <c r="B54" s="41">
        <f t="shared" si="7"/>
        <v>108</v>
      </c>
      <c r="C54" s="41">
        <f t="shared" si="8"/>
        <v>94</v>
      </c>
      <c r="D54" s="41">
        <f t="shared" si="9"/>
        <v>15</v>
      </c>
      <c r="E54" s="42" t="str">
        <f t="shared" si="5"/>
        <v>ALMERIA</v>
      </c>
      <c r="F54" s="42">
        <f t="shared" si="10"/>
        <v>100</v>
      </c>
      <c r="G54" s="42">
        <f t="shared" si="11"/>
        <v>85</v>
      </c>
    </row>
    <row r="55" spans="1:7" x14ac:dyDescent="0.25">
      <c r="A55" s="42" t="str">
        <f t="shared" si="6"/>
        <v>MARIN Y RIA DE PONTEVEDRA</v>
      </c>
      <c r="B55" s="41">
        <f t="shared" si="7"/>
        <v>30</v>
      </c>
      <c r="C55" s="41">
        <f t="shared" si="8"/>
        <v>44</v>
      </c>
      <c r="D55" s="41">
        <f t="shared" si="9"/>
        <v>27</v>
      </c>
      <c r="E55" s="42" t="str">
        <f t="shared" si="5"/>
        <v>FERROL-SAN CIBRAO</v>
      </c>
      <c r="F55" s="42">
        <f t="shared" ref="F55:F65" si="12">LOOKUP(E55,$A$38:$A$65,$B$38:$B$65)</f>
        <v>89</v>
      </c>
      <c r="G55" s="42">
        <f t="shared" si="11"/>
        <v>78</v>
      </c>
    </row>
    <row r="56" spans="1:7" x14ac:dyDescent="0.25">
      <c r="A56" s="42" t="str">
        <f t="shared" si="6"/>
        <v>MELILLA</v>
      </c>
      <c r="B56" s="41">
        <f t="shared" si="7"/>
        <v>118</v>
      </c>
      <c r="C56" s="41">
        <f t="shared" si="8"/>
        <v>107</v>
      </c>
      <c r="D56" s="41">
        <f t="shared" si="9"/>
        <v>14</v>
      </c>
      <c r="E56" s="42" t="str">
        <f t="shared" si="5"/>
        <v>SANTANDER</v>
      </c>
      <c r="F56" s="42">
        <f t="shared" si="12"/>
        <v>81</v>
      </c>
      <c r="G56" s="42">
        <f t="shared" si="11"/>
        <v>89</v>
      </c>
    </row>
    <row r="57" spans="1:7" x14ac:dyDescent="0.25">
      <c r="A57" s="42" t="str">
        <f t="shared" si="6"/>
        <v>MOTRIL</v>
      </c>
      <c r="B57" s="41">
        <f t="shared" si="7"/>
        <v>69</v>
      </c>
      <c r="C57" s="41">
        <f t="shared" si="8"/>
        <v>72</v>
      </c>
      <c r="D57" s="41">
        <f t="shared" si="9"/>
        <v>24</v>
      </c>
      <c r="E57" s="42" t="str">
        <f t="shared" si="5"/>
        <v>A CORUÑA</v>
      </c>
      <c r="F57" s="42">
        <f t="shared" si="12"/>
        <v>79</v>
      </c>
      <c r="G57" s="42">
        <f t="shared" si="11"/>
        <v>95</v>
      </c>
    </row>
    <row r="58" spans="1:7" x14ac:dyDescent="0.25">
      <c r="A58" s="42" t="str">
        <f t="shared" si="6"/>
        <v>PASAIA</v>
      </c>
      <c r="B58" s="41">
        <f t="shared" si="7"/>
        <v>72</v>
      </c>
      <c r="C58" s="41">
        <f t="shared" si="8"/>
        <v>60</v>
      </c>
      <c r="D58" s="41">
        <f t="shared" si="9"/>
        <v>22</v>
      </c>
      <c r="E58" s="42" t="str">
        <f t="shared" si="5"/>
        <v>SEVILLA</v>
      </c>
      <c r="F58" s="42">
        <f t="shared" si="12"/>
        <v>76</v>
      </c>
      <c r="G58" s="42">
        <f t="shared" si="11"/>
        <v>83</v>
      </c>
    </row>
    <row r="59" spans="1:7" x14ac:dyDescent="0.25">
      <c r="A59" s="42" t="str">
        <f t="shared" si="6"/>
        <v>SANTA CRUZ DE TENERIFE</v>
      </c>
      <c r="B59" s="41">
        <f t="shared" si="7"/>
        <v>1036</v>
      </c>
      <c r="C59" s="41">
        <f t="shared" si="8"/>
        <v>1071</v>
      </c>
      <c r="D59" s="41">
        <f t="shared" si="9"/>
        <v>3</v>
      </c>
      <c r="E59" s="42" t="str">
        <f t="shared" si="5"/>
        <v>PASAIA</v>
      </c>
      <c r="F59" s="42">
        <f t="shared" si="12"/>
        <v>72</v>
      </c>
      <c r="G59" s="42">
        <f t="shared" si="11"/>
        <v>60</v>
      </c>
    </row>
    <row r="60" spans="1:7" x14ac:dyDescent="0.25">
      <c r="A60" s="42" t="str">
        <f t="shared" si="6"/>
        <v>SANTANDER</v>
      </c>
      <c r="B60" s="41">
        <f t="shared" si="7"/>
        <v>81</v>
      </c>
      <c r="C60" s="41">
        <f t="shared" si="8"/>
        <v>89</v>
      </c>
      <c r="D60" s="41">
        <f t="shared" si="9"/>
        <v>19</v>
      </c>
      <c r="E60" s="42" t="str">
        <f t="shared" si="5"/>
        <v>AVILES</v>
      </c>
      <c r="F60" s="42">
        <f t="shared" si="12"/>
        <v>71</v>
      </c>
      <c r="G60" s="42">
        <f t="shared" si="11"/>
        <v>62</v>
      </c>
    </row>
    <row r="61" spans="1:7" x14ac:dyDescent="0.25">
      <c r="A61" s="42" t="str">
        <f t="shared" si="6"/>
        <v>SEVILLA</v>
      </c>
      <c r="B61" s="41">
        <f t="shared" si="7"/>
        <v>76</v>
      </c>
      <c r="C61" s="41">
        <f t="shared" si="8"/>
        <v>83</v>
      </c>
      <c r="D61" s="41">
        <f t="shared" si="9"/>
        <v>21</v>
      </c>
      <c r="E61" s="42" t="str">
        <f t="shared" si="5"/>
        <v>MOTRIL</v>
      </c>
      <c r="F61" s="42">
        <f t="shared" si="12"/>
        <v>69</v>
      </c>
      <c r="G61" s="42">
        <f t="shared" si="11"/>
        <v>72</v>
      </c>
    </row>
    <row r="62" spans="1:7" x14ac:dyDescent="0.25">
      <c r="A62" s="42" t="str">
        <f t="shared" si="6"/>
        <v>TARRAGONA</v>
      </c>
      <c r="B62" s="41">
        <f t="shared" si="7"/>
        <v>219</v>
      </c>
      <c r="C62" s="41">
        <f t="shared" si="8"/>
        <v>240</v>
      </c>
      <c r="D62" s="41">
        <f t="shared" si="9"/>
        <v>9</v>
      </c>
      <c r="E62" s="42" t="str">
        <f t="shared" si="5"/>
        <v>BAHIA DE CADIZ</v>
      </c>
      <c r="F62" s="42">
        <f t="shared" si="12"/>
        <v>64</v>
      </c>
      <c r="G62" s="42">
        <f t="shared" si="11"/>
        <v>78</v>
      </c>
    </row>
    <row r="63" spans="1:7" x14ac:dyDescent="0.25">
      <c r="A63" s="42" t="str">
        <f t="shared" si="6"/>
        <v>VALENCIA</v>
      </c>
      <c r="B63" s="41">
        <f t="shared" si="7"/>
        <v>521</v>
      </c>
      <c r="C63" s="41">
        <f t="shared" si="8"/>
        <v>502</v>
      </c>
      <c r="D63" s="41">
        <f t="shared" si="9"/>
        <v>7</v>
      </c>
      <c r="E63" s="42" t="str">
        <f t="shared" si="5"/>
        <v>ALICANTE</v>
      </c>
      <c r="F63" s="42">
        <f t="shared" si="12"/>
        <v>52</v>
      </c>
      <c r="G63" s="42">
        <f t="shared" si="11"/>
        <v>60</v>
      </c>
    </row>
    <row r="64" spans="1:7" x14ac:dyDescent="0.25">
      <c r="A64" s="42" t="str">
        <f t="shared" si="6"/>
        <v>VIGO</v>
      </c>
      <c r="B64" s="41">
        <f t="shared" si="7"/>
        <v>133</v>
      </c>
      <c r="C64" s="41">
        <f t="shared" si="8"/>
        <v>129</v>
      </c>
      <c r="D64" s="41">
        <f t="shared" si="9"/>
        <v>11</v>
      </c>
      <c r="E64" s="42" t="str">
        <f t="shared" si="5"/>
        <v>MARIN Y RIA DE PONTEVEDRA</v>
      </c>
      <c r="F64" s="42">
        <f t="shared" si="12"/>
        <v>30</v>
      </c>
      <c r="G64" s="42">
        <f t="shared" si="11"/>
        <v>44</v>
      </c>
    </row>
    <row r="65" spans="1:7" x14ac:dyDescent="0.25">
      <c r="A65" s="42" t="str">
        <f t="shared" si="6"/>
        <v>VILAGARCIA</v>
      </c>
      <c r="B65" s="41">
        <f t="shared" si="7"/>
        <v>25</v>
      </c>
      <c r="C65" s="41">
        <f t="shared" si="8"/>
        <v>19</v>
      </c>
      <c r="D65" s="41">
        <f t="shared" si="9"/>
        <v>28</v>
      </c>
      <c r="E65" s="42" t="str">
        <f t="shared" si="5"/>
        <v>VILAGARCIA</v>
      </c>
      <c r="F65" s="42">
        <f t="shared" si="12"/>
        <v>25</v>
      </c>
      <c r="G65" s="42">
        <f t="shared" si="11"/>
        <v>19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E35" sqref="E35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98" t="s">
        <v>73</v>
      </c>
      <c r="B5" s="96" t="str">
        <f>'Resumen general'!D6</f>
        <v>Mes Enero</v>
      </c>
      <c r="C5" s="97"/>
      <c r="D5" s="96" t="str">
        <f>'Resumen general'!F6</f>
        <v>Acumulado desde Enero</v>
      </c>
      <c r="E5" s="97"/>
      <c r="F5" s="97"/>
      <c r="L5" s="39">
        <f>'Resumen general'!I4</f>
        <v>41702</v>
      </c>
    </row>
    <row r="6" spans="1:12" x14ac:dyDescent="0.25">
      <c r="A6" s="99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884941</v>
      </c>
      <c r="C7" s="9">
        <v>1318800</v>
      </c>
      <c r="D7" s="9">
        <v>884941</v>
      </c>
      <c r="E7" s="9">
        <v>1318800</v>
      </c>
      <c r="F7" s="10">
        <f>((E7*100)/D7)-100</f>
        <v>49.026884278160907</v>
      </c>
      <c r="G7" s="1"/>
      <c r="H7" s="1"/>
      <c r="I7" s="1"/>
    </row>
    <row r="8" spans="1:12" x14ac:dyDescent="0.25">
      <c r="A8" s="11" t="s">
        <v>45</v>
      </c>
      <c r="B8" s="12">
        <v>612789</v>
      </c>
      <c r="C8" s="12">
        <v>532020</v>
      </c>
      <c r="D8" s="12">
        <v>612789</v>
      </c>
      <c r="E8" s="12">
        <v>532020</v>
      </c>
      <c r="F8" s="13">
        <f t="shared" ref="F8:F35" si="0">((E8*100)/D8)-100</f>
        <v>-13.180556439492221</v>
      </c>
      <c r="G8" s="1"/>
      <c r="H8" s="1"/>
      <c r="I8" s="1"/>
    </row>
    <row r="9" spans="1:12" x14ac:dyDescent="0.25">
      <c r="A9" s="8" t="s">
        <v>46</v>
      </c>
      <c r="B9" s="9">
        <v>1118737</v>
      </c>
      <c r="C9" s="9">
        <v>1366827</v>
      </c>
      <c r="D9" s="9">
        <v>1118737</v>
      </c>
      <c r="E9" s="9">
        <v>1366827</v>
      </c>
      <c r="F9" s="10">
        <f t="shared" si="0"/>
        <v>22.175900144537991</v>
      </c>
      <c r="G9" s="1"/>
      <c r="H9" s="1"/>
      <c r="I9" s="1"/>
    </row>
    <row r="10" spans="1:12" x14ac:dyDescent="0.25">
      <c r="A10" s="11" t="s">
        <v>47</v>
      </c>
      <c r="B10" s="12">
        <v>522028</v>
      </c>
      <c r="C10" s="12">
        <v>555624</v>
      </c>
      <c r="D10" s="12">
        <v>522028</v>
      </c>
      <c r="E10" s="12">
        <v>555624</v>
      </c>
      <c r="F10" s="13">
        <f t="shared" si="0"/>
        <v>6.4356701173117159</v>
      </c>
      <c r="G10" s="1"/>
      <c r="H10" s="1"/>
      <c r="I10" s="1"/>
    </row>
    <row r="11" spans="1:12" x14ac:dyDescent="0.25">
      <c r="A11" s="8" t="s">
        <v>48</v>
      </c>
      <c r="B11" s="9">
        <v>28178726</v>
      </c>
      <c r="C11" s="9">
        <v>31842905</v>
      </c>
      <c r="D11" s="9">
        <v>28178726</v>
      </c>
      <c r="E11" s="9">
        <v>31842905</v>
      </c>
      <c r="F11" s="10">
        <f t="shared" si="0"/>
        <v>13.003352245236357</v>
      </c>
      <c r="G11" s="1"/>
      <c r="H11" s="1"/>
      <c r="I11" s="1"/>
    </row>
    <row r="12" spans="1:12" x14ac:dyDescent="0.25">
      <c r="A12" s="11" t="s">
        <v>49</v>
      </c>
      <c r="B12" s="12">
        <v>1405520</v>
      </c>
      <c r="C12" s="12">
        <v>1259798</v>
      </c>
      <c r="D12" s="12">
        <v>1405520</v>
      </c>
      <c r="E12" s="12">
        <v>1259798</v>
      </c>
      <c r="F12" s="13">
        <f t="shared" si="0"/>
        <v>-10.367835391883432</v>
      </c>
      <c r="G12" s="1"/>
      <c r="H12" s="1"/>
      <c r="I12" s="1"/>
    </row>
    <row r="13" spans="1:12" x14ac:dyDescent="0.25">
      <c r="A13" s="8" t="s">
        <v>50</v>
      </c>
      <c r="B13" s="9">
        <v>6261207</v>
      </c>
      <c r="C13" s="9">
        <v>9262029</v>
      </c>
      <c r="D13" s="9">
        <v>6261207</v>
      </c>
      <c r="E13" s="9">
        <v>9262029</v>
      </c>
      <c r="F13" s="10">
        <f t="shared" si="0"/>
        <v>47.927212756262492</v>
      </c>
      <c r="G13" s="1"/>
      <c r="H13" s="1"/>
      <c r="I13" s="1"/>
    </row>
    <row r="14" spans="1:12" x14ac:dyDescent="0.25">
      <c r="A14" s="11" t="s">
        <v>51</v>
      </c>
      <c r="B14" s="12">
        <v>17678844</v>
      </c>
      <c r="C14" s="12">
        <v>17200660</v>
      </c>
      <c r="D14" s="12">
        <v>17678844</v>
      </c>
      <c r="E14" s="12">
        <v>17200660</v>
      </c>
      <c r="F14" s="13">
        <f t="shared" si="0"/>
        <v>-2.7048374882430153</v>
      </c>
      <c r="G14" s="1"/>
      <c r="H14" s="1"/>
      <c r="I14" s="1"/>
    </row>
    <row r="15" spans="1:12" x14ac:dyDescent="0.25">
      <c r="A15" s="8" t="s">
        <v>52</v>
      </c>
      <c r="B15" s="9">
        <v>3395944</v>
      </c>
      <c r="C15" s="9">
        <v>3147685</v>
      </c>
      <c r="D15" s="9">
        <v>3395944</v>
      </c>
      <c r="E15" s="9">
        <v>3147685</v>
      </c>
      <c r="F15" s="10">
        <f t="shared" si="0"/>
        <v>-7.3104562383831961</v>
      </c>
      <c r="G15" s="1"/>
      <c r="H15" s="1"/>
      <c r="I15" s="1"/>
    </row>
    <row r="16" spans="1:12" x14ac:dyDescent="0.25">
      <c r="A16" s="11" t="s">
        <v>53</v>
      </c>
      <c r="B16" s="12">
        <v>2577498</v>
      </c>
      <c r="C16" s="12">
        <v>2254723</v>
      </c>
      <c r="D16" s="12">
        <v>2577498</v>
      </c>
      <c r="E16" s="12">
        <v>2254723</v>
      </c>
      <c r="F16" s="13">
        <f t="shared" si="0"/>
        <v>-12.522803121476713</v>
      </c>
      <c r="G16" s="1"/>
      <c r="H16" s="1"/>
      <c r="I16" s="1"/>
    </row>
    <row r="17" spans="1:9" x14ac:dyDescent="0.25">
      <c r="A17" s="8" t="s">
        <v>54</v>
      </c>
      <c r="B17" s="9">
        <v>1298364</v>
      </c>
      <c r="C17" s="9">
        <v>1568933</v>
      </c>
      <c r="D17" s="9">
        <v>1298364</v>
      </c>
      <c r="E17" s="9">
        <v>1568933</v>
      </c>
      <c r="F17" s="10">
        <f t="shared" si="0"/>
        <v>20.839225363611433</v>
      </c>
      <c r="G17" s="1"/>
      <c r="H17" s="1"/>
      <c r="I17" s="1"/>
    </row>
    <row r="18" spans="1:9" x14ac:dyDescent="0.25">
      <c r="A18" s="11" t="s">
        <v>55</v>
      </c>
      <c r="B18" s="12">
        <v>4979174</v>
      </c>
      <c r="C18" s="12">
        <v>4744717</v>
      </c>
      <c r="D18" s="12">
        <v>4979174</v>
      </c>
      <c r="E18" s="12">
        <v>4744717</v>
      </c>
      <c r="F18" s="13">
        <f t="shared" si="0"/>
        <v>-4.7087528975689565</v>
      </c>
      <c r="G18" s="1"/>
      <c r="H18" s="1"/>
      <c r="I18" s="1"/>
    </row>
    <row r="19" spans="1:9" x14ac:dyDescent="0.25">
      <c r="A19" s="8" t="s">
        <v>56</v>
      </c>
      <c r="B19" s="9">
        <v>1080994</v>
      </c>
      <c r="C19" s="9">
        <v>1081941</v>
      </c>
      <c r="D19" s="9">
        <v>1080994</v>
      </c>
      <c r="E19" s="9">
        <v>1081941</v>
      </c>
      <c r="F19" s="10">
        <f t="shared" si="0"/>
        <v>8.7604556547034917E-2</v>
      </c>
      <c r="G19" s="1"/>
      <c r="H19" s="1"/>
      <c r="I19" s="1"/>
    </row>
    <row r="20" spans="1:9" x14ac:dyDescent="0.25">
      <c r="A20" s="11" t="s">
        <v>57</v>
      </c>
      <c r="B20" s="12">
        <v>1436760</v>
      </c>
      <c r="C20" s="12">
        <v>1752006</v>
      </c>
      <c r="D20" s="12">
        <v>1436760</v>
      </c>
      <c r="E20" s="12">
        <v>1752006</v>
      </c>
      <c r="F20" s="13">
        <f t="shared" si="0"/>
        <v>21.941451599432057</v>
      </c>
      <c r="G20" s="1"/>
      <c r="H20" s="1"/>
      <c r="I20" s="1"/>
    </row>
    <row r="21" spans="1:9" x14ac:dyDescent="0.25">
      <c r="A21" s="8" t="s">
        <v>58</v>
      </c>
      <c r="B21" s="9">
        <v>1819101</v>
      </c>
      <c r="C21" s="9">
        <v>2032601</v>
      </c>
      <c r="D21" s="9">
        <v>1819101</v>
      </c>
      <c r="E21" s="9">
        <v>2032601</v>
      </c>
      <c r="F21" s="10">
        <f t="shared" si="0"/>
        <v>11.736566578766102</v>
      </c>
      <c r="G21" s="1"/>
      <c r="H21" s="1"/>
      <c r="I21" s="1"/>
    </row>
    <row r="22" spans="1:9" x14ac:dyDescent="0.25">
      <c r="A22" s="11" t="s">
        <v>59</v>
      </c>
      <c r="B22" s="12">
        <v>16733743</v>
      </c>
      <c r="C22" s="12">
        <v>18256079</v>
      </c>
      <c r="D22" s="12">
        <v>16733743</v>
      </c>
      <c r="E22" s="12">
        <v>18256079</v>
      </c>
      <c r="F22" s="13">
        <f t="shared" si="0"/>
        <v>9.0974027747408286</v>
      </c>
      <c r="G22" s="1"/>
      <c r="H22" s="1"/>
      <c r="I22" s="1"/>
    </row>
    <row r="23" spans="1:9" x14ac:dyDescent="0.25">
      <c r="A23" s="8" t="s">
        <v>60</v>
      </c>
      <c r="B23" s="9">
        <v>1983900</v>
      </c>
      <c r="C23" s="9">
        <v>2566836</v>
      </c>
      <c r="D23" s="9">
        <v>1983900</v>
      </c>
      <c r="E23" s="9">
        <v>2566836</v>
      </c>
      <c r="F23" s="10">
        <f t="shared" si="0"/>
        <v>29.383335853621645</v>
      </c>
      <c r="G23" s="1"/>
      <c r="H23" s="1"/>
      <c r="I23" s="1"/>
    </row>
    <row r="24" spans="1:9" x14ac:dyDescent="0.25">
      <c r="A24" s="11" t="s">
        <v>61</v>
      </c>
      <c r="B24" s="12">
        <v>403413</v>
      </c>
      <c r="C24" s="12">
        <v>175021</v>
      </c>
      <c r="D24" s="12">
        <v>403413</v>
      </c>
      <c r="E24" s="12">
        <v>175021</v>
      </c>
      <c r="F24" s="13">
        <f t="shared" si="0"/>
        <v>-56.614933083465331</v>
      </c>
      <c r="G24" s="1"/>
      <c r="H24" s="1"/>
      <c r="I24" s="1"/>
    </row>
    <row r="25" spans="1:9" x14ac:dyDescent="0.25">
      <c r="A25" s="8" t="s">
        <v>62</v>
      </c>
      <c r="B25" s="9">
        <v>1961018</v>
      </c>
      <c r="C25" s="9">
        <v>2031840</v>
      </c>
      <c r="D25" s="9">
        <v>1961018</v>
      </c>
      <c r="E25" s="9">
        <v>2031840</v>
      </c>
      <c r="F25" s="10">
        <f t="shared" si="0"/>
        <v>3.611491582433203</v>
      </c>
      <c r="G25" s="1"/>
      <c r="H25" s="1"/>
      <c r="I25" s="1"/>
    </row>
    <row r="26" spans="1:9" x14ac:dyDescent="0.25">
      <c r="A26" s="11" t="s">
        <v>63</v>
      </c>
      <c r="B26" s="12">
        <v>1193834</v>
      </c>
      <c r="C26" s="12">
        <v>1270731</v>
      </c>
      <c r="D26" s="12">
        <v>1193834</v>
      </c>
      <c r="E26" s="12">
        <v>1270731</v>
      </c>
      <c r="F26" s="13">
        <f t="shared" si="0"/>
        <v>6.4411802645929015</v>
      </c>
      <c r="G26" s="1"/>
      <c r="H26" s="1"/>
      <c r="I26" s="1"/>
    </row>
    <row r="27" spans="1:9" x14ac:dyDescent="0.25">
      <c r="A27" s="8" t="s">
        <v>64</v>
      </c>
      <c r="B27" s="9">
        <v>408218</v>
      </c>
      <c r="C27" s="9">
        <v>457173</v>
      </c>
      <c r="D27" s="9">
        <v>408218</v>
      </c>
      <c r="E27" s="9">
        <v>457173</v>
      </c>
      <c r="F27" s="10">
        <f t="shared" si="0"/>
        <v>11.992366823608961</v>
      </c>
      <c r="G27" s="1"/>
      <c r="H27" s="1"/>
      <c r="I27" s="1"/>
    </row>
    <row r="28" spans="1:9" x14ac:dyDescent="0.25">
      <c r="A28" s="11" t="s">
        <v>65</v>
      </c>
      <c r="B28" s="12">
        <v>17266123</v>
      </c>
      <c r="C28" s="12">
        <v>16654604</v>
      </c>
      <c r="D28" s="12">
        <v>17266123</v>
      </c>
      <c r="E28" s="12">
        <v>16654604</v>
      </c>
      <c r="F28" s="13">
        <f t="shared" si="0"/>
        <v>-3.5417273466660646</v>
      </c>
      <c r="G28" s="1"/>
      <c r="H28" s="1"/>
      <c r="I28" s="1"/>
    </row>
    <row r="29" spans="1:9" x14ac:dyDescent="0.25">
      <c r="A29" s="8" t="s">
        <v>66</v>
      </c>
      <c r="B29" s="9">
        <v>956009</v>
      </c>
      <c r="C29" s="9">
        <v>1314473</v>
      </c>
      <c r="D29" s="9">
        <v>956009</v>
      </c>
      <c r="E29" s="9">
        <v>1314473</v>
      </c>
      <c r="F29" s="10">
        <f t="shared" si="0"/>
        <v>37.495881314924873</v>
      </c>
      <c r="G29" s="1"/>
      <c r="H29" s="1"/>
      <c r="I29" s="1"/>
    </row>
    <row r="30" spans="1:9" x14ac:dyDescent="0.25">
      <c r="A30" s="11" t="s">
        <v>67</v>
      </c>
      <c r="B30" s="12">
        <v>350910</v>
      </c>
      <c r="C30" s="12">
        <v>396854</v>
      </c>
      <c r="D30" s="12">
        <v>350910</v>
      </c>
      <c r="E30" s="12">
        <v>396854</v>
      </c>
      <c r="F30" s="13">
        <f t="shared" si="0"/>
        <v>13.092815821720663</v>
      </c>
      <c r="G30" s="1"/>
      <c r="H30" s="1"/>
      <c r="I30" s="1"/>
    </row>
    <row r="31" spans="1:9" x14ac:dyDescent="0.25">
      <c r="A31" s="8" t="s">
        <v>68</v>
      </c>
      <c r="B31" s="9">
        <v>3631823</v>
      </c>
      <c r="C31" s="9">
        <v>3610152</v>
      </c>
      <c r="D31" s="9">
        <v>3631823</v>
      </c>
      <c r="E31" s="9">
        <v>3610152</v>
      </c>
      <c r="F31" s="10">
        <f t="shared" si="0"/>
        <v>-0.59669758135240158</v>
      </c>
      <c r="G31" s="1"/>
      <c r="H31" s="1"/>
      <c r="I31" s="1"/>
    </row>
    <row r="32" spans="1:9" x14ac:dyDescent="0.25">
      <c r="A32" s="11" t="s">
        <v>69</v>
      </c>
      <c r="B32" s="12">
        <v>14400291</v>
      </c>
      <c r="C32" s="12">
        <v>14485862</v>
      </c>
      <c r="D32" s="12">
        <v>14400291</v>
      </c>
      <c r="E32" s="12">
        <v>14485862</v>
      </c>
      <c r="F32" s="13">
        <f t="shared" si="0"/>
        <v>0.5942310471364749</v>
      </c>
      <c r="G32" s="1"/>
      <c r="H32" s="1"/>
      <c r="I32" s="1"/>
    </row>
    <row r="33" spans="1:9" x14ac:dyDescent="0.25">
      <c r="A33" s="8" t="s">
        <v>70</v>
      </c>
      <c r="B33" s="9">
        <v>2023899</v>
      </c>
      <c r="C33" s="9">
        <v>1834360</v>
      </c>
      <c r="D33" s="9">
        <v>2023899</v>
      </c>
      <c r="E33" s="9">
        <v>1834360</v>
      </c>
      <c r="F33" s="10">
        <f t="shared" si="0"/>
        <v>-9.3650424255360605</v>
      </c>
      <c r="G33" s="1"/>
      <c r="H33" s="1"/>
      <c r="I33" s="1"/>
    </row>
    <row r="34" spans="1:9" x14ac:dyDescent="0.25">
      <c r="A34" s="11" t="s">
        <v>71</v>
      </c>
      <c r="B34" s="12">
        <v>123080</v>
      </c>
      <c r="C34" s="12">
        <v>182421</v>
      </c>
      <c r="D34" s="12">
        <v>123080</v>
      </c>
      <c r="E34" s="12">
        <v>182421</v>
      </c>
      <c r="F34" s="13">
        <f t="shared" si="0"/>
        <v>48.213357166070836</v>
      </c>
      <c r="G34" s="1"/>
      <c r="H34" s="1"/>
      <c r="I34" s="1"/>
    </row>
    <row r="35" spans="1:9" x14ac:dyDescent="0.25">
      <c r="A35" s="14" t="s">
        <v>72</v>
      </c>
      <c r="B35" s="15">
        <f t="shared" ref="B35" si="1">SUM(B7:B34)</f>
        <v>134686888</v>
      </c>
      <c r="C35" s="15">
        <f t="shared" ref="C35" si="2">SUM(C7:C34)</f>
        <v>143157675</v>
      </c>
      <c r="D35" s="15">
        <f t="shared" ref="D35" si="3">SUM(D7:D34)</f>
        <v>134686888</v>
      </c>
      <c r="E35" s="15">
        <f t="shared" ref="E35" si="4">SUM(E7:E34)</f>
        <v>143157675</v>
      </c>
      <c r="F35" s="16">
        <f t="shared" si="0"/>
        <v>6.2892439834232476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1318800</v>
      </c>
      <c r="C38" s="41">
        <f>D7</f>
        <v>884941</v>
      </c>
      <c r="D38" s="41">
        <f>_xlfn.RANK.EQ(B38,$B$38:$B$65)+COUNTIF($B$38:$B$65,B38)-1</f>
        <v>18</v>
      </c>
      <c r="E38" s="42" t="str">
        <f t="shared" ref="E38:E65" si="5">INDEX($A$38:$B$65,MATCH(ROW()-37,$D$38:$D$65,0),1)</f>
        <v>BAHIA DE ALGECIRAS</v>
      </c>
      <c r="F38" s="42">
        <f>LOOKUP(E38,$A$38:$A$65,$B$38:$B$65)</f>
        <v>31842905</v>
      </c>
      <c r="G38" s="42">
        <f>LOOKUP(E38,$A$38:$A$65,$C$38:$C$65)</f>
        <v>28178726</v>
      </c>
    </row>
    <row r="39" spans="1:9" x14ac:dyDescent="0.25">
      <c r="A39" s="42" t="str">
        <f t="shared" ref="A39:A65" si="6">A8</f>
        <v>ALICANTE</v>
      </c>
      <c r="B39" s="41">
        <f t="shared" ref="B39:B65" si="7">E8</f>
        <v>532020</v>
      </c>
      <c r="C39" s="41">
        <f t="shared" ref="C39:C65" si="8">D8</f>
        <v>612789</v>
      </c>
      <c r="D39" s="41">
        <f t="shared" ref="D39:D65" si="9">_xlfn.RANK.EQ(B39,$B$38:$B$65)+COUNTIF($B$38:$B$65,B39)-1</f>
        <v>24</v>
      </c>
      <c r="E39" s="42" t="str">
        <f t="shared" si="5"/>
        <v>LAS PALMAS</v>
      </c>
      <c r="F39" s="42">
        <f t="shared" ref="F39:F54" si="10">LOOKUP(E39,$A$38:$A$65,$B$38:$B$65)</f>
        <v>18256079</v>
      </c>
      <c r="G39" s="42">
        <f t="shared" ref="G39:G65" si="11">LOOKUP(E39,$A$38:$A$65,$C$38:$C$65)</f>
        <v>16733743</v>
      </c>
    </row>
    <row r="40" spans="1:9" x14ac:dyDescent="0.25">
      <c r="A40" s="42" t="str">
        <f t="shared" si="6"/>
        <v>ALMERIA</v>
      </c>
      <c r="B40" s="41">
        <f t="shared" si="7"/>
        <v>1366827</v>
      </c>
      <c r="C40" s="41">
        <f t="shared" si="8"/>
        <v>1118737</v>
      </c>
      <c r="D40" s="41">
        <f t="shared" si="9"/>
        <v>17</v>
      </c>
      <c r="E40" s="42" t="str">
        <f t="shared" si="5"/>
        <v>BARCELONA</v>
      </c>
      <c r="F40" s="42">
        <f t="shared" si="10"/>
        <v>17200660</v>
      </c>
      <c r="G40" s="42">
        <f t="shared" si="11"/>
        <v>17678844</v>
      </c>
    </row>
    <row r="41" spans="1:9" x14ac:dyDescent="0.25">
      <c r="A41" s="42" t="str">
        <f t="shared" si="6"/>
        <v>AVILES</v>
      </c>
      <c r="B41" s="41">
        <f t="shared" si="7"/>
        <v>555624</v>
      </c>
      <c r="C41" s="41">
        <f t="shared" si="8"/>
        <v>522028</v>
      </c>
      <c r="D41" s="41">
        <f t="shared" si="9"/>
        <v>23</v>
      </c>
      <c r="E41" s="42" t="str">
        <f t="shared" si="5"/>
        <v>SANTA CRUZ DE TENERIFE</v>
      </c>
      <c r="F41" s="42">
        <f t="shared" si="10"/>
        <v>16654604</v>
      </c>
      <c r="G41" s="42">
        <f t="shared" si="11"/>
        <v>17266123</v>
      </c>
    </row>
    <row r="42" spans="1:9" x14ac:dyDescent="0.25">
      <c r="A42" s="42" t="str">
        <f t="shared" si="6"/>
        <v>BAHIA DE ALGECIRAS</v>
      </c>
      <c r="B42" s="41">
        <f t="shared" si="7"/>
        <v>31842905</v>
      </c>
      <c r="C42" s="41">
        <f t="shared" si="8"/>
        <v>28178726</v>
      </c>
      <c r="D42" s="41">
        <f t="shared" si="9"/>
        <v>1</v>
      </c>
      <c r="E42" s="42" t="str">
        <f t="shared" si="5"/>
        <v>VALENCIA</v>
      </c>
      <c r="F42" s="42">
        <f t="shared" si="10"/>
        <v>14485862</v>
      </c>
      <c r="G42" s="42">
        <f t="shared" si="11"/>
        <v>14400291</v>
      </c>
    </row>
    <row r="43" spans="1:9" x14ac:dyDescent="0.25">
      <c r="A43" s="42" t="str">
        <f t="shared" si="6"/>
        <v>BAHIA DE CADIZ</v>
      </c>
      <c r="B43" s="41">
        <f t="shared" si="7"/>
        <v>1259798</v>
      </c>
      <c r="C43" s="41">
        <f t="shared" si="8"/>
        <v>1405520</v>
      </c>
      <c r="D43" s="41">
        <f t="shared" si="9"/>
        <v>21</v>
      </c>
      <c r="E43" s="42" t="str">
        <f t="shared" si="5"/>
        <v>BALEARES</v>
      </c>
      <c r="F43" s="42">
        <f t="shared" si="10"/>
        <v>9262029</v>
      </c>
      <c r="G43" s="42">
        <f t="shared" si="11"/>
        <v>6261207</v>
      </c>
    </row>
    <row r="44" spans="1:9" x14ac:dyDescent="0.25">
      <c r="A44" s="42" t="str">
        <f t="shared" si="6"/>
        <v>BALEARES</v>
      </c>
      <c r="B44" s="41">
        <f t="shared" si="7"/>
        <v>9262029</v>
      </c>
      <c r="C44" s="41">
        <f t="shared" si="8"/>
        <v>6261207</v>
      </c>
      <c r="D44" s="41">
        <f t="shared" si="9"/>
        <v>6</v>
      </c>
      <c r="E44" s="42" t="str">
        <f t="shared" si="5"/>
        <v>CEUTA</v>
      </c>
      <c r="F44" s="42">
        <f t="shared" si="10"/>
        <v>4744717</v>
      </c>
      <c r="G44" s="42">
        <f t="shared" si="11"/>
        <v>4979174</v>
      </c>
    </row>
    <row r="45" spans="1:9" x14ac:dyDescent="0.25">
      <c r="A45" s="42" t="str">
        <f t="shared" si="6"/>
        <v>BARCELONA</v>
      </c>
      <c r="B45" s="41">
        <f t="shared" si="7"/>
        <v>17200660</v>
      </c>
      <c r="C45" s="41">
        <f t="shared" si="8"/>
        <v>17678844</v>
      </c>
      <c r="D45" s="41">
        <f t="shared" si="9"/>
        <v>3</v>
      </c>
      <c r="E45" s="42" t="str">
        <f t="shared" si="5"/>
        <v>TARRAGONA</v>
      </c>
      <c r="F45" s="42">
        <f t="shared" si="10"/>
        <v>3610152</v>
      </c>
      <c r="G45" s="42">
        <f t="shared" si="11"/>
        <v>3631823</v>
      </c>
    </row>
    <row r="46" spans="1:9" x14ac:dyDescent="0.25">
      <c r="A46" s="42" t="str">
        <f t="shared" si="6"/>
        <v>BILBAO</v>
      </c>
      <c r="B46" s="41">
        <f t="shared" si="7"/>
        <v>3147685</v>
      </c>
      <c r="C46" s="41">
        <f t="shared" si="8"/>
        <v>3395944</v>
      </c>
      <c r="D46" s="41">
        <f t="shared" si="9"/>
        <v>9</v>
      </c>
      <c r="E46" s="42" t="str">
        <f t="shared" si="5"/>
        <v>BILBAO</v>
      </c>
      <c r="F46" s="42">
        <f t="shared" si="10"/>
        <v>3147685</v>
      </c>
      <c r="G46" s="42">
        <f t="shared" si="11"/>
        <v>3395944</v>
      </c>
    </row>
    <row r="47" spans="1:9" x14ac:dyDescent="0.25">
      <c r="A47" s="42" t="str">
        <f t="shared" si="6"/>
        <v>CARTAGENA</v>
      </c>
      <c r="B47" s="41">
        <f t="shared" si="7"/>
        <v>2254723</v>
      </c>
      <c r="C47" s="41">
        <f t="shared" si="8"/>
        <v>2577498</v>
      </c>
      <c r="D47" s="41">
        <f t="shared" si="9"/>
        <v>11</v>
      </c>
      <c r="E47" s="42" t="str">
        <f t="shared" si="5"/>
        <v>MALAGA</v>
      </c>
      <c r="F47" s="42">
        <f t="shared" si="10"/>
        <v>2566836</v>
      </c>
      <c r="G47" s="42">
        <f t="shared" si="11"/>
        <v>1983900</v>
      </c>
    </row>
    <row r="48" spans="1:9" x14ac:dyDescent="0.25">
      <c r="A48" s="42" t="str">
        <f t="shared" si="6"/>
        <v>CASTELLON</v>
      </c>
      <c r="B48" s="41">
        <f t="shared" si="7"/>
        <v>1568933</v>
      </c>
      <c r="C48" s="41">
        <f t="shared" si="8"/>
        <v>1298364</v>
      </c>
      <c r="D48" s="41">
        <f t="shared" si="9"/>
        <v>16</v>
      </c>
      <c r="E48" s="42" t="str">
        <f t="shared" si="5"/>
        <v>CARTAGENA</v>
      </c>
      <c r="F48" s="42">
        <f t="shared" si="10"/>
        <v>2254723</v>
      </c>
      <c r="G48" s="42">
        <f t="shared" si="11"/>
        <v>2577498</v>
      </c>
    </row>
    <row r="49" spans="1:7" x14ac:dyDescent="0.25">
      <c r="A49" s="42" t="str">
        <f t="shared" si="6"/>
        <v>CEUTA</v>
      </c>
      <c r="B49" s="41">
        <f t="shared" si="7"/>
        <v>4744717</v>
      </c>
      <c r="C49" s="41">
        <f t="shared" si="8"/>
        <v>4979174</v>
      </c>
      <c r="D49" s="41">
        <f t="shared" si="9"/>
        <v>7</v>
      </c>
      <c r="E49" s="42" t="str">
        <f t="shared" si="5"/>
        <v>HUELVA</v>
      </c>
      <c r="F49" s="42">
        <f t="shared" si="10"/>
        <v>2032601</v>
      </c>
      <c r="G49" s="42">
        <f t="shared" si="11"/>
        <v>1819101</v>
      </c>
    </row>
    <row r="50" spans="1:7" x14ac:dyDescent="0.25">
      <c r="A50" s="42" t="str">
        <f t="shared" si="6"/>
        <v>FERROL-SAN CIBRAO</v>
      </c>
      <c r="B50" s="41">
        <f t="shared" si="7"/>
        <v>1081941</v>
      </c>
      <c r="C50" s="41">
        <f t="shared" si="8"/>
        <v>1080994</v>
      </c>
      <c r="D50" s="41">
        <f t="shared" si="9"/>
        <v>22</v>
      </c>
      <c r="E50" s="42" t="str">
        <f t="shared" si="5"/>
        <v>MELILLA</v>
      </c>
      <c r="F50" s="42">
        <f t="shared" si="10"/>
        <v>2031840</v>
      </c>
      <c r="G50" s="42">
        <f t="shared" si="11"/>
        <v>1961018</v>
      </c>
    </row>
    <row r="51" spans="1:7" x14ac:dyDescent="0.25">
      <c r="A51" s="42" t="str">
        <f t="shared" si="6"/>
        <v>GIJON</v>
      </c>
      <c r="B51" s="41">
        <f t="shared" si="7"/>
        <v>1752006</v>
      </c>
      <c r="C51" s="41">
        <f t="shared" si="8"/>
        <v>1436760</v>
      </c>
      <c r="D51" s="41">
        <f t="shared" si="9"/>
        <v>15</v>
      </c>
      <c r="E51" s="42" t="str">
        <f t="shared" si="5"/>
        <v>VIGO</v>
      </c>
      <c r="F51" s="42">
        <f t="shared" si="10"/>
        <v>1834360</v>
      </c>
      <c r="G51" s="42">
        <f t="shared" si="11"/>
        <v>2023899</v>
      </c>
    </row>
    <row r="52" spans="1:7" x14ac:dyDescent="0.25">
      <c r="A52" s="42" t="str">
        <f t="shared" si="6"/>
        <v>HUELVA</v>
      </c>
      <c r="B52" s="41">
        <f t="shared" si="7"/>
        <v>2032601</v>
      </c>
      <c r="C52" s="41">
        <f t="shared" si="8"/>
        <v>1819101</v>
      </c>
      <c r="D52" s="41">
        <f t="shared" si="9"/>
        <v>12</v>
      </c>
      <c r="E52" s="42" t="str">
        <f t="shared" si="5"/>
        <v>GIJON</v>
      </c>
      <c r="F52" s="42">
        <f t="shared" si="10"/>
        <v>1752006</v>
      </c>
      <c r="G52" s="42">
        <f t="shared" si="11"/>
        <v>1436760</v>
      </c>
    </row>
    <row r="53" spans="1:7" x14ac:dyDescent="0.25">
      <c r="A53" s="42" t="str">
        <f t="shared" si="6"/>
        <v>LAS PALMAS</v>
      </c>
      <c r="B53" s="41">
        <f t="shared" si="7"/>
        <v>18256079</v>
      </c>
      <c r="C53" s="41">
        <f t="shared" si="8"/>
        <v>16733743</v>
      </c>
      <c r="D53" s="41">
        <f t="shared" si="9"/>
        <v>2</v>
      </c>
      <c r="E53" s="42" t="str">
        <f t="shared" si="5"/>
        <v>CASTELLON</v>
      </c>
      <c r="F53" s="42">
        <f t="shared" si="10"/>
        <v>1568933</v>
      </c>
      <c r="G53" s="42">
        <f t="shared" si="11"/>
        <v>1298364</v>
      </c>
    </row>
    <row r="54" spans="1:7" x14ac:dyDescent="0.25">
      <c r="A54" s="42" t="str">
        <f t="shared" si="6"/>
        <v>MALAGA</v>
      </c>
      <c r="B54" s="41">
        <f t="shared" si="7"/>
        <v>2566836</v>
      </c>
      <c r="C54" s="41">
        <f t="shared" si="8"/>
        <v>1983900</v>
      </c>
      <c r="D54" s="41">
        <f t="shared" si="9"/>
        <v>10</v>
      </c>
      <c r="E54" s="42" t="str">
        <f t="shared" si="5"/>
        <v>ALMERIA</v>
      </c>
      <c r="F54" s="42">
        <f t="shared" si="10"/>
        <v>1366827</v>
      </c>
      <c r="G54" s="42">
        <f t="shared" si="11"/>
        <v>1118737</v>
      </c>
    </row>
    <row r="55" spans="1:7" x14ac:dyDescent="0.25">
      <c r="A55" s="42" t="str">
        <f t="shared" si="6"/>
        <v>MARIN Y RIA DE PONTEVEDRA</v>
      </c>
      <c r="B55" s="41">
        <f t="shared" si="7"/>
        <v>175021</v>
      </c>
      <c r="C55" s="41">
        <f t="shared" si="8"/>
        <v>403413</v>
      </c>
      <c r="D55" s="41">
        <f t="shared" si="9"/>
        <v>28</v>
      </c>
      <c r="E55" s="42" t="str">
        <f t="shared" si="5"/>
        <v>A CORUÑA</v>
      </c>
      <c r="F55" s="42">
        <f t="shared" ref="F55:F65" si="12">LOOKUP(E55,$A$38:$A$65,$B$38:$B$65)</f>
        <v>1318800</v>
      </c>
      <c r="G55" s="42">
        <f t="shared" si="11"/>
        <v>884941</v>
      </c>
    </row>
    <row r="56" spans="1:7" x14ac:dyDescent="0.25">
      <c r="A56" s="42" t="str">
        <f t="shared" si="6"/>
        <v>MELILLA</v>
      </c>
      <c r="B56" s="41">
        <f t="shared" si="7"/>
        <v>2031840</v>
      </c>
      <c r="C56" s="41">
        <f t="shared" si="8"/>
        <v>1961018</v>
      </c>
      <c r="D56" s="41">
        <f t="shared" si="9"/>
        <v>13</v>
      </c>
      <c r="E56" s="42" t="str">
        <f t="shared" si="5"/>
        <v>SANTANDER</v>
      </c>
      <c r="F56" s="42">
        <f t="shared" si="12"/>
        <v>1314473</v>
      </c>
      <c r="G56" s="42">
        <f t="shared" si="11"/>
        <v>956009</v>
      </c>
    </row>
    <row r="57" spans="1:7" x14ac:dyDescent="0.25">
      <c r="A57" s="42" t="str">
        <f t="shared" si="6"/>
        <v>MOTRIL</v>
      </c>
      <c r="B57" s="41">
        <f t="shared" si="7"/>
        <v>1270731</v>
      </c>
      <c r="C57" s="41">
        <f t="shared" si="8"/>
        <v>1193834</v>
      </c>
      <c r="D57" s="41">
        <f t="shared" si="9"/>
        <v>20</v>
      </c>
      <c r="E57" s="42" t="str">
        <f t="shared" si="5"/>
        <v>MOTRIL</v>
      </c>
      <c r="F57" s="42">
        <f t="shared" si="12"/>
        <v>1270731</v>
      </c>
      <c r="G57" s="42">
        <f t="shared" si="11"/>
        <v>1193834</v>
      </c>
    </row>
    <row r="58" spans="1:7" x14ac:dyDescent="0.25">
      <c r="A58" s="42" t="str">
        <f t="shared" si="6"/>
        <v>PASAIA</v>
      </c>
      <c r="B58" s="41">
        <f t="shared" si="7"/>
        <v>457173</v>
      </c>
      <c r="C58" s="41">
        <f t="shared" si="8"/>
        <v>408218</v>
      </c>
      <c r="D58" s="41">
        <f t="shared" si="9"/>
        <v>25</v>
      </c>
      <c r="E58" s="42" t="str">
        <f t="shared" si="5"/>
        <v>BAHIA DE CADIZ</v>
      </c>
      <c r="F58" s="42">
        <f t="shared" si="12"/>
        <v>1259798</v>
      </c>
      <c r="G58" s="42">
        <f t="shared" si="11"/>
        <v>1405520</v>
      </c>
    </row>
    <row r="59" spans="1:7" x14ac:dyDescent="0.25">
      <c r="A59" s="42" t="str">
        <f t="shared" si="6"/>
        <v>SANTA CRUZ DE TENERIFE</v>
      </c>
      <c r="B59" s="41">
        <f t="shared" si="7"/>
        <v>16654604</v>
      </c>
      <c r="C59" s="41">
        <f t="shared" si="8"/>
        <v>17266123</v>
      </c>
      <c r="D59" s="41">
        <f t="shared" si="9"/>
        <v>4</v>
      </c>
      <c r="E59" s="42" t="str">
        <f t="shared" si="5"/>
        <v>FERROL-SAN CIBRAO</v>
      </c>
      <c r="F59" s="42">
        <f t="shared" si="12"/>
        <v>1081941</v>
      </c>
      <c r="G59" s="42">
        <f t="shared" si="11"/>
        <v>1080994</v>
      </c>
    </row>
    <row r="60" spans="1:7" x14ac:dyDescent="0.25">
      <c r="A60" s="42" t="str">
        <f t="shared" si="6"/>
        <v>SANTANDER</v>
      </c>
      <c r="B60" s="41">
        <f t="shared" si="7"/>
        <v>1314473</v>
      </c>
      <c r="C60" s="41">
        <f t="shared" si="8"/>
        <v>956009</v>
      </c>
      <c r="D60" s="41">
        <f t="shared" si="9"/>
        <v>19</v>
      </c>
      <c r="E60" s="42" t="str">
        <f t="shared" si="5"/>
        <v>AVILES</v>
      </c>
      <c r="F60" s="42">
        <f t="shared" si="12"/>
        <v>555624</v>
      </c>
      <c r="G60" s="42">
        <f t="shared" si="11"/>
        <v>522028</v>
      </c>
    </row>
    <row r="61" spans="1:7" x14ac:dyDescent="0.25">
      <c r="A61" s="42" t="str">
        <f t="shared" si="6"/>
        <v>SEVILLA</v>
      </c>
      <c r="B61" s="41">
        <f t="shared" si="7"/>
        <v>396854</v>
      </c>
      <c r="C61" s="41">
        <f t="shared" si="8"/>
        <v>350910</v>
      </c>
      <c r="D61" s="41">
        <f t="shared" si="9"/>
        <v>26</v>
      </c>
      <c r="E61" s="42" t="str">
        <f t="shared" si="5"/>
        <v>ALICANTE</v>
      </c>
      <c r="F61" s="42">
        <f t="shared" si="12"/>
        <v>532020</v>
      </c>
      <c r="G61" s="42">
        <f t="shared" si="11"/>
        <v>612789</v>
      </c>
    </row>
    <row r="62" spans="1:7" x14ac:dyDescent="0.25">
      <c r="A62" s="42" t="str">
        <f t="shared" si="6"/>
        <v>TARRAGONA</v>
      </c>
      <c r="B62" s="41">
        <f t="shared" si="7"/>
        <v>3610152</v>
      </c>
      <c r="C62" s="41">
        <f t="shared" si="8"/>
        <v>3631823</v>
      </c>
      <c r="D62" s="41">
        <f t="shared" si="9"/>
        <v>8</v>
      </c>
      <c r="E62" s="42" t="str">
        <f t="shared" si="5"/>
        <v>PASAIA</v>
      </c>
      <c r="F62" s="42">
        <f t="shared" si="12"/>
        <v>457173</v>
      </c>
      <c r="G62" s="42">
        <f t="shared" si="11"/>
        <v>408218</v>
      </c>
    </row>
    <row r="63" spans="1:7" x14ac:dyDescent="0.25">
      <c r="A63" s="42" t="str">
        <f t="shared" si="6"/>
        <v>VALENCIA</v>
      </c>
      <c r="B63" s="41">
        <f t="shared" si="7"/>
        <v>14485862</v>
      </c>
      <c r="C63" s="41">
        <f t="shared" si="8"/>
        <v>14400291</v>
      </c>
      <c r="D63" s="41">
        <f t="shared" si="9"/>
        <v>5</v>
      </c>
      <c r="E63" s="42" t="str">
        <f t="shared" si="5"/>
        <v>SEVILLA</v>
      </c>
      <c r="F63" s="42">
        <f t="shared" si="12"/>
        <v>396854</v>
      </c>
      <c r="G63" s="42">
        <f t="shared" si="11"/>
        <v>350910</v>
      </c>
    </row>
    <row r="64" spans="1:7" x14ac:dyDescent="0.25">
      <c r="A64" s="42" t="str">
        <f t="shared" si="6"/>
        <v>VIGO</v>
      </c>
      <c r="B64" s="41">
        <f t="shared" si="7"/>
        <v>1834360</v>
      </c>
      <c r="C64" s="41">
        <f t="shared" si="8"/>
        <v>2023899</v>
      </c>
      <c r="D64" s="41">
        <f t="shared" si="9"/>
        <v>14</v>
      </c>
      <c r="E64" s="42" t="str">
        <f t="shared" si="5"/>
        <v>VILAGARCIA</v>
      </c>
      <c r="F64" s="42">
        <f t="shared" si="12"/>
        <v>182421</v>
      </c>
      <c r="G64" s="42">
        <f t="shared" si="11"/>
        <v>123080</v>
      </c>
    </row>
    <row r="65" spans="1:7" x14ac:dyDescent="0.25">
      <c r="A65" s="42" t="str">
        <f t="shared" si="6"/>
        <v>VILAGARCIA</v>
      </c>
      <c r="B65" s="41">
        <f t="shared" si="7"/>
        <v>182421</v>
      </c>
      <c r="C65" s="41">
        <f t="shared" si="8"/>
        <v>123080</v>
      </c>
      <c r="D65" s="41">
        <f t="shared" si="9"/>
        <v>27</v>
      </c>
      <c r="E65" s="42" t="str">
        <f t="shared" si="5"/>
        <v>MARIN Y RIA DE PONTEVEDRA</v>
      </c>
      <c r="F65" s="42">
        <f t="shared" si="12"/>
        <v>175021</v>
      </c>
      <c r="G65" s="42">
        <f t="shared" si="11"/>
        <v>403413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35" sqref="B35:E35"/>
    </sheetView>
  </sheetViews>
  <sheetFormatPr baseColWidth="10" defaultRowHeight="15" x14ac:dyDescent="0.25"/>
  <cols>
    <col min="1" max="1" width="21.28515625" style="47" bestFit="1" customWidth="1"/>
    <col min="2" max="5" width="11.42578125" style="47"/>
    <col min="6" max="6" width="8.42578125" style="47" customWidth="1"/>
    <col min="7" max="16384" width="11.42578125" style="47"/>
  </cols>
  <sheetData>
    <row r="1" spans="1:12" s="45" customFormat="1" ht="22.5" customHeight="1" x14ac:dyDescent="0.35">
      <c r="F1" s="46" t="s">
        <v>93</v>
      </c>
    </row>
    <row r="2" spans="1:12" s="45" customFormat="1" ht="21" x14ac:dyDescent="0.35">
      <c r="F2" s="46"/>
    </row>
    <row r="5" spans="1:12" x14ac:dyDescent="0.25">
      <c r="A5" s="102" t="s">
        <v>97</v>
      </c>
      <c r="B5" s="100" t="str">
        <f>'Resumen general'!D6</f>
        <v>Mes Enero</v>
      </c>
      <c r="C5" s="101"/>
      <c r="D5" s="100" t="str">
        <f>'Resumen general'!F6</f>
        <v>Acumulado desde Enero</v>
      </c>
      <c r="E5" s="101"/>
      <c r="F5" s="101"/>
      <c r="L5" s="48">
        <f>'Resumen general'!I4</f>
        <v>41702</v>
      </c>
    </row>
    <row r="6" spans="1:12" x14ac:dyDescent="0.25">
      <c r="A6" s="103"/>
      <c r="B6" s="49">
        <f>'Resumen general'!D7</f>
        <v>2013</v>
      </c>
      <c r="C6" s="49">
        <f>'Resumen general'!E7</f>
        <v>2014</v>
      </c>
      <c r="D6" s="49">
        <f>'Resumen general'!F7</f>
        <v>2013</v>
      </c>
      <c r="E6" s="49">
        <f>'Resumen general'!G7</f>
        <v>2014</v>
      </c>
      <c r="F6" s="49" t="s">
        <v>43</v>
      </c>
    </row>
    <row r="7" spans="1:12" x14ac:dyDescent="0.25">
      <c r="A7" s="50" t="s">
        <v>44</v>
      </c>
      <c r="B7" s="51">
        <v>0</v>
      </c>
      <c r="C7" s="51">
        <v>4</v>
      </c>
      <c r="D7" s="51">
        <v>0</v>
      </c>
      <c r="E7" s="51">
        <v>4</v>
      </c>
      <c r="F7" s="52" t="e">
        <f>((E7*100)/D7)-100</f>
        <v>#DIV/0!</v>
      </c>
      <c r="G7" s="53"/>
      <c r="H7" s="53"/>
      <c r="I7" s="53"/>
    </row>
    <row r="8" spans="1:12" x14ac:dyDescent="0.25">
      <c r="A8" s="54" t="s">
        <v>45</v>
      </c>
      <c r="B8" s="55">
        <v>0</v>
      </c>
      <c r="C8" s="55">
        <v>1</v>
      </c>
      <c r="D8" s="55">
        <v>0</v>
      </c>
      <c r="E8" s="55">
        <v>1.0000100000000001</v>
      </c>
      <c r="F8" s="56" t="e">
        <f t="shared" ref="F8:F35" si="0">((E8*100)/D8)-100</f>
        <v>#DIV/0!</v>
      </c>
      <c r="G8" s="53"/>
      <c r="H8" s="53"/>
      <c r="I8" s="53"/>
    </row>
    <row r="9" spans="1:12" x14ac:dyDescent="0.25">
      <c r="A9" s="50" t="s">
        <v>46</v>
      </c>
      <c r="B9" s="51">
        <v>0</v>
      </c>
      <c r="C9" s="51">
        <v>0</v>
      </c>
      <c r="D9" s="51">
        <v>0</v>
      </c>
      <c r="E9" s="51">
        <v>0</v>
      </c>
      <c r="F9" s="52" t="e">
        <f t="shared" si="0"/>
        <v>#DIV/0!</v>
      </c>
      <c r="G9" s="53"/>
      <c r="H9" s="53"/>
      <c r="I9" s="53"/>
    </row>
    <row r="10" spans="1:12" x14ac:dyDescent="0.25">
      <c r="A10" s="54" t="s">
        <v>47</v>
      </c>
      <c r="B10" s="55">
        <v>0</v>
      </c>
      <c r="C10" s="55">
        <v>0</v>
      </c>
      <c r="D10" s="55">
        <v>0</v>
      </c>
      <c r="E10" s="55">
        <v>0</v>
      </c>
      <c r="F10" s="56" t="e">
        <f t="shared" si="0"/>
        <v>#DIV/0!</v>
      </c>
      <c r="G10" s="53"/>
      <c r="H10" s="53"/>
      <c r="I10" s="53"/>
    </row>
    <row r="11" spans="1:12" x14ac:dyDescent="0.25">
      <c r="A11" s="50" t="s">
        <v>48</v>
      </c>
      <c r="B11" s="51">
        <v>0</v>
      </c>
      <c r="C11" s="51">
        <v>0</v>
      </c>
      <c r="D11" s="51">
        <v>0</v>
      </c>
      <c r="E11" s="51">
        <v>0</v>
      </c>
      <c r="F11" s="57" t="e">
        <f t="shared" si="0"/>
        <v>#DIV/0!</v>
      </c>
      <c r="G11" s="53"/>
      <c r="H11" s="53"/>
      <c r="I11" s="53"/>
    </row>
    <row r="12" spans="1:12" x14ac:dyDescent="0.25">
      <c r="A12" s="54" t="s">
        <v>49</v>
      </c>
      <c r="B12" s="55">
        <v>10</v>
      </c>
      <c r="C12" s="55">
        <v>4</v>
      </c>
      <c r="D12" s="55">
        <v>10</v>
      </c>
      <c r="E12" s="55">
        <v>4.0000999999999998</v>
      </c>
      <c r="F12" s="56">
        <f t="shared" si="0"/>
        <v>-59.999000000000002</v>
      </c>
      <c r="G12" s="53"/>
      <c r="H12" s="53"/>
      <c r="I12" s="53"/>
    </row>
    <row r="13" spans="1:12" x14ac:dyDescent="0.25">
      <c r="A13" s="50" t="s">
        <v>50</v>
      </c>
      <c r="B13" s="51">
        <v>7</v>
      </c>
      <c r="C13" s="51">
        <v>15</v>
      </c>
      <c r="D13" s="51">
        <v>7</v>
      </c>
      <c r="E13" s="51">
        <v>15</v>
      </c>
      <c r="F13" s="52">
        <f t="shared" si="0"/>
        <v>114.28571428571428</v>
      </c>
      <c r="G13" s="53"/>
      <c r="H13" s="53"/>
      <c r="I13" s="53"/>
    </row>
    <row r="14" spans="1:12" x14ac:dyDescent="0.25">
      <c r="A14" s="54" t="s">
        <v>51</v>
      </c>
      <c r="B14" s="55">
        <v>20</v>
      </c>
      <c r="C14" s="55">
        <v>32</v>
      </c>
      <c r="D14" s="55">
        <v>20</v>
      </c>
      <c r="E14" s="55">
        <v>32</v>
      </c>
      <c r="F14" s="56">
        <f t="shared" si="0"/>
        <v>60</v>
      </c>
      <c r="G14" s="53"/>
      <c r="H14" s="53"/>
      <c r="I14" s="53"/>
    </row>
    <row r="15" spans="1:12" x14ac:dyDescent="0.25">
      <c r="A15" s="50" t="s">
        <v>52</v>
      </c>
      <c r="B15" s="51">
        <v>0</v>
      </c>
      <c r="C15" s="51">
        <v>0</v>
      </c>
      <c r="D15" s="51">
        <v>0</v>
      </c>
      <c r="E15" s="51">
        <v>0</v>
      </c>
      <c r="F15" s="52" t="e">
        <f t="shared" si="0"/>
        <v>#DIV/0!</v>
      </c>
      <c r="G15" s="53"/>
      <c r="H15" s="53"/>
      <c r="I15" s="53"/>
    </row>
    <row r="16" spans="1:12" x14ac:dyDescent="0.25">
      <c r="A16" s="54" t="s">
        <v>53</v>
      </c>
      <c r="B16" s="55">
        <v>0</v>
      </c>
      <c r="C16" s="55">
        <v>0</v>
      </c>
      <c r="D16" s="55">
        <v>0</v>
      </c>
      <c r="E16" s="55">
        <v>0</v>
      </c>
      <c r="F16" s="56" t="e">
        <f t="shared" si="0"/>
        <v>#DIV/0!</v>
      </c>
      <c r="G16" s="53"/>
      <c r="H16" s="53"/>
      <c r="I16" s="53"/>
    </row>
    <row r="17" spans="1:9" x14ac:dyDescent="0.25">
      <c r="A17" s="50" t="s">
        <v>54</v>
      </c>
      <c r="B17" s="51">
        <v>0</v>
      </c>
      <c r="C17" s="51">
        <v>0</v>
      </c>
      <c r="D17" s="51">
        <v>0</v>
      </c>
      <c r="E17" s="51">
        <v>0</v>
      </c>
      <c r="F17" s="52" t="e">
        <f t="shared" si="0"/>
        <v>#DIV/0!</v>
      </c>
      <c r="G17" s="53"/>
      <c r="H17" s="53"/>
      <c r="I17" s="53"/>
    </row>
    <row r="18" spans="1:9" x14ac:dyDescent="0.25">
      <c r="A18" s="54" t="s">
        <v>55</v>
      </c>
      <c r="B18" s="55">
        <v>0</v>
      </c>
      <c r="C18" s="55">
        <v>1</v>
      </c>
      <c r="D18" s="55">
        <v>0</v>
      </c>
      <c r="E18" s="55">
        <v>1</v>
      </c>
      <c r="F18" s="56" t="e">
        <f t="shared" si="0"/>
        <v>#DIV/0!</v>
      </c>
      <c r="G18" s="53"/>
      <c r="H18" s="53"/>
      <c r="I18" s="53"/>
    </row>
    <row r="19" spans="1:9" x14ac:dyDescent="0.25">
      <c r="A19" s="50" t="s">
        <v>56</v>
      </c>
      <c r="B19" s="51">
        <v>1</v>
      </c>
      <c r="C19" s="51">
        <v>0</v>
      </c>
      <c r="D19" s="51">
        <v>1</v>
      </c>
      <c r="E19" s="51">
        <v>0</v>
      </c>
      <c r="F19" s="52">
        <f t="shared" si="0"/>
        <v>-100</v>
      </c>
      <c r="G19" s="53"/>
      <c r="H19" s="53"/>
      <c r="I19" s="53"/>
    </row>
    <row r="20" spans="1:9" x14ac:dyDescent="0.25">
      <c r="A20" s="54" t="s">
        <v>57</v>
      </c>
      <c r="B20" s="55">
        <v>0</v>
      </c>
      <c r="C20" s="55">
        <v>0</v>
      </c>
      <c r="D20" s="55">
        <v>0</v>
      </c>
      <c r="E20" s="55">
        <v>0</v>
      </c>
      <c r="F20" s="56" t="e">
        <f t="shared" si="0"/>
        <v>#DIV/0!</v>
      </c>
      <c r="G20" s="53"/>
      <c r="H20" s="53"/>
      <c r="I20" s="53"/>
    </row>
    <row r="21" spans="1:9" x14ac:dyDescent="0.25">
      <c r="A21" s="50" t="s">
        <v>58</v>
      </c>
      <c r="B21" s="51">
        <v>0</v>
      </c>
      <c r="C21" s="51">
        <v>0</v>
      </c>
      <c r="D21" s="51">
        <v>0</v>
      </c>
      <c r="E21" s="51">
        <v>0</v>
      </c>
      <c r="F21" s="57" t="e">
        <f t="shared" si="0"/>
        <v>#DIV/0!</v>
      </c>
      <c r="G21" s="53"/>
      <c r="H21" s="53"/>
      <c r="I21" s="53"/>
    </row>
    <row r="22" spans="1:9" x14ac:dyDescent="0.25">
      <c r="A22" s="54" t="s">
        <v>59</v>
      </c>
      <c r="B22" s="55">
        <v>54</v>
      </c>
      <c r="C22" s="55">
        <v>72</v>
      </c>
      <c r="D22" s="55">
        <v>54</v>
      </c>
      <c r="E22" s="55">
        <v>72</v>
      </c>
      <c r="F22" s="56">
        <f t="shared" si="0"/>
        <v>33.333333333333343</v>
      </c>
      <c r="G22" s="53"/>
      <c r="H22" s="53"/>
      <c r="I22" s="53"/>
    </row>
    <row r="23" spans="1:9" x14ac:dyDescent="0.25">
      <c r="A23" s="50" t="s">
        <v>60</v>
      </c>
      <c r="B23" s="51">
        <v>10</v>
      </c>
      <c r="C23" s="51">
        <v>9</v>
      </c>
      <c r="D23" s="51">
        <v>10</v>
      </c>
      <c r="E23" s="51">
        <v>9</v>
      </c>
      <c r="F23" s="52">
        <f t="shared" si="0"/>
        <v>-10</v>
      </c>
      <c r="G23" s="53"/>
      <c r="H23" s="53"/>
      <c r="I23" s="53"/>
    </row>
    <row r="24" spans="1:9" x14ac:dyDescent="0.25">
      <c r="A24" s="54" t="s">
        <v>61</v>
      </c>
      <c r="B24" s="55">
        <v>0</v>
      </c>
      <c r="C24" s="55">
        <v>0</v>
      </c>
      <c r="D24" s="55">
        <v>0</v>
      </c>
      <c r="E24" s="55">
        <v>0</v>
      </c>
      <c r="F24" s="58" t="e">
        <f t="shared" si="0"/>
        <v>#DIV/0!</v>
      </c>
      <c r="G24" s="53"/>
      <c r="H24" s="53"/>
      <c r="I24" s="53"/>
    </row>
    <row r="25" spans="1:9" x14ac:dyDescent="0.25">
      <c r="A25" s="50" t="s">
        <v>62</v>
      </c>
      <c r="B25" s="51">
        <v>0</v>
      </c>
      <c r="C25" s="51">
        <v>0</v>
      </c>
      <c r="D25" s="51">
        <v>0</v>
      </c>
      <c r="E25" s="51">
        <v>0</v>
      </c>
      <c r="F25" s="52" t="e">
        <f t="shared" si="0"/>
        <v>#DIV/0!</v>
      </c>
      <c r="G25" s="53"/>
      <c r="H25" s="53"/>
      <c r="I25" s="53"/>
    </row>
    <row r="26" spans="1:9" x14ac:dyDescent="0.25">
      <c r="A26" s="54" t="s">
        <v>63</v>
      </c>
      <c r="B26" s="55">
        <v>0</v>
      </c>
      <c r="C26" s="55">
        <v>0</v>
      </c>
      <c r="D26" s="55">
        <v>0</v>
      </c>
      <c r="E26" s="55">
        <v>0</v>
      </c>
      <c r="F26" s="56" t="e">
        <f t="shared" si="0"/>
        <v>#DIV/0!</v>
      </c>
      <c r="G26" s="53"/>
      <c r="H26" s="53"/>
      <c r="I26" s="53"/>
    </row>
    <row r="27" spans="1:9" x14ac:dyDescent="0.25">
      <c r="A27" s="50" t="s">
        <v>64</v>
      </c>
      <c r="B27" s="51">
        <v>0</v>
      </c>
      <c r="C27" s="51">
        <v>0</v>
      </c>
      <c r="D27" s="51">
        <v>0</v>
      </c>
      <c r="E27" s="51">
        <v>0</v>
      </c>
      <c r="F27" s="57" t="e">
        <f t="shared" si="0"/>
        <v>#DIV/0!</v>
      </c>
      <c r="G27" s="53"/>
      <c r="H27" s="53"/>
      <c r="I27" s="53"/>
    </row>
    <row r="28" spans="1:9" x14ac:dyDescent="0.25">
      <c r="A28" s="54" t="s">
        <v>65</v>
      </c>
      <c r="B28" s="55">
        <v>63</v>
      </c>
      <c r="C28" s="55">
        <v>65</v>
      </c>
      <c r="D28" s="55">
        <v>63</v>
      </c>
      <c r="E28" s="55">
        <v>65</v>
      </c>
      <c r="F28" s="56">
        <f t="shared" si="0"/>
        <v>3.1746031746031775</v>
      </c>
      <c r="G28" s="53"/>
      <c r="H28" s="53"/>
      <c r="I28" s="53"/>
    </row>
    <row r="29" spans="1:9" x14ac:dyDescent="0.25">
      <c r="A29" s="50" t="s">
        <v>66</v>
      </c>
      <c r="B29" s="51">
        <v>0</v>
      </c>
      <c r="C29" s="51">
        <v>0</v>
      </c>
      <c r="D29" s="51">
        <v>0</v>
      </c>
      <c r="E29" s="51">
        <v>0</v>
      </c>
      <c r="F29" s="52" t="e">
        <f t="shared" si="0"/>
        <v>#DIV/0!</v>
      </c>
      <c r="G29" s="53"/>
      <c r="H29" s="53"/>
      <c r="I29" s="53"/>
    </row>
    <row r="30" spans="1:9" x14ac:dyDescent="0.25">
      <c r="A30" s="54" t="s">
        <v>67</v>
      </c>
      <c r="B30" s="55">
        <v>1</v>
      </c>
      <c r="C30" s="55">
        <v>0</v>
      </c>
      <c r="D30" s="55">
        <v>1</v>
      </c>
      <c r="E30" s="55">
        <v>0</v>
      </c>
      <c r="F30" s="56">
        <f t="shared" si="0"/>
        <v>-100</v>
      </c>
      <c r="G30" s="53"/>
      <c r="H30" s="53"/>
      <c r="I30" s="53"/>
    </row>
    <row r="31" spans="1:9" x14ac:dyDescent="0.25">
      <c r="A31" s="50" t="s">
        <v>68</v>
      </c>
      <c r="B31" s="51">
        <v>0</v>
      </c>
      <c r="C31" s="51">
        <v>0</v>
      </c>
      <c r="D31" s="51">
        <v>0</v>
      </c>
      <c r="E31" s="51">
        <v>0</v>
      </c>
      <c r="F31" s="52" t="e">
        <f t="shared" si="0"/>
        <v>#DIV/0!</v>
      </c>
      <c r="G31" s="53"/>
      <c r="H31" s="53"/>
      <c r="I31" s="53"/>
    </row>
    <row r="32" spans="1:9" x14ac:dyDescent="0.25">
      <c r="A32" s="54" t="s">
        <v>69</v>
      </c>
      <c r="B32" s="55">
        <v>1</v>
      </c>
      <c r="C32" s="55">
        <v>4</v>
      </c>
      <c r="D32" s="55">
        <v>1</v>
      </c>
      <c r="E32" s="55">
        <v>4.0000099999999996</v>
      </c>
      <c r="F32" s="56">
        <f t="shared" si="0"/>
        <v>300.00099999999998</v>
      </c>
      <c r="G32" s="53"/>
      <c r="H32" s="53"/>
      <c r="I32" s="53"/>
    </row>
    <row r="33" spans="1:9" x14ac:dyDescent="0.25">
      <c r="A33" s="50" t="s">
        <v>70</v>
      </c>
      <c r="B33" s="51">
        <v>4</v>
      </c>
      <c r="C33" s="51">
        <v>1</v>
      </c>
      <c r="D33" s="51">
        <v>4</v>
      </c>
      <c r="E33" s="51">
        <v>1.0001</v>
      </c>
      <c r="F33" s="52">
        <f t="shared" si="0"/>
        <v>-74.997500000000002</v>
      </c>
      <c r="G33" s="53"/>
      <c r="H33" s="53"/>
      <c r="I33" s="53"/>
    </row>
    <row r="34" spans="1:9" x14ac:dyDescent="0.25">
      <c r="A34" s="54" t="s">
        <v>71</v>
      </c>
      <c r="B34" s="55">
        <v>0</v>
      </c>
      <c r="C34" s="55">
        <v>0</v>
      </c>
      <c r="D34" s="55">
        <v>0</v>
      </c>
      <c r="E34" s="55">
        <v>0</v>
      </c>
      <c r="F34" s="56" t="e">
        <f t="shared" si="0"/>
        <v>#DIV/0!</v>
      </c>
      <c r="G34" s="53"/>
      <c r="H34" s="53"/>
      <c r="I34" s="53"/>
    </row>
    <row r="35" spans="1:9" x14ac:dyDescent="0.25">
      <c r="A35" s="59" t="s">
        <v>72</v>
      </c>
      <c r="B35" s="60">
        <f t="shared" ref="B35" si="1">SUM(B7:B34)</f>
        <v>171</v>
      </c>
      <c r="C35" s="60">
        <f t="shared" ref="C35" si="2">SUM(C7:C34)</f>
        <v>208</v>
      </c>
      <c r="D35" s="60">
        <f t="shared" ref="D35" si="3">SUM(D7:D34)</f>
        <v>171</v>
      </c>
      <c r="E35" s="60">
        <f t="shared" ref="E35" si="4">SUM(E7:E34)</f>
        <v>208.00022000000001</v>
      </c>
      <c r="F35" s="61">
        <f t="shared" si="0"/>
        <v>21.637555555555565</v>
      </c>
      <c r="G35" s="53"/>
      <c r="H35" s="53"/>
      <c r="I35" s="53"/>
    </row>
    <row r="36" spans="1:9" x14ac:dyDescent="0.25">
      <c r="A36" s="62"/>
      <c r="B36" s="62"/>
      <c r="C36" s="62"/>
      <c r="D36" s="62"/>
      <c r="E36" s="62"/>
      <c r="F36" s="62"/>
      <c r="G36" s="62"/>
    </row>
    <row r="37" spans="1:9" x14ac:dyDescent="0.25">
      <c r="A37" s="62"/>
      <c r="B37" s="62">
        <f>E6</f>
        <v>2014</v>
      </c>
      <c r="C37" s="62">
        <f>D6</f>
        <v>2013</v>
      </c>
      <c r="D37" s="62"/>
      <c r="E37" s="62"/>
      <c r="F37" s="62">
        <f>B37</f>
        <v>2014</v>
      </c>
      <c r="G37" s="62">
        <f>C37</f>
        <v>2013</v>
      </c>
    </row>
    <row r="38" spans="1:9" x14ac:dyDescent="0.25">
      <c r="A38" s="62" t="str">
        <f>A7</f>
        <v>A CORUÑA</v>
      </c>
      <c r="B38" s="63">
        <f>E7</f>
        <v>4</v>
      </c>
      <c r="C38" s="63">
        <f>D7</f>
        <v>0</v>
      </c>
      <c r="D38" s="63">
        <f>_xlfn.RANK.EQ(B38,$B$38:$B$65)+COUNTIF($B$38:$B$65,B38)-1</f>
        <v>8</v>
      </c>
      <c r="E38" s="62" t="str">
        <f t="shared" ref="E38:E65" si="5">INDEX($A$38:$B$65,MATCH(ROW()-37,$D$38:$D$65,0),1)</f>
        <v>LAS PALMAS</v>
      </c>
      <c r="F38" s="62">
        <f>LOOKUP(E38,$A$38:$A$65,$B$38:$B$65)</f>
        <v>72</v>
      </c>
      <c r="G38" s="62">
        <f>LOOKUP(E38,$A$38:$A$65,$C$38:$C$65)</f>
        <v>54</v>
      </c>
    </row>
    <row r="39" spans="1:9" x14ac:dyDescent="0.25">
      <c r="A39" s="62" t="str">
        <f t="shared" ref="A39:A65" si="6">A8</f>
        <v>ALICANTE</v>
      </c>
      <c r="B39" s="63">
        <f t="shared" ref="B39:B65" si="7">E8</f>
        <v>1.0000100000000001</v>
      </c>
      <c r="C39" s="63">
        <f t="shared" ref="C39:C65" si="8">D8</f>
        <v>0</v>
      </c>
      <c r="D39" s="63">
        <f t="shared" ref="D39:D65" si="9">_xlfn.RANK.EQ(B39,$B$38:$B$65)+COUNTIF($B$38:$B$65,B39)-1</f>
        <v>10</v>
      </c>
      <c r="E39" s="62" t="str">
        <f t="shared" si="5"/>
        <v>SANTA CRUZ DE TENERIFE</v>
      </c>
      <c r="F39" s="62">
        <f t="shared" ref="F39:F54" si="10">LOOKUP(E39,$A$38:$A$65,$B$38:$B$65)</f>
        <v>65</v>
      </c>
      <c r="G39" s="62">
        <f t="shared" ref="G39:G65" si="11">LOOKUP(E39,$A$38:$A$65,$C$38:$C$65)</f>
        <v>63</v>
      </c>
    </row>
    <row r="40" spans="1:9" x14ac:dyDescent="0.25">
      <c r="A40" s="62" t="str">
        <f t="shared" si="6"/>
        <v>ALMERIA</v>
      </c>
      <c r="B40" s="63">
        <f t="shared" si="7"/>
        <v>0</v>
      </c>
      <c r="C40" s="63">
        <f t="shared" si="8"/>
        <v>0</v>
      </c>
      <c r="D40" s="63">
        <f t="shared" si="9"/>
        <v>28</v>
      </c>
      <c r="E40" s="62" t="str">
        <f t="shared" si="5"/>
        <v>BARCELONA</v>
      </c>
      <c r="F40" s="62">
        <f t="shared" si="10"/>
        <v>32</v>
      </c>
      <c r="G40" s="62">
        <f t="shared" si="11"/>
        <v>20</v>
      </c>
    </row>
    <row r="41" spans="1:9" x14ac:dyDescent="0.25">
      <c r="A41" s="62" t="str">
        <f t="shared" si="6"/>
        <v>AVILES</v>
      </c>
      <c r="B41" s="63">
        <f t="shared" si="7"/>
        <v>0</v>
      </c>
      <c r="C41" s="63">
        <f t="shared" si="8"/>
        <v>0</v>
      </c>
      <c r="D41" s="63">
        <f t="shared" si="9"/>
        <v>28</v>
      </c>
      <c r="E41" s="62" t="str">
        <f t="shared" si="5"/>
        <v>BALEARES</v>
      </c>
      <c r="F41" s="62">
        <f t="shared" si="10"/>
        <v>15</v>
      </c>
      <c r="G41" s="62">
        <f t="shared" si="11"/>
        <v>7</v>
      </c>
    </row>
    <row r="42" spans="1:9" x14ac:dyDescent="0.25">
      <c r="A42" s="62" t="str">
        <f t="shared" si="6"/>
        <v>BAHIA DE ALGECIRAS</v>
      </c>
      <c r="B42" s="63">
        <f t="shared" si="7"/>
        <v>0</v>
      </c>
      <c r="C42" s="63">
        <f t="shared" si="8"/>
        <v>0</v>
      </c>
      <c r="D42" s="63">
        <f t="shared" si="9"/>
        <v>28</v>
      </c>
      <c r="E42" s="62" t="str">
        <f t="shared" si="5"/>
        <v>MALAGA</v>
      </c>
      <c r="F42" s="62">
        <f t="shared" si="10"/>
        <v>9</v>
      </c>
      <c r="G42" s="62">
        <f t="shared" si="11"/>
        <v>10</v>
      </c>
    </row>
    <row r="43" spans="1:9" x14ac:dyDescent="0.25">
      <c r="A43" s="62" t="str">
        <f t="shared" si="6"/>
        <v>BAHIA DE CADIZ</v>
      </c>
      <c r="B43" s="63">
        <f t="shared" si="7"/>
        <v>4.0000999999999998</v>
      </c>
      <c r="C43" s="63">
        <f t="shared" si="8"/>
        <v>10</v>
      </c>
      <c r="D43" s="63">
        <f t="shared" si="9"/>
        <v>6</v>
      </c>
      <c r="E43" s="62" t="str">
        <f t="shared" si="5"/>
        <v>BAHIA DE CADIZ</v>
      </c>
      <c r="F43" s="62">
        <f t="shared" si="10"/>
        <v>4.0000999999999998</v>
      </c>
      <c r="G43" s="62">
        <f t="shared" si="11"/>
        <v>10</v>
      </c>
    </row>
    <row r="44" spans="1:9" x14ac:dyDescent="0.25">
      <c r="A44" s="62" t="str">
        <f t="shared" si="6"/>
        <v>BALEARES</v>
      </c>
      <c r="B44" s="63">
        <f t="shared" si="7"/>
        <v>15</v>
      </c>
      <c r="C44" s="63">
        <f t="shared" si="8"/>
        <v>7</v>
      </c>
      <c r="D44" s="63">
        <f t="shared" si="9"/>
        <v>4</v>
      </c>
      <c r="E44" s="62" t="str">
        <f t="shared" si="5"/>
        <v>VALENCIA</v>
      </c>
      <c r="F44" s="62">
        <f t="shared" si="10"/>
        <v>4.0000099999999996</v>
      </c>
      <c r="G44" s="62">
        <f t="shared" si="11"/>
        <v>1</v>
      </c>
    </row>
    <row r="45" spans="1:9" x14ac:dyDescent="0.25">
      <c r="A45" s="62" t="str">
        <f t="shared" si="6"/>
        <v>BARCELONA</v>
      </c>
      <c r="B45" s="63">
        <f t="shared" si="7"/>
        <v>32</v>
      </c>
      <c r="C45" s="63">
        <f t="shared" si="8"/>
        <v>20</v>
      </c>
      <c r="D45" s="63">
        <f t="shared" si="9"/>
        <v>3</v>
      </c>
      <c r="E45" s="62" t="str">
        <f>INDEX($A$38:$B$65,MATCH(ROW()-37,$D$38:$D$65,0),1)</f>
        <v>A CORUÑA</v>
      </c>
      <c r="F45" s="62">
        <f t="shared" si="10"/>
        <v>4</v>
      </c>
      <c r="G45" s="62">
        <f t="shared" si="11"/>
        <v>0</v>
      </c>
    </row>
    <row r="46" spans="1:9" x14ac:dyDescent="0.25">
      <c r="A46" s="62" t="str">
        <f t="shared" si="6"/>
        <v>BILBAO</v>
      </c>
      <c r="B46" s="63">
        <f t="shared" si="7"/>
        <v>0</v>
      </c>
      <c r="C46" s="63">
        <f t="shared" si="8"/>
        <v>0</v>
      </c>
      <c r="D46" s="63">
        <f t="shared" si="9"/>
        <v>28</v>
      </c>
      <c r="E46" s="62" t="str">
        <f>A47</f>
        <v>CARTAGENA</v>
      </c>
      <c r="F46" s="62">
        <f>LOOKUP(E46,$A$38:$A$65,$B$38:$B$65)</f>
        <v>0</v>
      </c>
      <c r="G46" s="62">
        <f>LOOKUP(E46,$A$38:$A$65,$C$38:$C$65)</f>
        <v>0</v>
      </c>
    </row>
    <row r="47" spans="1:9" x14ac:dyDescent="0.25">
      <c r="A47" s="62" t="str">
        <f t="shared" si="6"/>
        <v>CARTAGENA</v>
      </c>
      <c r="B47" s="63">
        <f t="shared" si="7"/>
        <v>0</v>
      </c>
      <c r="C47" s="63">
        <f t="shared" si="8"/>
        <v>0</v>
      </c>
      <c r="D47" s="63">
        <f t="shared" si="9"/>
        <v>28</v>
      </c>
      <c r="E47" s="62" t="str">
        <f t="shared" si="5"/>
        <v>ALICANTE</v>
      </c>
      <c r="F47" s="62">
        <f t="shared" si="10"/>
        <v>1.0000100000000001</v>
      </c>
      <c r="G47" s="62">
        <f t="shared" si="11"/>
        <v>0</v>
      </c>
    </row>
    <row r="48" spans="1:9" x14ac:dyDescent="0.25">
      <c r="A48" s="62" t="str">
        <f t="shared" si="6"/>
        <v>CASTELLON</v>
      </c>
      <c r="B48" s="63">
        <f t="shared" si="7"/>
        <v>0</v>
      </c>
      <c r="C48" s="63">
        <f t="shared" si="8"/>
        <v>0</v>
      </c>
      <c r="D48" s="63">
        <f t="shared" si="9"/>
        <v>28</v>
      </c>
      <c r="E48" s="62" t="str">
        <f t="shared" si="5"/>
        <v>CEUTA</v>
      </c>
      <c r="F48" s="62">
        <f t="shared" si="10"/>
        <v>1</v>
      </c>
      <c r="G48" s="62">
        <f t="shared" si="11"/>
        <v>0</v>
      </c>
    </row>
    <row r="49" spans="1:7" x14ac:dyDescent="0.25">
      <c r="A49" s="62" t="str">
        <f t="shared" si="6"/>
        <v>CEUTA</v>
      </c>
      <c r="B49" s="63">
        <f t="shared" si="7"/>
        <v>1</v>
      </c>
      <c r="C49" s="63">
        <f t="shared" si="8"/>
        <v>0</v>
      </c>
      <c r="D49" s="63">
        <f t="shared" si="9"/>
        <v>11</v>
      </c>
      <c r="E49" s="62" t="e">
        <f t="shared" si="5"/>
        <v>#N/A</v>
      </c>
      <c r="F49" s="62" t="e">
        <f t="shared" si="10"/>
        <v>#N/A</v>
      </c>
      <c r="G49" s="62" t="e">
        <f t="shared" si="11"/>
        <v>#N/A</v>
      </c>
    </row>
    <row r="50" spans="1:7" x14ac:dyDescent="0.25">
      <c r="A50" s="62" t="str">
        <f t="shared" si="6"/>
        <v>FERROL-SAN CIBRAO</v>
      </c>
      <c r="B50" s="63">
        <f t="shared" si="7"/>
        <v>0</v>
      </c>
      <c r="C50" s="63">
        <f t="shared" si="8"/>
        <v>1</v>
      </c>
      <c r="D50" s="63">
        <f t="shared" si="9"/>
        <v>28</v>
      </c>
      <c r="E50" s="62" t="e">
        <f t="shared" si="5"/>
        <v>#N/A</v>
      </c>
      <c r="F50" s="62" t="e">
        <f t="shared" si="10"/>
        <v>#N/A</v>
      </c>
      <c r="G50" s="62" t="e">
        <f t="shared" si="11"/>
        <v>#N/A</v>
      </c>
    </row>
    <row r="51" spans="1:7" x14ac:dyDescent="0.25">
      <c r="A51" s="62" t="str">
        <f t="shared" si="6"/>
        <v>GIJON</v>
      </c>
      <c r="B51" s="63">
        <f t="shared" si="7"/>
        <v>0</v>
      </c>
      <c r="C51" s="63">
        <f t="shared" si="8"/>
        <v>0</v>
      </c>
      <c r="D51" s="63">
        <f t="shared" si="9"/>
        <v>28</v>
      </c>
      <c r="E51" s="62" t="e">
        <f t="shared" si="5"/>
        <v>#N/A</v>
      </c>
      <c r="F51" s="62" t="e">
        <f t="shared" si="10"/>
        <v>#N/A</v>
      </c>
      <c r="G51" s="62" t="e">
        <f t="shared" si="11"/>
        <v>#N/A</v>
      </c>
    </row>
    <row r="52" spans="1:7" x14ac:dyDescent="0.25">
      <c r="A52" s="62" t="str">
        <f t="shared" si="6"/>
        <v>HUELVA</v>
      </c>
      <c r="B52" s="63">
        <f t="shared" si="7"/>
        <v>0</v>
      </c>
      <c r="C52" s="63">
        <f t="shared" si="8"/>
        <v>0</v>
      </c>
      <c r="D52" s="63">
        <f t="shared" si="9"/>
        <v>28</v>
      </c>
      <c r="E52" s="62" t="e">
        <f t="shared" si="5"/>
        <v>#N/A</v>
      </c>
      <c r="F52" s="62" t="e">
        <f t="shared" si="10"/>
        <v>#N/A</v>
      </c>
      <c r="G52" s="62" t="e">
        <f t="shared" si="11"/>
        <v>#N/A</v>
      </c>
    </row>
    <row r="53" spans="1:7" x14ac:dyDescent="0.25">
      <c r="A53" s="62" t="str">
        <f t="shared" si="6"/>
        <v>LAS PALMAS</v>
      </c>
      <c r="B53" s="63">
        <f t="shared" si="7"/>
        <v>72</v>
      </c>
      <c r="C53" s="63">
        <f t="shared" si="8"/>
        <v>54</v>
      </c>
      <c r="D53" s="63">
        <f t="shared" si="9"/>
        <v>1</v>
      </c>
      <c r="E53" s="62" t="e">
        <f t="shared" si="5"/>
        <v>#N/A</v>
      </c>
      <c r="F53" s="62" t="e">
        <f t="shared" si="10"/>
        <v>#N/A</v>
      </c>
      <c r="G53" s="62" t="e">
        <f t="shared" si="11"/>
        <v>#N/A</v>
      </c>
    </row>
    <row r="54" spans="1:7" x14ac:dyDescent="0.25">
      <c r="A54" s="62" t="str">
        <f t="shared" si="6"/>
        <v>MALAGA</v>
      </c>
      <c r="B54" s="63">
        <f t="shared" si="7"/>
        <v>9</v>
      </c>
      <c r="C54" s="63">
        <f t="shared" si="8"/>
        <v>10</v>
      </c>
      <c r="D54" s="63">
        <f t="shared" si="9"/>
        <v>5</v>
      </c>
      <c r="E54" s="62" t="e">
        <f t="shared" si="5"/>
        <v>#N/A</v>
      </c>
      <c r="F54" s="62" t="e">
        <f t="shared" si="10"/>
        <v>#N/A</v>
      </c>
      <c r="G54" s="62" t="e">
        <f t="shared" si="11"/>
        <v>#N/A</v>
      </c>
    </row>
    <row r="55" spans="1:7" x14ac:dyDescent="0.25">
      <c r="A55" s="62" t="str">
        <f t="shared" si="6"/>
        <v>MARIN Y RIA DE PONTEVEDRA</v>
      </c>
      <c r="B55" s="63">
        <f t="shared" si="7"/>
        <v>0</v>
      </c>
      <c r="C55" s="63">
        <f t="shared" si="8"/>
        <v>0</v>
      </c>
      <c r="D55" s="63">
        <f t="shared" si="9"/>
        <v>28</v>
      </c>
      <c r="E55" s="62" t="e">
        <f t="shared" si="5"/>
        <v>#N/A</v>
      </c>
      <c r="F55" s="62" t="e">
        <f t="shared" ref="F55:F65" si="12">LOOKUP(E55,$A$38:$A$65,$B$38:$B$65)</f>
        <v>#N/A</v>
      </c>
      <c r="G55" s="62" t="e">
        <f t="shared" si="11"/>
        <v>#N/A</v>
      </c>
    </row>
    <row r="56" spans="1:7" x14ac:dyDescent="0.25">
      <c r="A56" s="62" t="str">
        <f t="shared" si="6"/>
        <v>MELILLA</v>
      </c>
      <c r="B56" s="63">
        <f t="shared" si="7"/>
        <v>0</v>
      </c>
      <c r="C56" s="63">
        <f t="shared" si="8"/>
        <v>0</v>
      </c>
      <c r="D56" s="63">
        <f t="shared" si="9"/>
        <v>28</v>
      </c>
      <c r="E56" s="62" t="e">
        <f t="shared" si="5"/>
        <v>#N/A</v>
      </c>
      <c r="F56" s="62" t="e">
        <f t="shared" si="12"/>
        <v>#N/A</v>
      </c>
      <c r="G56" s="62" t="e">
        <f t="shared" si="11"/>
        <v>#N/A</v>
      </c>
    </row>
    <row r="57" spans="1:7" x14ac:dyDescent="0.25">
      <c r="A57" s="62" t="str">
        <f t="shared" si="6"/>
        <v>MOTRIL</v>
      </c>
      <c r="B57" s="63">
        <f t="shared" si="7"/>
        <v>0</v>
      </c>
      <c r="C57" s="63">
        <f t="shared" si="8"/>
        <v>0</v>
      </c>
      <c r="D57" s="63">
        <f t="shared" si="9"/>
        <v>28</v>
      </c>
      <c r="E57" s="62" t="e">
        <f t="shared" si="5"/>
        <v>#N/A</v>
      </c>
      <c r="F57" s="62" t="e">
        <f t="shared" si="12"/>
        <v>#N/A</v>
      </c>
      <c r="G57" s="62" t="e">
        <f t="shared" si="11"/>
        <v>#N/A</v>
      </c>
    </row>
    <row r="58" spans="1:7" x14ac:dyDescent="0.25">
      <c r="A58" s="62" t="str">
        <f t="shared" si="6"/>
        <v>PASAIA</v>
      </c>
      <c r="B58" s="63">
        <f t="shared" si="7"/>
        <v>0</v>
      </c>
      <c r="C58" s="63">
        <f t="shared" si="8"/>
        <v>0</v>
      </c>
      <c r="D58" s="63">
        <f t="shared" si="9"/>
        <v>28</v>
      </c>
      <c r="E58" s="62" t="e">
        <f t="shared" si="5"/>
        <v>#N/A</v>
      </c>
      <c r="F58" s="62" t="e">
        <f t="shared" si="12"/>
        <v>#N/A</v>
      </c>
      <c r="G58" s="62" t="e">
        <f t="shared" si="11"/>
        <v>#N/A</v>
      </c>
    </row>
    <row r="59" spans="1:7" x14ac:dyDescent="0.25">
      <c r="A59" s="62" t="str">
        <f t="shared" si="6"/>
        <v>SANTA CRUZ DE TENERIFE</v>
      </c>
      <c r="B59" s="63">
        <f t="shared" si="7"/>
        <v>65</v>
      </c>
      <c r="C59" s="63">
        <f t="shared" si="8"/>
        <v>63</v>
      </c>
      <c r="D59" s="63">
        <f t="shared" si="9"/>
        <v>2</v>
      </c>
      <c r="E59" s="62" t="e">
        <f t="shared" si="5"/>
        <v>#N/A</v>
      </c>
      <c r="F59" s="62" t="e">
        <f t="shared" si="12"/>
        <v>#N/A</v>
      </c>
      <c r="G59" s="62" t="e">
        <f t="shared" si="11"/>
        <v>#N/A</v>
      </c>
    </row>
    <row r="60" spans="1:7" x14ac:dyDescent="0.25">
      <c r="A60" s="62" t="str">
        <f t="shared" si="6"/>
        <v>SANTANDER</v>
      </c>
      <c r="B60" s="63">
        <f t="shared" si="7"/>
        <v>0</v>
      </c>
      <c r="C60" s="63">
        <f t="shared" si="8"/>
        <v>0</v>
      </c>
      <c r="D60" s="63">
        <f t="shared" si="9"/>
        <v>28</v>
      </c>
      <c r="E60" s="62" t="e">
        <f t="shared" si="5"/>
        <v>#N/A</v>
      </c>
      <c r="F60" s="62" t="e">
        <f t="shared" si="12"/>
        <v>#N/A</v>
      </c>
      <c r="G60" s="62" t="e">
        <f t="shared" si="11"/>
        <v>#N/A</v>
      </c>
    </row>
    <row r="61" spans="1:7" x14ac:dyDescent="0.25">
      <c r="A61" s="62" t="str">
        <f t="shared" si="6"/>
        <v>SEVILLA</v>
      </c>
      <c r="B61" s="63">
        <f t="shared" si="7"/>
        <v>0</v>
      </c>
      <c r="C61" s="63">
        <f t="shared" si="8"/>
        <v>1</v>
      </c>
      <c r="D61" s="63">
        <f t="shared" si="9"/>
        <v>28</v>
      </c>
      <c r="E61" s="62" t="e">
        <f t="shared" si="5"/>
        <v>#N/A</v>
      </c>
      <c r="F61" s="62" t="e">
        <f t="shared" si="12"/>
        <v>#N/A</v>
      </c>
      <c r="G61" s="62" t="e">
        <f t="shared" si="11"/>
        <v>#N/A</v>
      </c>
    </row>
    <row r="62" spans="1:7" x14ac:dyDescent="0.25">
      <c r="A62" s="62" t="str">
        <f t="shared" si="6"/>
        <v>TARRAGONA</v>
      </c>
      <c r="B62" s="63">
        <f t="shared" si="7"/>
        <v>0</v>
      </c>
      <c r="C62" s="63">
        <f t="shared" si="8"/>
        <v>0</v>
      </c>
      <c r="D62" s="63">
        <f t="shared" si="9"/>
        <v>28</v>
      </c>
      <c r="E62" s="62" t="e">
        <f t="shared" si="5"/>
        <v>#N/A</v>
      </c>
      <c r="F62" s="62" t="e">
        <f t="shared" si="12"/>
        <v>#N/A</v>
      </c>
      <c r="G62" s="62" t="e">
        <f t="shared" si="11"/>
        <v>#N/A</v>
      </c>
    </row>
    <row r="63" spans="1:7" x14ac:dyDescent="0.25">
      <c r="A63" s="62" t="str">
        <f t="shared" si="6"/>
        <v>VALENCIA</v>
      </c>
      <c r="B63" s="63">
        <f t="shared" si="7"/>
        <v>4.0000099999999996</v>
      </c>
      <c r="C63" s="63">
        <f t="shared" si="8"/>
        <v>1</v>
      </c>
      <c r="D63" s="63">
        <f t="shared" si="9"/>
        <v>7</v>
      </c>
      <c r="E63" s="62" t="e">
        <f t="shared" si="5"/>
        <v>#N/A</v>
      </c>
      <c r="F63" s="62" t="e">
        <f t="shared" si="12"/>
        <v>#N/A</v>
      </c>
      <c r="G63" s="62" t="e">
        <f t="shared" si="11"/>
        <v>#N/A</v>
      </c>
    </row>
    <row r="64" spans="1:7" x14ac:dyDescent="0.25">
      <c r="A64" s="62" t="str">
        <f t="shared" si="6"/>
        <v>VIGO</v>
      </c>
      <c r="B64" s="63">
        <f t="shared" si="7"/>
        <v>1.0001</v>
      </c>
      <c r="C64" s="63">
        <f t="shared" si="8"/>
        <v>4</v>
      </c>
      <c r="D64" s="63">
        <f t="shared" si="9"/>
        <v>9</v>
      </c>
      <c r="E64" s="62" t="e">
        <f t="shared" si="5"/>
        <v>#N/A</v>
      </c>
      <c r="F64" s="62" t="e">
        <f t="shared" si="12"/>
        <v>#N/A</v>
      </c>
      <c r="G64" s="62" t="e">
        <f t="shared" si="11"/>
        <v>#N/A</v>
      </c>
    </row>
    <row r="65" spans="1:7" x14ac:dyDescent="0.25">
      <c r="A65" s="62" t="str">
        <f t="shared" si="6"/>
        <v>VILAGARCIA</v>
      </c>
      <c r="B65" s="63">
        <f t="shared" si="7"/>
        <v>0</v>
      </c>
      <c r="C65" s="63">
        <f t="shared" si="8"/>
        <v>0</v>
      </c>
      <c r="D65" s="63">
        <f t="shared" si="9"/>
        <v>28</v>
      </c>
      <c r="E65" s="62" t="str">
        <f t="shared" si="5"/>
        <v>ALMERIA</v>
      </c>
      <c r="F65" s="62">
        <f t="shared" si="12"/>
        <v>0</v>
      </c>
      <c r="G65" s="62">
        <f t="shared" si="11"/>
        <v>0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9</A_x00f1_o>
  </documentManagement>
</p:properties>
</file>

<file path=customXml/itemProps1.xml><?xml version="1.0" encoding="utf-8"?>
<ds:datastoreItem xmlns:ds="http://schemas.openxmlformats.org/officeDocument/2006/customXml" ds:itemID="{8B72E2C3-CBE7-45CE-8B43-8403F38BF05B}"/>
</file>

<file path=customXml/itemProps2.xml><?xml version="1.0" encoding="utf-8"?>
<ds:datastoreItem xmlns:ds="http://schemas.openxmlformats.org/officeDocument/2006/customXml" ds:itemID="{61ABF77C-D512-4060-BFF8-32E46CBADC7B}"/>
</file>

<file path=customXml/itemProps3.xml><?xml version="1.0" encoding="utf-8"?>
<ds:datastoreItem xmlns:ds="http://schemas.openxmlformats.org/officeDocument/2006/customXml" ds:itemID="{3FE23614-26E8-4F4F-9303-D19060708F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2017-09-25T11:03:17Z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