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4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C35" i="27"/>
  <c r="D35" i="27"/>
  <c r="E35" i="27"/>
  <c r="B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B35" i="6"/>
  <c r="D19" i="4"/>
  <c r="E19" i="4"/>
  <c r="F19" i="4"/>
  <c r="G19" i="4"/>
  <c r="H19" i="4"/>
  <c r="E35" i="5" l="1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<sst xmlns="http://schemas.openxmlformats.org/spreadsheetml/2006/main" count="755" uniqueCount="99">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</sst>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8" fillId="4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40" fillId="0" borderId="0" xfId="0" applyFont="1"/>
    <xf numFmtId="0" fontId="40" fillId="0" borderId="0" xfId="0" applyFont="1" applyAlignment="1"/>
    <xf numFmtId="0" fontId="43" fillId="0" borderId="0" xfId="0" applyFont="1"/>
    <xf numFmtId="14" fontId="44" fillId="0" borderId="0" xfId="0" applyNumberFormat="1" applyFont="1" applyAlignment="1">
      <alignment horizontal="right"/>
    </xf>
    <xf numFmtId="0" fontId="41" fillId="6" borderId="9" xfId="0" applyFont="1" applyFill="1" applyBorder="1" applyAlignment="1">
      <alignment horizontal="center"/>
    </xf>
    <xf numFmtId="0" fontId="45" fillId="2" borderId="9" xfId="0" applyFont="1" applyFill="1" applyBorder="1" applyAlignment="1">
      <alignment horizontal="left"/>
    </xf>
    <xf numFmtId="3" fontId="46" fillId="2" borderId="9" xfId="0" applyNumberFormat="1" applyFont="1" applyFill="1" applyBorder="1" applyAlignment="1">
      <alignment horizontal="right" vertical="center"/>
    </xf>
    <xf numFmtId="4" fontId="46" fillId="2" borderId="9" xfId="0" applyNumberFormat="1" applyFont="1" applyFill="1" applyBorder="1" applyAlignment="1">
      <alignment horizontal="right"/>
    </xf>
    <xf numFmtId="4" fontId="43" fillId="0" borderId="0" xfId="0" applyNumberFormat="1" applyFont="1"/>
    <xf numFmtId="0" fontId="45" fillId="5" borderId="9" xfId="0" applyFont="1" applyFill="1" applyBorder="1" applyAlignment="1">
      <alignment horizontal="left"/>
    </xf>
    <xf numFmtId="3" fontId="46" fillId="5" borderId="9" xfId="0" applyNumberFormat="1" applyFont="1" applyFill="1" applyBorder="1" applyAlignment="1">
      <alignment horizontal="right" vertical="center"/>
    </xf>
    <xf numFmtId="4" fontId="46" fillId="5" borderId="9" xfId="0" applyNumberFormat="1" applyFont="1" applyFill="1" applyBorder="1" applyAlignment="1">
      <alignment horizontal="right"/>
    </xf>
    <xf numFmtId="0" fontId="44" fillId="6" borderId="9" xfId="0" applyFont="1" applyFill="1" applyBorder="1" applyAlignment="1">
      <alignment horizontal="left"/>
    </xf>
    <xf numFmtId="3" fontId="44" fillId="6" borderId="9" xfId="0" applyNumberFormat="1" applyFont="1" applyFill="1" applyBorder="1" applyAlignment="1">
      <alignment horizontal="right"/>
    </xf>
    <xf numFmtId="4" fontId="44" fillId="6" borderId="9" xfId="0" applyNumberFormat="1" applyFont="1" applyFill="1" applyBorder="1" applyAlignment="1">
      <alignment horizontal="right"/>
    </xf>
    <xf numFmtId="0" fontId="47" fillId="0" borderId="0" xfId="0" applyFont="1"/>
    <xf numFmtId="3" fontId="47" fillId="0" borderId="0" xfId="0" applyNumberFormat="1" applyFont="1"/>
    <xf numFmtId="0" fontId="43" fillId="0" borderId="6" xfId="0" applyFont="1" applyBorder="1"/>
    <xf numFmtId="0" fontId="43" fillId="0" borderId="7" xfId="0" applyFont="1" applyBorder="1"/>
    <xf numFmtId="0" fontId="43" fillId="0" borderId="8" xfId="0" applyFont="1" applyBorder="1"/>
    <xf numFmtId="0" fontId="0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4" borderId="5" xfId="0" applyFont="1" applyFill="1" applyBorder="1" applyAlignment="1">
      <alignment horizontal="center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0" borderId="5" xfId="0" applyFont="1" applyBorder="1" applyAlignment="1"/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  <xf numFmtId="0" fontId="42" fillId="6" borderId="9" xfId="0" applyFont="1" applyFill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41" fillId="6" borderId="9" xfId="0" applyFont="1" applyFill="1" applyBorder="1" applyAlignment="1">
      <alignment horizontal="left" vertical="center"/>
    </xf>
    <xf numFmtId="0" fontId="43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15202376</c:v>
                </c:pt>
                <c:pt idx="1">
                  <c:v>9837537</c:v>
                </c:pt>
                <c:pt idx="2">
                  <c:v>7032332</c:v>
                </c:pt>
                <c:pt idx="3">
                  <c:v>5195785</c:v>
                </c:pt>
                <c:pt idx="4">
                  <c:v>4726515</c:v>
                </c:pt>
                <c:pt idx="5">
                  <c:v>4297772</c:v>
                </c:pt>
                <c:pt idx="6">
                  <c:v>3687296</c:v>
                </c:pt>
                <c:pt idx="7">
                  <c:v>3354063</c:v>
                </c:pt>
                <c:pt idx="8">
                  <c:v>2817774</c:v>
                </c:pt>
                <c:pt idx="9">
                  <c:v>2332849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13038738</c:v>
                </c:pt>
                <c:pt idx="1">
                  <c:v>9943307</c:v>
                </c:pt>
                <c:pt idx="2">
                  <c:v>6262463</c:v>
                </c:pt>
                <c:pt idx="3">
                  <c:v>5046200</c:v>
                </c:pt>
                <c:pt idx="4">
                  <c:v>4752400</c:v>
                </c:pt>
                <c:pt idx="5">
                  <c:v>4899832</c:v>
                </c:pt>
                <c:pt idx="6">
                  <c:v>3379712</c:v>
                </c:pt>
                <c:pt idx="7">
                  <c:v>3678226</c:v>
                </c:pt>
                <c:pt idx="8">
                  <c:v>2068914</c:v>
                </c:pt>
                <c:pt idx="9">
                  <c:v>2042516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14233169</c:v>
                </c:pt>
                <c:pt idx="1">
                  <c:v>9766365</c:v>
                </c:pt>
                <c:pt idx="2">
                  <c:v>6933763</c:v>
                </c:pt>
                <c:pt idx="3">
                  <c:v>5183456</c:v>
                </c:pt>
                <c:pt idx="4">
                  <c:v>4719544</c:v>
                </c:pt>
                <c:pt idx="5">
                  <c:v>4279227</c:v>
                </c:pt>
                <c:pt idx="6">
                  <c:v>3665283</c:v>
                </c:pt>
                <c:pt idx="7">
                  <c:v>3004202</c:v>
                </c:pt>
                <c:pt idx="8">
                  <c:v>2806033</c:v>
                </c:pt>
                <c:pt idx="9">
                  <c:v>2329395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12264742</c:v>
                </c:pt>
                <c:pt idx="1">
                  <c:v>9872659</c:v>
                </c:pt>
                <c:pt idx="2">
                  <c:v>6168748</c:v>
                </c:pt>
                <c:pt idx="3">
                  <c:v>4957096</c:v>
                </c:pt>
                <c:pt idx="4">
                  <c:v>4672792</c:v>
                </c:pt>
                <c:pt idx="5">
                  <c:v>4814512</c:v>
                </c:pt>
                <c:pt idx="6">
                  <c:v>3357372</c:v>
                </c:pt>
                <c:pt idx="7">
                  <c:v>3260555</c:v>
                </c:pt>
                <c:pt idx="8">
                  <c:v>2053938</c:v>
                </c:pt>
                <c:pt idx="9">
                  <c:v>2038497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3957612</c:v>
                </c:pt>
                <c:pt idx="1">
                  <c:v>3565369</c:v>
                </c:pt>
                <c:pt idx="2">
                  <c:v>3178723</c:v>
                </c:pt>
                <c:pt idx="3">
                  <c:v>2887423</c:v>
                </c:pt>
                <c:pt idx="4">
                  <c:v>2238949</c:v>
                </c:pt>
                <c:pt idx="5">
                  <c:v>2142233</c:v>
                </c:pt>
                <c:pt idx="6">
                  <c:v>1268695</c:v>
                </c:pt>
                <c:pt idx="7">
                  <c:v>1174990</c:v>
                </c:pt>
                <c:pt idx="8">
                  <c:v>941622</c:v>
                </c:pt>
                <c:pt idx="9">
                  <c:v>752446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3466048</c:v>
                </c:pt>
                <c:pt idx="1">
                  <c:v>3609554</c:v>
                </c:pt>
                <c:pt idx="2">
                  <c:v>3048768</c:v>
                </c:pt>
                <c:pt idx="3">
                  <c:v>2911257</c:v>
                </c:pt>
                <c:pt idx="4">
                  <c:v>2609721</c:v>
                </c:pt>
                <c:pt idx="5">
                  <c:v>1645077</c:v>
                </c:pt>
                <c:pt idx="6">
                  <c:v>1290108</c:v>
                </c:pt>
                <c:pt idx="7">
                  <c:v>1055790</c:v>
                </c:pt>
                <c:pt idx="8">
                  <c:v>1103157</c:v>
                </c:pt>
                <c:pt idx="9">
                  <c:v>854911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ALMERIA</c:v>
                </c:pt>
                <c:pt idx="8">
                  <c:v>A CORUÑA</c:v>
                </c:pt>
                <c:pt idx="9">
                  <c:v>BILBAO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2364281</c:v>
                </c:pt>
                <c:pt idx="1">
                  <c:v>1591426</c:v>
                </c:pt>
                <c:pt idx="2">
                  <c:v>1379028</c:v>
                </c:pt>
                <c:pt idx="3">
                  <c:v>978662</c:v>
                </c:pt>
                <c:pt idx="4">
                  <c:v>745854</c:v>
                </c:pt>
                <c:pt idx="5">
                  <c:v>646412</c:v>
                </c:pt>
                <c:pt idx="6">
                  <c:v>640872</c:v>
                </c:pt>
                <c:pt idx="7">
                  <c:v>640522</c:v>
                </c:pt>
                <c:pt idx="8">
                  <c:v>632462</c:v>
                </c:pt>
                <c:pt idx="9">
                  <c:v>563538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BARCELONA</c:v>
                </c:pt>
                <c:pt idx="5">
                  <c:v>HUELVA</c:v>
                </c:pt>
                <c:pt idx="6">
                  <c:v>CASTELLON</c:v>
                </c:pt>
                <c:pt idx="7">
                  <c:v>ALMERIA</c:v>
                </c:pt>
                <c:pt idx="8">
                  <c:v>A CORUÑA</c:v>
                </c:pt>
                <c:pt idx="9">
                  <c:v>BILBAO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1626550</c:v>
                </c:pt>
                <c:pt idx="1">
                  <c:v>1436479</c:v>
                </c:pt>
                <c:pt idx="2">
                  <c:v>1349681</c:v>
                </c:pt>
                <c:pt idx="3">
                  <c:v>902269</c:v>
                </c:pt>
                <c:pt idx="4">
                  <c:v>632414</c:v>
                </c:pt>
                <c:pt idx="5">
                  <c:v>346415</c:v>
                </c:pt>
                <c:pt idx="6">
                  <c:v>347373</c:v>
                </c:pt>
                <c:pt idx="7">
                  <c:v>706356</c:v>
                </c:pt>
                <c:pt idx="8">
                  <c:v>631741</c:v>
                </c:pt>
                <c:pt idx="9">
                  <c:v>792996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9997591</c:v>
                </c:pt>
                <c:pt idx="1">
                  <c:v>8626250</c:v>
                </c:pt>
                <c:pt idx="2">
                  <c:v>4045676</c:v>
                </c:pt>
                <c:pt idx="3">
                  <c:v>2169193</c:v>
                </c:pt>
                <c:pt idx="4">
                  <c:v>1476740</c:v>
                </c:pt>
                <c:pt idx="5">
                  <c:v>1288193</c:v>
                </c:pt>
                <c:pt idx="6">
                  <c:v>849090</c:v>
                </c:pt>
                <c:pt idx="7">
                  <c:v>485377</c:v>
                </c:pt>
                <c:pt idx="8">
                  <c:v>419828</c:v>
                </c:pt>
                <c:pt idx="9">
                  <c:v>413307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8633850</c:v>
                </c:pt>
                <c:pt idx="1">
                  <c:v>9183525</c:v>
                </c:pt>
                <c:pt idx="2">
                  <c:v>3891257</c:v>
                </c:pt>
                <c:pt idx="3">
                  <c:v>2358181</c:v>
                </c:pt>
                <c:pt idx="4">
                  <c:v>1411795</c:v>
                </c:pt>
                <c:pt idx="5">
                  <c:v>1151111</c:v>
                </c:pt>
                <c:pt idx="6">
                  <c:v>836581</c:v>
                </c:pt>
                <c:pt idx="7">
                  <c:v>518426</c:v>
                </c:pt>
                <c:pt idx="8">
                  <c:v>401016</c:v>
                </c:pt>
                <c:pt idx="9">
                  <c:v>471849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TARRAGONA</c:v>
                </c:pt>
                <c:pt idx="4">
                  <c:v>BAHIA DE CADIZ</c:v>
                </c:pt>
                <c:pt idx="5">
                  <c:v>GIJON</c:v>
                </c:pt>
                <c:pt idx="6">
                  <c:v>AVILES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8033</c:v>
                </c:pt>
                <c:pt idx="1">
                  <c:v>5197</c:v>
                </c:pt>
                <c:pt idx="2">
                  <c:v>4084</c:v>
                </c:pt>
                <c:pt idx="3">
                  <c:v>3165</c:v>
                </c:pt>
                <c:pt idx="4">
                  <c:v>1877</c:v>
                </c:pt>
                <c:pt idx="5">
                  <c:v>1141</c:v>
                </c:pt>
                <c:pt idx="6">
                  <c:v>709</c:v>
                </c:pt>
                <c:pt idx="7">
                  <c:v>681</c:v>
                </c:pt>
                <c:pt idx="8">
                  <c:v>612</c:v>
                </c:pt>
                <c:pt idx="9">
                  <c:v>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TARRAGONA</c:v>
                </c:pt>
                <c:pt idx="4">
                  <c:v>BAHIA DE CADIZ</c:v>
                </c:pt>
                <c:pt idx="5">
                  <c:v>GIJON</c:v>
                </c:pt>
                <c:pt idx="6">
                  <c:v>AVILES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8674</c:v>
                </c:pt>
                <c:pt idx="1">
                  <c:v>6385</c:v>
                </c:pt>
                <c:pt idx="2">
                  <c:v>4721</c:v>
                </c:pt>
                <c:pt idx="3">
                  <c:v>238</c:v>
                </c:pt>
                <c:pt idx="4">
                  <c:v>2054</c:v>
                </c:pt>
                <c:pt idx="5">
                  <c:v>1352</c:v>
                </c:pt>
                <c:pt idx="6">
                  <c:v>1748</c:v>
                </c:pt>
                <c:pt idx="7">
                  <c:v>420</c:v>
                </c:pt>
                <c:pt idx="8">
                  <c:v>946</c:v>
                </c:pt>
                <c:pt idx="9">
                  <c:v>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VALENCIA</c:v>
                </c:pt>
                <c:pt idx="5">
                  <c:v>CEUTA</c:v>
                </c:pt>
                <c:pt idx="6">
                  <c:v>VIGO</c:v>
                </c:pt>
                <c:pt idx="7">
                  <c:v>MALAGA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555919</c:v>
                </c:pt>
                <c:pt idx="1">
                  <c:v>349861</c:v>
                </c:pt>
                <c:pt idx="2">
                  <c:v>161614</c:v>
                </c:pt>
                <c:pt idx="3">
                  <c:v>98569</c:v>
                </c:pt>
                <c:pt idx="4">
                  <c:v>71002</c:v>
                </c:pt>
                <c:pt idx="5">
                  <c:v>50105</c:v>
                </c:pt>
                <c:pt idx="6">
                  <c:v>33517</c:v>
                </c:pt>
                <c:pt idx="7">
                  <c:v>32647</c:v>
                </c:pt>
                <c:pt idx="8">
                  <c:v>18579</c:v>
                </c:pt>
                <c:pt idx="9">
                  <c:v>18545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VALENCIA</c:v>
                </c:pt>
                <c:pt idx="5">
                  <c:v>CEUTA</c:v>
                </c:pt>
                <c:pt idx="6">
                  <c:v>VIGO</c:v>
                </c:pt>
                <c:pt idx="7">
                  <c:v>MALAGA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404838</c:v>
                </c:pt>
                <c:pt idx="1">
                  <c:v>417656</c:v>
                </c:pt>
                <c:pt idx="2">
                  <c:v>188732</c:v>
                </c:pt>
                <c:pt idx="3">
                  <c:v>93384</c:v>
                </c:pt>
                <c:pt idx="4">
                  <c:v>70536</c:v>
                </c:pt>
                <c:pt idx="5">
                  <c:v>106170</c:v>
                </c:pt>
                <c:pt idx="6">
                  <c:v>33326</c:v>
                </c:pt>
                <c:pt idx="7">
                  <c:v>8709</c:v>
                </c:pt>
                <c:pt idx="8">
                  <c:v>21933</c:v>
                </c:pt>
                <c:pt idx="9">
                  <c:v>19320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CARTAGENA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9352437</c:v>
                </c:pt>
                <c:pt idx="1">
                  <c:v>4464089</c:v>
                </c:pt>
                <c:pt idx="2">
                  <c:v>1179460</c:v>
                </c:pt>
                <c:pt idx="3">
                  <c:v>999792</c:v>
                </c:pt>
                <c:pt idx="4">
                  <c:v>683483</c:v>
                </c:pt>
                <c:pt idx="5">
                  <c:v>136215</c:v>
                </c:pt>
                <c:pt idx="6">
                  <c:v>131316</c:v>
                </c:pt>
                <c:pt idx="7">
                  <c:v>101147</c:v>
                </c:pt>
                <c:pt idx="8">
                  <c:v>93550</c:v>
                </c:pt>
                <c:pt idx="9">
                  <c:v>31525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CARTAGENA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7932741</c:v>
                </c:pt>
                <c:pt idx="1">
                  <c:v>5321600</c:v>
                </c:pt>
                <c:pt idx="2">
                  <c:v>1443211</c:v>
                </c:pt>
                <c:pt idx="3">
                  <c:v>862595</c:v>
                </c:pt>
                <c:pt idx="4">
                  <c:v>528640</c:v>
                </c:pt>
                <c:pt idx="5">
                  <c:v>43446</c:v>
                </c:pt>
                <c:pt idx="6">
                  <c:v>229381</c:v>
                </c:pt>
                <c:pt idx="7">
                  <c:v>0</c:v>
                </c:pt>
                <c:pt idx="8">
                  <c:v>26889</c:v>
                </c:pt>
                <c:pt idx="9">
                  <c:v>59334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8241781</c:v>
                </c:pt>
                <c:pt idx="1">
                  <c:v>4458619</c:v>
                </c:pt>
                <c:pt idx="2">
                  <c:v>1098112</c:v>
                </c:pt>
                <c:pt idx="3">
                  <c:v>484080</c:v>
                </c:pt>
                <c:pt idx="4">
                  <c:v>154848</c:v>
                </c:pt>
                <c:pt idx="5">
                  <c:v>93526</c:v>
                </c:pt>
                <c:pt idx="6">
                  <c:v>18727</c:v>
                </c:pt>
                <c:pt idx="7">
                  <c:v>17674</c:v>
                </c:pt>
                <c:pt idx="8">
                  <c:v>4612</c:v>
                </c:pt>
                <c:pt idx="9">
                  <c:v>2573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6947604</c:v>
                </c:pt>
                <c:pt idx="1">
                  <c:v>5300531</c:v>
                </c:pt>
                <c:pt idx="2">
                  <c:v>1374488</c:v>
                </c:pt>
                <c:pt idx="3">
                  <c:v>659538</c:v>
                </c:pt>
                <c:pt idx="4">
                  <c:v>147716</c:v>
                </c:pt>
                <c:pt idx="5">
                  <c:v>26889</c:v>
                </c:pt>
                <c:pt idx="6">
                  <c:v>19666</c:v>
                </c:pt>
                <c:pt idx="7">
                  <c:v>3647</c:v>
                </c:pt>
                <c:pt idx="8">
                  <c:v>7509</c:v>
                </c:pt>
                <c:pt idx="9">
                  <c:v>7150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8797660</c:v>
                </c:pt>
                <c:pt idx="1">
                  <c:v>7202065</c:v>
                </c:pt>
                <c:pt idx="2">
                  <c:v>2622658</c:v>
                </c:pt>
                <c:pt idx="3">
                  <c:v>1601902</c:v>
                </c:pt>
                <c:pt idx="4">
                  <c:v>967554</c:v>
                </c:pt>
                <c:pt idx="5">
                  <c:v>381744</c:v>
                </c:pt>
                <c:pt idx="6">
                  <c:v>376325</c:v>
                </c:pt>
                <c:pt idx="7">
                  <c:v>337073</c:v>
                </c:pt>
                <c:pt idx="8">
                  <c:v>268300</c:v>
                </c:pt>
                <c:pt idx="9">
                  <c:v>177678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7485514</c:v>
                </c:pt>
                <c:pt idx="1">
                  <c:v>7988729</c:v>
                </c:pt>
                <c:pt idx="2">
                  <c:v>2603623</c:v>
                </c:pt>
                <c:pt idx="3">
                  <c:v>1842353</c:v>
                </c:pt>
                <c:pt idx="4">
                  <c:v>937730</c:v>
                </c:pt>
                <c:pt idx="5">
                  <c:v>377968</c:v>
                </c:pt>
                <c:pt idx="6">
                  <c:v>357188</c:v>
                </c:pt>
                <c:pt idx="7">
                  <c:v>347229</c:v>
                </c:pt>
                <c:pt idx="8">
                  <c:v>266356</c:v>
                </c:pt>
                <c:pt idx="9">
                  <c:v>155351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1372048</c:v>
                </c:pt>
                <c:pt idx="1">
                  <c:v>1235943</c:v>
                </c:pt>
                <c:pt idx="2">
                  <c:v>1132575</c:v>
                </c:pt>
                <c:pt idx="3">
                  <c:v>1052418</c:v>
                </c:pt>
                <c:pt idx="4">
                  <c:v>492687</c:v>
                </c:pt>
                <c:pt idx="5">
                  <c:v>488556</c:v>
                </c:pt>
                <c:pt idx="6">
                  <c:v>171366</c:v>
                </c:pt>
                <c:pt idx="7">
                  <c:v>147128</c:v>
                </c:pt>
                <c:pt idx="8">
                  <c:v>136285</c:v>
                </c:pt>
                <c:pt idx="9">
                  <c:v>119018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1291562</c:v>
                </c:pt>
                <c:pt idx="1">
                  <c:v>1117395</c:v>
                </c:pt>
                <c:pt idx="2">
                  <c:v>1075287</c:v>
                </c:pt>
                <c:pt idx="3">
                  <c:v>842004</c:v>
                </c:pt>
                <c:pt idx="4">
                  <c:v>486194</c:v>
                </c:pt>
                <c:pt idx="5">
                  <c:v>403667</c:v>
                </c:pt>
                <c:pt idx="6">
                  <c:v>147204</c:v>
                </c:pt>
                <c:pt idx="7">
                  <c:v>157057</c:v>
                </c:pt>
                <c:pt idx="8">
                  <c:v>161358</c:v>
                </c:pt>
                <c:pt idx="9">
                  <c:v>135943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743356</c:v>
                </c:pt>
                <c:pt idx="1">
                  <c:v>652391</c:v>
                </c:pt>
                <c:pt idx="2">
                  <c:v>278097.5</c:v>
                </c:pt>
                <c:pt idx="3">
                  <c:v>147405</c:v>
                </c:pt>
                <c:pt idx="4">
                  <c:v>93525.25</c:v>
                </c:pt>
                <c:pt idx="5">
                  <c:v>49083</c:v>
                </c:pt>
                <c:pt idx="6">
                  <c:v>37534</c:v>
                </c:pt>
                <c:pt idx="7">
                  <c:v>30245</c:v>
                </c:pt>
                <c:pt idx="8">
                  <c:v>27355</c:v>
                </c:pt>
                <c:pt idx="9">
                  <c:v>25284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631812</c:v>
                </c:pt>
                <c:pt idx="1">
                  <c:v>694608</c:v>
                </c:pt>
                <c:pt idx="2">
                  <c:v>255349</c:v>
                </c:pt>
                <c:pt idx="3">
                  <c:v>174012</c:v>
                </c:pt>
                <c:pt idx="4">
                  <c:v>90648.75</c:v>
                </c:pt>
                <c:pt idx="5">
                  <c:v>47782</c:v>
                </c:pt>
                <c:pt idx="6">
                  <c:v>13861</c:v>
                </c:pt>
                <c:pt idx="7">
                  <c:v>30042.5</c:v>
                </c:pt>
                <c:pt idx="8">
                  <c:v>26052</c:v>
                </c:pt>
                <c:pt idx="9">
                  <c:v>24073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679581</c:v>
                </c:pt>
                <c:pt idx="1">
                  <c:v>351317</c:v>
                </c:pt>
                <c:pt idx="2">
                  <c:v>80250</c:v>
                </c:pt>
                <c:pt idx="3">
                  <c:v>43127.5</c:v>
                </c:pt>
                <c:pt idx="4">
                  <c:v>31501</c:v>
                </c:pt>
                <c:pt idx="5">
                  <c:v>12272</c:v>
                </c:pt>
                <c:pt idx="6">
                  <c:v>1203</c:v>
                </c:pt>
                <c:pt idx="7">
                  <c:v>846</c:v>
                </c:pt>
                <c:pt idx="8">
                  <c:v>356</c:v>
                </c:pt>
                <c:pt idx="9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564774</c:v>
                </c:pt>
                <c:pt idx="1">
                  <c:v>361778</c:v>
                </c:pt>
                <c:pt idx="2">
                  <c:v>111035</c:v>
                </c:pt>
                <c:pt idx="3">
                  <c:v>52526</c:v>
                </c:pt>
                <c:pt idx="4">
                  <c:v>9328</c:v>
                </c:pt>
                <c:pt idx="5">
                  <c:v>11765</c:v>
                </c:pt>
                <c:pt idx="6">
                  <c:v>1376</c:v>
                </c:pt>
                <c:pt idx="7">
                  <c:v>229</c:v>
                </c:pt>
                <c:pt idx="8">
                  <c:v>584</c:v>
                </c:pt>
                <c:pt idx="9">
                  <c:v>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57490</c:v>
                </c:pt>
                <c:pt idx="1">
                  <c:v>44035</c:v>
                </c:pt>
                <c:pt idx="2">
                  <c:v>31777.5</c:v>
                </c:pt>
                <c:pt idx="3">
                  <c:v>24939</c:v>
                </c:pt>
                <c:pt idx="4">
                  <c:v>21522</c:v>
                </c:pt>
                <c:pt idx="5">
                  <c:v>19105</c:v>
                </c:pt>
                <c:pt idx="6">
                  <c:v>10938</c:v>
                </c:pt>
                <c:pt idx="7">
                  <c:v>8604</c:v>
                </c:pt>
                <c:pt idx="8">
                  <c:v>5148</c:v>
                </c:pt>
                <c:pt idx="9">
                  <c:v>4671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51598</c:v>
                </c:pt>
                <c:pt idx="1">
                  <c:v>41732</c:v>
                </c:pt>
                <c:pt idx="2">
                  <c:v>24570</c:v>
                </c:pt>
                <c:pt idx="3">
                  <c:v>19044</c:v>
                </c:pt>
                <c:pt idx="4">
                  <c:v>18792</c:v>
                </c:pt>
                <c:pt idx="5">
                  <c:v>18739</c:v>
                </c:pt>
                <c:pt idx="6">
                  <c:v>9153</c:v>
                </c:pt>
                <c:pt idx="7">
                  <c:v>8809</c:v>
                </c:pt>
                <c:pt idx="8">
                  <c:v>4753</c:v>
                </c:pt>
                <c:pt idx="9">
                  <c:v>7396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BAHIA DE CADIZ</c:v>
                </c:pt>
                <c:pt idx="7">
                  <c:v>TARRAGONA</c:v>
                </c:pt>
                <c:pt idx="8">
                  <c:v>CARTAGENA</c:v>
                </c:pt>
                <c:pt idx="9">
                  <c:v>LAS PALMAS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276135</c:v>
                </c:pt>
                <c:pt idx="1">
                  <c:v>203192.5</c:v>
                </c:pt>
                <c:pt idx="2">
                  <c:v>82394.25</c:v>
                </c:pt>
                <c:pt idx="3">
                  <c:v>63130</c:v>
                </c:pt>
                <c:pt idx="4">
                  <c:v>26082</c:v>
                </c:pt>
                <c:pt idx="5">
                  <c:v>24898</c:v>
                </c:pt>
                <c:pt idx="6">
                  <c:v>11593</c:v>
                </c:pt>
                <c:pt idx="7">
                  <c:v>11259</c:v>
                </c:pt>
                <c:pt idx="8">
                  <c:v>10732</c:v>
                </c:pt>
                <c:pt idx="9">
                  <c:v>9665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BAHIA DE CADIZ</c:v>
                </c:pt>
                <c:pt idx="7">
                  <c:v>TARRAGONA</c:v>
                </c:pt>
                <c:pt idx="8">
                  <c:v>CARTAGENA</c:v>
                </c:pt>
                <c:pt idx="9">
                  <c:v>LAS PALMAS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313786</c:v>
                </c:pt>
                <c:pt idx="1">
                  <c:v>178253</c:v>
                </c:pt>
                <c:pt idx="2">
                  <c:v>81428.5</c:v>
                </c:pt>
                <c:pt idx="3">
                  <c:v>67038</c:v>
                </c:pt>
                <c:pt idx="4">
                  <c:v>25303</c:v>
                </c:pt>
                <c:pt idx="5">
                  <c:v>24507.5</c:v>
                </c:pt>
                <c:pt idx="6">
                  <c:v>8910.5</c:v>
                </c:pt>
                <c:pt idx="7">
                  <c:v>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301074</c:v>
                </c:pt>
                <c:pt idx="1">
                  <c:v>234970</c:v>
                </c:pt>
                <c:pt idx="2">
                  <c:v>93332.25</c:v>
                </c:pt>
                <c:pt idx="3">
                  <c:v>67155</c:v>
                </c:pt>
                <c:pt idx="4">
                  <c:v>63775</c:v>
                </c:pt>
                <c:pt idx="5">
                  <c:v>48727</c:v>
                </c:pt>
                <c:pt idx="6">
                  <c:v>29042</c:v>
                </c:pt>
                <c:pt idx="7">
                  <c:v>26509</c:v>
                </c:pt>
                <c:pt idx="8">
                  <c:v>23018</c:v>
                </c:pt>
                <c:pt idx="9">
                  <c:v>22791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332830</c:v>
                </c:pt>
                <c:pt idx="1">
                  <c:v>202823</c:v>
                </c:pt>
                <c:pt idx="2">
                  <c:v>90581.5</c:v>
                </c:pt>
                <c:pt idx="3">
                  <c:v>62977</c:v>
                </c:pt>
                <c:pt idx="4">
                  <c:v>67038</c:v>
                </c:pt>
                <c:pt idx="5">
                  <c:v>47198</c:v>
                </c:pt>
                <c:pt idx="6">
                  <c:v>28666.5</c:v>
                </c:pt>
                <c:pt idx="7">
                  <c:v>25823</c:v>
                </c:pt>
                <c:pt idx="8">
                  <c:v>20173</c:v>
                </c:pt>
                <c:pt idx="9">
                  <c:v>22882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MALAGA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813080</c:v>
                </c:pt>
                <c:pt idx="1">
                  <c:v>596300</c:v>
                </c:pt>
                <c:pt idx="2">
                  <c:v>414118</c:v>
                </c:pt>
                <c:pt idx="3">
                  <c:v>397304</c:v>
                </c:pt>
                <c:pt idx="4">
                  <c:v>234196</c:v>
                </c:pt>
                <c:pt idx="5">
                  <c:v>224893</c:v>
                </c:pt>
                <c:pt idx="6">
                  <c:v>80006</c:v>
                </c:pt>
                <c:pt idx="7">
                  <c:v>58970</c:v>
                </c:pt>
                <c:pt idx="8">
                  <c:v>52726</c:v>
                </c:pt>
                <c:pt idx="9">
                  <c:v>52367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MALAGA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844743</c:v>
                </c:pt>
                <c:pt idx="1">
                  <c:v>608795</c:v>
                </c:pt>
                <c:pt idx="2">
                  <c:v>344933</c:v>
                </c:pt>
                <c:pt idx="3">
                  <c:v>260643</c:v>
                </c:pt>
                <c:pt idx="4">
                  <c:v>251600</c:v>
                </c:pt>
                <c:pt idx="5">
                  <c:v>196795</c:v>
                </c:pt>
                <c:pt idx="6">
                  <c:v>77930</c:v>
                </c:pt>
                <c:pt idx="7">
                  <c:v>72559</c:v>
                </c:pt>
                <c:pt idx="8">
                  <c:v>62195</c:v>
                </c:pt>
                <c:pt idx="9">
                  <c:v>32930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A CORUÑA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284150</c:v>
                </c:pt>
                <c:pt idx="1">
                  <c:v>221844</c:v>
                </c:pt>
                <c:pt idx="2">
                  <c:v>152805</c:v>
                </c:pt>
                <c:pt idx="3">
                  <c:v>106790</c:v>
                </c:pt>
                <c:pt idx="4">
                  <c:v>29908</c:v>
                </c:pt>
                <c:pt idx="5">
                  <c:v>20884</c:v>
                </c:pt>
                <c:pt idx="6">
                  <c:v>12341</c:v>
                </c:pt>
                <c:pt idx="7">
                  <c:v>6089</c:v>
                </c:pt>
                <c:pt idx="8">
                  <c:v>1903</c:v>
                </c:pt>
                <c:pt idx="9">
                  <c:v>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A CORUÑA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169518</c:v>
                </c:pt>
                <c:pt idx="1">
                  <c:v>182307</c:v>
                </c:pt>
                <c:pt idx="2">
                  <c:v>128906</c:v>
                </c:pt>
                <c:pt idx="3">
                  <c:v>34447</c:v>
                </c:pt>
                <c:pt idx="4">
                  <c:v>45102</c:v>
                </c:pt>
                <c:pt idx="5">
                  <c:v>7356</c:v>
                </c:pt>
                <c:pt idx="6">
                  <c:v>26066</c:v>
                </c:pt>
                <c:pt idx="7">
                  <c:v>0</c:v>
                </c:pt>
                <c:pt idx="8">
                  <c:v>5025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131347</c:v>
                </c:pt>
                <c:pt idx="1">
                  <c:v>123559</c:v>
                </c:pt>
                <c:pt idx="2">
                  <c:v>45743</c:v>
                </c:pt>
                <c:pt idx="3">
                  <c:v>44287</c:v>
                </c:pt>
                <c:pt idx="4">
                  <c:v>37184</c:v>
                </c:pt>
                <c:pt idx="5">
                  <c:v>18557</c:v>
                </c:pt>
                <c:pt idx="6">
                  <c:v>13623</c:v>
                </c:pt>
                <c:pt idx="7">
                  <c:v>10240</c:v>
                </c:pt>
                <c:pt idx="8">
                  <c:v>7201</c:v>
                </c:pt>
                <c:pt idx="9">
                  <c:v>6791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142097</c:v>
                </c:pt>
                <c:pt idx="1">
                  <c:v>141769</c:v>
                </c:pt>
                <c:pt idx="2">
                  <c:v>53853</c:v>
                </c:pt>
                <c:pt idx="3">
                  <c:v>49987</c:v>
                </c:pt>
                <c:pt idx="4">
                  <c:v>28290</c:v>
                </c:pt>
                <c:pt idx="5">
                  <c:v>18045</c:v>
                </c:pt>
                <c:pt idx="6">
                  <c:v>14564</c:v>
                </c:pt>
                <c:pt idx="7">
                  <c:v>12932</c:v>
                </c:pt>
                <c:pt idx="8">
                  <c:v>7344</c:v>
                </c:pt>
                <c:pt idx="9">
                  <c:v>6140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VALENCIA</c:v>
                </c:pt>
                <c:pt idx="6">
                  <c:v>BARCELONA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3856</c:v>
                </c:pt>
                <c:pt idx="1">
                  <c:v>3135</c:v>
                </c:pt>
                <c:pt idx="2">
                  <c:v>1975</c:v>
                </c:pt>
                <c:pt idx="3">
                  <c:v>1811</c:v>
                </c:pt>
                <c:pt idx="4">
                  <c:v>1741</c:v>
                </c:pt>
                <c:pt idx="5">
                  <c:v>1111</c:v>
                </c:pt>
                <c:pt idx="6">
                  <c:v>1102</c:v>
                </c:pt>
                <c:pt idx="7">
                  <c:v>418</c:v>
                </c:pt>
                <c:pt idx="8">
                  <c:v>399</c:v>
                </c:pt>
                <c:pt idx="9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VALENCIA</c:v>
                </c:pt>
                <c:pt idx="6">
                  <c:v>BARCELONA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3780</c:v>
                </c:pt>
                <c:pt idx="1">
                  <c:v>2243</c:v>
                </c:pt>
                <c:pt idx="2">
                  <c:v>2066</c:v>
                </c:pt>
                <c:pt idx="3">
                  <c:v>1874</c:v>
                </c:pt>
                <c:pt idx="4">
                  <c:v>1796</c:v>
                </c:pt>
                <c:pt idx="5">
                  <c:v>1023</c:v>
                </c:pt>
                <c:pt idx="6">
                  <c:v>1059</c:v>
                </c:pt>
                <c:pt idx="7">
                  <c:v>443</c:v>
                </c:pt>
                <c:pt idx="8">
                  <c:v>449</c:v>
                </c:pt>
                <c:pt idx="9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60015751</c:v>
                </c:pt>
                <c:pt idx="1">
                  <c:v>35033358</c:v>
                </c:pt>
                <c:pt idx="2">
                  <c:v>34168227</c:v>
                </c:pt>
                <c:pt idx="3">
                  <c:v>32362769</c:v>
                </c:pt>
                <c:pt idx="4">
                  <c:v>31238496</c:v>
                </c:pt>
                <c:pt idx="5">
                  <c:v>18091201</c:v>
                </c:pt>
                <c:pt idx="6">
                  <c:v>8811023</c:v>
                </c:pt>
                <c:pt idx="7">
                  <c:v>6795051</c:v>
                </c:pt>
                <c:pt idx="8">
                  <c:v>5451063</c:v>
                </c:pt>
                <c:pt idx="9">
                  <c:v>4671875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54378540</c:v>
                </c:pt>
                <c:pt idx="1">
                  <c:v>32512067</c:v>
                </c:pt>
                <c:pt idx="2">
                  <c:v>33687980</c:v>
                </c:pt>
                <c:pt idx="3">
                  <c:v>29437598</c:v>
                </c:pt>
                <c:pt idx="4">
                  <c:v>33454610</c:v>
                </c:pt>
                <c:pt idx="5">
                  <c:v>11627597</c:v>
                </c:pt>
                <c:pt idx="6">
                  <c:v>9985878</c:v>
                </c:pt>
                <c:pt idx="7">
                  <c:v>6799035</c:v>
                </c:pt>
                <c:pt idx="8">
                  <c:v>6264039</c:v>
                </c:pt>
                <c:pt idx="9">
                  <c:v>4870978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133</c:v>
                </c:pt>
                <c:pt idx="1">
                  <c:v>126</c:v>
                </c:pt>
                <c:pt idx="2">
                  <c:v>53</c:v>
                </c:pt>
                <c:pt idx="3">
                  <c:v>28</c:v>
                </c:pt>
                <c:pt idx="4">
                  <c:v>13</c:v>
                </c:pt>
                <c:pt idx="5">
                  <c:v>9.0000999999999998</c:v>
                </c:pt>
                <c:pt idx="6">
                  <c:v>9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105</c:v>
                </c:pt>
                <c:pt idx="1">
                  <c:v>122</c:v>
                </c:pt>
                <c:pt idx="2">
                  <c:v>35</c:v>
                </c:pt>
                <c:pt idx="3">
                  <c:v>11</c:v>
                </c:pt>
                <c:pt idx="4">
                  <c:v>19</c:v>
                </c:pt>
                <c:pt idx="5">
                  <c:v>17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C4" sqref="C4"/>
    </sheetView>
  </sheetViews>
  <sheetFormatPr baseColWidth="10" defaultRowHeight="15" x14ac:dyDescent="0.25"/>
  <cols>
    <col min="1" max="1" width="28.28515625" style="67" bestFit="1" customWidth="1"/>
    <col min="2" max="2" width="16" style="67" bestFit="1" customWidth="1"/>
    <col min="3" max="3" width="26.5703125" style="67" bestFit="1" customWidth="1"/>
    <col min="4" max="16384" width="11.42578125" style="67"/>
  </cols>
  <sheetData>
    <row r="1" spans="1:9" ht="22.5" customHeight="1" x14ac:dyDescent="0.35">
      <c r="D1" s="68" t="s">
        <v>39</v>
      </c>
    </row>
    <row r="4" spans="1:9" x14ac:dyDescent="0.25">
      <c r="F4" s="69"/>
      <c r="G4" s="69"/>
      <c r="I4" s="70">
        <v>41732</v>
      </c>
    </row>
    <row r="6" spans="1:9" x14ac:dyDescent="0.25">
      <c r="A6" s="109" t="s">
        <v>42</v>
      </c>
      <c r="B6" s="110"/>
      <c r="C6" s="110"/>
      <c r="D6" s="106" t="s">
        <v>98</v>
      </c>
      <c r="E6" s="107"/>
      <c r="F6" s="108" t="s">
        <v>40</v>
      </c>
      <c r="G6" s="107"/>
      <c r="H6" s="108" t="s">
        <v>41</v>
      </c>
      <c r="I6" s="107"/>
    </row>
    <row r="7" spans="1:9" x14ac:dyDescent="0.25">
      <c r="A7" s="111"/>
      <c r="B7" s="111"/>
      <c r="C7" s="111"/>
      <c r="D7" s="71">
        <v>2013</v>
      </c>
      <c r="E7" s="71">
        <v>2014</v>
      </c>
      <c r="F7" s="71">
        <v>2013</v>
      </c>
      <c r="G7" s="71">
        <v>2014</v>
      </c>
      <c r="H7" s="71" t="s">
        <v>0</v>
      </c>
      <c r="I7" s="71" t="s">
        <v>3</v>
      </c>
    </row>
    <row r="8" spans="1:9" x14ac:dyDescent="0.25">
      <c r="A8" s="112" t="s">
        <v>12</v>
      </c>
      <c r="B8" s="112" t="s">
        <v>13</v>
      </c>
      <c r="C8" s="72" t="s">
        <v>14</v>
      </c>
      <c r="D8" s="73">
        <v>11432544</v>
      </c>
      <c r="E8" s="73">
        <v>11302155</v>
      </c>
      <c r="F8" s="73">
        <v>23265954</v>
      </c>
      <c r="G8" s="73">
        <v>24118236</v>
      </c>
      <c r="H8" s="73">
        <v>852282</v>
      </c>
      <c r="I8" s="74">
        <f>((G8*100/F8)-100)</f>
        <v>3.6632153575133799</v>
      </c>
    </row>
    <row r="9" spans="1:9" x14ac:dyDescent="0.25">
      <c r="A9" s="113"/>
      <c r="B9" s="114"/>
      <c r="C9" s="72" t="s">
        <v>15</v>
      </c>
      <c r="D9" s="73">
        <v>5403503</v>
      </c>
      <c r="E9" s="73">
        <v>5911964</v>
      </c>
      <c r="F9" s="73">
        <v>11788355</v>
      </c>
      <c r="G9" s="73">
        <v>13476262</v>
      </c>
      <c r="H9" s="73">
        <v>1687907</v>
      </c>
      <c r="I9" s="74">
        <f t="shared" ref="I9:I19" si="0">((G9*100/F9)-100)</f>
        <v>14.318426956093532</v>
      </c>
    </row>
    <row r="10" spans="1:9" x14ac:dyDescent="0.25">
      <c r="A10" s="113"/>
      <c r="B10" s="112" t="s">
        <v>16</v>
      </c>
      <c r="C10" s="72" t="s">
        <v>17</v>
      </c>
      <c r="D10" s="73">
        <v>4517727</v>
      </c>
      <c r="E10" s="73">
        <v>4797404</v>
      </c>
      <c r="F10" s="73">
        <v>8896263</v>
      </c>
      <c r="G10" s="73">
        <v>9424021</v>
      </c>
      <c r="H10" s="73">
        <v>527758</v>
      </c>
      <c r="I10" s="74">
        <f t="shared" si="0"/>
        <v>5.9323560915409104</v>
      </c>
    </row>
    <row r="11" spans="1:9" x14ac:dyDescent="0.25">
      <c r="A11" s="113"/>
      <c r="B11" s="113"/>
      <c r="C11" s="72" t="s">
        <v>18</v>
      </c>
      <c r="D11" s="73">
        <v>11457498</v>
      </c>
      <c r="E11" s="73">
        <v>11733597</v>
      </c>
      <c r="F11" s="73">
        <v>23228424</v>
      </c>
      <c r="G11" s="73">
        <v>23707472</v>
      </c>
      <c r="H11" s="73">
        <v>479048</v>
      </c>
      <c r="I11" s="74">
        <f t="shared" si="0"/>
        <v>2.0623353525835455</v>
      </c>
    </row>
    <row r="12" spans="1:9" x14ac:dyDescent="0.25">
      <c r="A12" s="114"/>
      <c r="B12" s="114"/>
      <c r="C12" s="72" t="s">
        <v>2</v>
      </c>
      <c r="D12" s="73">
        <v>15975225</v>
      </c>
      <c r="E12" s="73">
        <v>16531001</v>
      </c>
      <c r="F12" s="73">
        <v>32124687</v>
      </c>
      <c r="G12" s="73">
        <v>33131493</v>
      </c>
      <c r="H12" s="73">
        <v>1006806</v>
      </c>
      <c r="I12" s="74">
        <f t="shared" si="0"/>
        <v>3.1340569948588097</v>
      </c>
    </row>
    <row r="13" spans="1:9" x14ac:dyDescent="0.25">
      <c r="A13" s="75"/>
      <c r="B13" s="75"/>
      <c r="C13" s="76" t="s">
        <v>2</v>
      </c>
      <c r="D13" s="77">
        <v>32811272</v>
      </c>
      <c r="E13" s="77">
        <v>33745120</v>
      </c>
      <c r="F13" s="77">
        <v>67178996</v>
      </c>
      <c r="G13" s="77">
        <v>70725991</v>
      </c>
      <c r="H13" s="77">
        <v>3546995</v>
      </c>
      <c r="I13" s="78">
        <f t="shared" si="0"/>
        <v>5.2799166572837777</v>
      </c>
    </row>
    <row r="14" spans="1:9" x14ac:dyDescent="0.25">
      <c r="A14" s="112" t="s">
        <v>4</v>
      </c>
      <c r="B14" s="79" t="s">
        <v>5</v>
      </c>
      <c r="C14" s="72" t="s">
        <v>6</v>
      </c>
      <c r="D14" s="73">
        <v>15461</v>
      </c>
      <c r="E14" s="73">
        <v>14787</v>
      </c>
      <c r="F14" s="73">
        <v>29721</v>
      </c>
      <c r="G14" s="73">
        <v>28092</v>
      </c>
      <c r="H14" s="73">
        <v>-1629</v>
      </c>
      <c r="I14" s="74">
        <f t="shared" si="0"/>
        <v>-5.4809730493590365</v>
      </c>
    </row>
    <row r="15" spans="1:9" x14ac:dyDescent="0.25">
      <c r="A15" s="113"/>
      <c r="B15" s="112" t="s">
        <v>7</v>
      </c>
      <c r="C15" s="72" t="s">
        <v>8</v>
      </c>
      <c r="D15" s="73">
        <v>586130</v>
      </c>
      <c r="E15" s="73">
        <v>529458</v>
      </c>
      <c r="F15" s="73">
        <v>1213298</v>
      </c>
      <c r="G15" s="73">
        <v>1167024</v>
      </c>
      <c r="H15" s="73">
        <v>-46274</v>
      </c>
      <c r="I15" s="74">
        <f t="shared" si="0"/>
        <v>-3.8139022729782823</v>
      </c>
    </row>
    <row r="16" spans="1:9" x14ac:dyDescent="0.25">
      <c r="A16" s="113"/>
      <c r="B16" s="114"/>
      <c r="C16" s="72" t="s">
        <v>9</v>
      </c>
      <c r="D16" s="73">
        <v>123376</v>
      </c>
      <c r="E16" s="73">
        <v>158481</v>
      </c>
      <c r="F16" s="73">
        <v>266797</v>
      </c>
      <c r="G16" s="73">
        <v>319443</v>
      </c>
      <c r="H16" s="73">
        <v>52646</v>
      </c>
      <c r="I16" s="74">
        <f t="shared" si="0"/>
        <v>19.732605688969514</v>
      </c>
    </row>
    <row r="17" spans="1:9" x14ac:dyDescent="0.25">
      <c r="A17" s="114"/>
      <c r="B17" s="79" t="s">
        <v>10</v>
      </c>
      <c r="C17" s="72" t="s">
        <v>11</v>
      </c>
      <c r="D17" s="73">
        <v>296389</v>
      </c>
      <c r="E17" s="73">
        <v>226261</v>
      </c>
      <c r="F17" s="73">
        <v>609235</v>
      </c>
      <c r="G17" s="73">
        <v>441373</v>
      </c>
      <c r="H17" s="73">
        <v>-167862</v>
      </c>
      <c r="I17" s="74">
        <f t="shared" si="0"/>
        <v>-27.552914720920498</v>
      </c>
    </row>
    <row r="18" spans="1:9" x14ac:dyDescent="0.25">
      <c r="A18" s="80"/>
      <c r="B18" s="80"/>
      <c r="C18" s="76" t="s">
        <v>2</v>
      </c>
      <c r="D18" s="77">
        <v>1021356</v>
      </c>
      <c r="E18" s="77">
        <v>928987</v>
      </c>
      <c r="F18" s="77">
        <v>2119051</v>
      </c>
      <c r="G18" s="77">
        <v>1955932</v>
      </c>
      <c r="H18" s="77">
        <v>-163119</v>
      </c>
      <c r="I18" s="78">
        <f t="shared" si="0"/>
        <v>-7.697738280013084</v>
      </c>
    </row>
    <row r="19" spans="1:9" x14ac:dyDescent="0.25">
      <c r="A19" s="81"/>
      <c r="B19" s="81"/>
      <c r="C19" s="82" t="s">
        <v>1</v>
      </c>
      <c r="D19" s="83">
        <f>+D13+D18</f>
        <v>33832628</v>
      </c>
      <c r="E19" s="83">
        <f t="shared" ref="E19:G19" si="1">+E13+E18</f>
        <v>34674107</v>
      </c>
      <c r="F19" s="83">
        <f t="shared" si="1"/>
        <v>69298047</v>
      </c>
      <c r="G19" s="83">
        <f t="shared" si="1"/>
        <v>72681923</v>
      </c>
      <c r="H19" s="83">
        <f t="shared" ref="H19" si="2">G19-F19</f>
        <v>3383876</v>
      </c>
      <c r="I19" s="84">
        <f t="shared" si="0"/>
        <v>4.8830755648856865</v>
      </c>
    </row>
    <row r="20" spans="1:9" x14ac:dyDescent="0.25">
      <c r="A20" s="80"/>
      <c r="B20" s="80"/>
      <c r="I20" s="85"/>
    </row>
    <row r="21" spans="1:9" x14ac:dyDescent="0.25">
      <c r="A21" s="112" t="s">
        <v>19</v>
      </c>
      <c r="B21" s="112" t="s">
        <v>20</v>
      </c>
      <c r="C21" s="72" t="s">
        <v>21</v>
      </c>
      <c r="D21" s="73">
        <v>7934671</v>
      </c>
      <c r="E21" s="73">
        <v>8083362</v>
      </c>
      <c r="F21" s="73">
        <v>16500141</v>
      </c>
      <c r="G21" s="73">
        <v>17244122</v>
      </c>
      <c r="H21" s="73">
        <v>743981</v>
      </c>
      <c r="I21" s="74">
        <f t="shared" ref="I21:I34" si="3">((G21*100/F21)-100)</f>
        <v>4.5089372266576362</v>
      </c>
    </row>
    <row r="22" spans="1:9" x14ac:dyDescent="0.25">
      <c r="A22" s="113"/>
      <c r="B22" s="114"/>
      <c r="C22" s="72" t="s">
        <v>22</v>
      </c>
      <c r="D22" s="73">
        <v>6855573</v>
      </c>
      <c r="E22" s="73">
        <v>6933925</v>
      </c>
      <c r="F22" s="73">
        <v>14501613</v>
      </c>
      <c r="G22" s="73">
        <v>14580941</v>
      </c>
      <c r="H22" s="73">
        <v>79328</v>
      </c>
      <c r="I22" s="74">
        <f t="shared" si="3"/>
        <v>0.54702880293385192</v>
      </c>
    </row>
    <row r="23" spans="1:9" x14ac:dyDescent="0.25">
      <c r="A23" s="113"/>
      <c r="B23" s="79" t="s">
        <v>23</v>
      </c>
      <c r="C23" s="72" t="s">
        <v>24</v>
      </c>
      <c r="D23" s="73">
        <v>3391011</v>
      </c>
      <c r="E23" s="73">
        <v>3579929</v>
      </c>
      <c r="F23" s="73">
        <v>6610680</v>
      </c>
      <c r="G23" s="73">
        <v>7059617</v>
      </c>
      <c r="H23" s="73">
        <v>448937</v>
      </c>
      <c r="I23" s="74">
        <f t="shared" si="3"/>
        <v>6.7910865448032638</v>
      </c>
    </row>
    <row r="24" spans="1:9" x14ac:dyDescent="0.25">
      <c r="A24" s="113"/>
      <c r="B24" s="112" t="s">
        <v>25</v>
      </c>
      <c r="C24" s="72" t="s">
        <v>26</v>
      </c>
      <c r="D24" s="73">
        <v>1038905.25</v>
      </c>
      <c r="E24" s="73">
        <v>1091210.5</v>
      </c>
      <c r="F24" s="73">
        <v>2100622.75</v>
      </c>
      <c r="G24" s="73">
        <v>2200512.75</v>
      </c>
      <c r="H24" s="73">
        <v>99890</v>
      </c>
      <c r="I24" s="74">
        <f t="shared" si="3"/>
        <v>4.7552565066716568</v>
      </c>
    </row>
    <row r="25" spans="1:9" x14ac:dyDescent="0.25">
      <c r="A25" s="113"/>
      <c r="B25" s="113"/>
      <c r="C25" s="72" t="s">
        <v>21</v>
      </c>
      <c r="D25" s="73">
        <v>527757.75</v>
      </c>
      <c r="E25" s="73">
        <v>575547</v>
      </c>
      <c r="F25" s="73">
        <v>1114481.25</v>
      </c>
      <c r="G25" s="73">
        <v>1201121.5</v>
      </c>
      <c r="H25" s="73">
        <v>86640.25</v>
      </c>
      <c r="I25" s="74">
        <f t="shared" si="3"/>
        <v>7.7740428562616017</v>
      </c>
    </row>
    <row r="26" spans="1:9" x14ac:dyDescent="0.25">
      <c r="A26" s="113"/>
      <c r="B26" s="113"/>
      <c r="C26" s="72" t="s">
        <v>27</v>
      </c>
      <c r="D26" s="73">
        <v>119382.25</v>
      </c>
      <c r="E26" s="73">
        <v>125595.5</v>
      </c>
      <c r="F26" s="73">
        <v>226483</v>
      </c>
      <c r="G26" s="73">
        <v>251506.5</v>
      </c>
      <c r="H26" s="73">
        <v>25023.5</v>
      </c>
      <c r="I26" s="74">
        <f t="shared" si="3"/>
        <v>11.048732134420689</v>
      </c>
    </row>
    <row r="27" spans="1:9" x14ac:dyDescent="0.25">
      <c r="A27" s="113"/>
      <c r="B27" s="113"/>
      <c r="C27" s="72" t="s">
        <v>28</v>
      </c>
      <c r="D27" s="73">
        <v>391765.25</v>
      </c>
      <c r="E27" s="73">
        <v>390068</v>
      </c>
      <c r="F27" s="73">
        <v>759657.5</v>
      </c>
      <c r="G27" s="73">
        <v>747884.75</v>
      </c>
      <c r="H27" s="73">
        <v>-11772.75</v>
      </c>
      <c r="I27" s="74">
        <f t="shared" si="3"/>
        <v>-1.5497444572060459</v>
      </c>
    </row>
    <row r="28" spans="1:9" x14ac:dyDescent="0.25">
      <c r="A28" s="113"/>
      <c r="B28" s="114"/>
      <c r="C28" s="72" t="s">
        <v>29</v>
      </c>
      <c r="D28" s="73">
        <v>511147.5</v>
      </c>
      <c r="E28" s="73">
        <v>515663.5</v>
      </c>
      <c r="F28" s="73">
        <v>986141.5</v>
      </c>
      <c r="G28" s="73">
        <v>999391.25</v>
      </c>
      <c r="H28" s="73">
        <v>13249.75</v>
      </c>
      <c r="I28" s="74">
        <f t="shared" si="3"/>
        <v>1.3435952142770589</v>
      </c>
    </row>
    <row r="29" spans="1:9" x14ac:dyDescent="0.25">
      <c r="A29" s="113"/>
      <c r="B29" s="112" t="s">
        <v>30</v>
      </c>
      <c r="C29" s="72" t="s">
        <v>31</v>
      </c>
      <c r="D29" s="73">
        <v>1372823</v>
      </c>
      <c r="E29" s="73">
        <v>1393725</v>
      </c>
      <c r="F29" s="73">
        <v>2855896</v>
      </c>
      <c r="G29" s="73">
        <v>3014657</v>
      </c>
      <c r="H29" s="73">
        <v>158761</v>
      </c>
      <c r="I29" s="74">
        <f t="shared" si="3"/>
        <v>5.5590609742091459</v>
      </c>
    </row>
    <row r="30" spans="1:9" x14ac:dyDescent="0.25">
      <c r="A30" s="113"/>
      <c r="B30" s="114"/>
      <c r="C30" s="72" t="s">
        <v>32</v>
      </c>
      <c r="D30" s="73">
        <v>278994</v>
      </c>
      <c r="E30" s="73">
        <v>384077</v>
      </c>
      <c r="F30" s="73">
        <v>600290</v>
      </c>
      <c r="G30" s="73">
        <v>838117</v>
      </c>
      <c r="H30" s="73">
        <v>237827</v>
      </c>
      <c r="I30" s="74">
        <f t="shared" si="3"/>
        <v>39.61868430258707</v>
      </c>
    </row>
    <row r="31" spans="1:9" x14ac:dyDescent="0.25">
      <c r="A31" s="113"/>
      <c r="B31" s="79" t="s">
        <v>33</v>
      </c>
      <c r="C31" s="72" t="s">
        <v>34</v>
      </c>
      <c r="D31" s="73">
        <v>232225</v>
      </c>
      <c r="E31" s="73">
        <v>206614</v>
      </c>
      <c r="F31" s="73">
        <v>493526</v>
      </c>
      <c r="G31" s="73">
        <v>457920</v>
      </c>
      <c r="H31" s="73">
        <v>-35606</v>
      </c>
      <c r="I31" s="74">
        <f t="shared" si="3"/>
        <v>-7.2146148328558155</v>
      </c>
    </row>
    <row r="32" spans="1:9" x14ac:dyDescent="0.25">
      <c r="A32" s="113"/>
      <c r="B32" s="112" t="s">
        <v>35</v>
      </c>
      <c r="C32" s="72" t="s">
        <v>36</v>
      </c>
      <c r="D32" s="73">
        <v>8641</v>
      </c>
      <c r="E32" s="73">
        <v>8963</v>
      </c>
      <c r="F32" s="73">
        <v>17934</v>
      </c>
      <c r="G32" s="73">
        <v>18762</v>
      </c>
      <c r="H32" s="73">
        <v>828</v>
      </c>
      <c r="I32" s="74">
        <f t="shared" si="3"/>
        <v>4.6169287387085944</v>
      </c>
    </row>
    <row r="33" spans="1:9" x14ac:dyDescent="0.25">
      <c r="A33" s="113"/>
      <c r="B33" s="113"/>
      <c r="C33" s="72" t="s">
        <v>37</v>
      </c>
      <c r="D33" s="73">
        <v>126949963</v>
      </c>
      <c r="E33" s="73">
        <v>132671494</v>
      </c>
      <c r="F33" s="73">
        <v>262195847</v>
      </c>
      <c r="G33" s="73">
        <v>277278835</v>
      </c>
      <c r="H33" s="73">
        <v>15082988</v>
      </c>
      <c r="I33" s="74">
        <f t="shared" si="3"/>
        <v>5.7525655621845146</v>
      </c>
    </row>
    <row r="34" spans="1:9" x14ac:dyDescent="0.25">
      <c r="A34" s="115"/>
      <c r="B34" s="116"/>
      <c r="C34" s="72" t="s">
        <v>38</v>
      </c>
      <c r="D34" s="73">
        <v>149</v>
      </c>
      <c r="E34" s="73">
        <v>174</v>
      </c>
      <c r="F34" s="73">
        <v>320</v>
      </c>
      <c r="G34" s="73">
        <v>382</v>
      </c>
      <c r="H34" s="73">
        <v>62</v>
      </c>
      <c r="I34" s="74">
        <f t="shared" si="3"/>
        <v>19.375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E35" sqref="E35"/>
    </sheetView>
  </sheetViews>
  <sheetFormatPr baseColWidth="10" defaultRowHeight="15" x14ac:dyDescent="0.25"/>
  <cols>
    <col min="1" max="1" width="21.28515625" style="88" bestFit="1" customWidth="1"/>
    <col min="2" max="5" width="11.42578125" style="88"/>
    <col min="6" max="6" width="6.28515625" style="88" customWidth="1"/>
    <col min="7" max="16384" width="11.42578125" style="88"/>
  </cols>
  <sheetData>
    <row r="1" spans="1:12" s="86" customFormat="1" ht="22.5" customHeight="1" x14ac:dyDescent="0.35">
      <c r="F1" s="87" t="s">
        <v>74</v>
      </c>
    </row>
    <row r="2" spans="1:12" s="86" customFormat="1" ht="21" x14ac:dyDescent="0.35"/>
    <row r="5" spans="1:12" x14ac:dyDescent="0.25">
      <c r="A5" s="119" t="s">
        <v>97</v>
      </c>
      <c r="B5" s="117" t="str">
        <f>'Resumen general'!D6</f>
        <v>Mes Febrero</v>
      </c>
      <c r="C5" s="118"/>
      <c r="D5" s="117" t="str">
        <f>'Resumen general'!F6</f>
        <v>Acumulado desde Enero</v>
      </c>
      <c r="E5" s="118"/>
      <c r="F5" s="118"/>
      <c r="L5" s="89">
        <f>'Resumen general'!I4</f>
        <v>41732</v>
      </c>
    </row>
    <row r="6" spans="1:12" x14ac:dyDescent="0.25">
      <c r="A6" s="120"/>
      <c r="B6" s="90">
        <f>'Resumen general'!D7</f>
        <v>2013</v>
      </c>
      <c r="C6" s="90">
        <f>'Resumen general'!E7</f>
        <v>2014</v>
      </c>
      <c r="D6" s="90">
        <f>'Resumen general'!F7</f>
        <v>2013</v>
      </c>
      <c r="E6" s="90">
        <f>'Resumen general'!G7</f>
        <v>2014</v>
      </c>
      <c r="F6" s="90" t="s">
        <v>43</v>
      </c>
    </row>
    <row r="7" spans="1:12" x14ac:dyDescent="0.25">
      <c r="A7" s="91" t="s">
        <v>44</v>
      </c>
      <c r="B7" s="92">
        <v>1070852</v>
      </c>
      <c r="C7" s="92">
        <v>691415</v>
      </c>
      <c r="D7" s="92">
        <v>2011763</v>
      </c>
      <c r="E7" s="92">
        <v>1755706</v>
      </c>
      <c r="F7" s="93">
        <f>((E7*100)/D7)-100</f>
        <v>-12.72799032490407</v>
      </c>
      <c r="G7" s="94"/>
      <c r="H7" s="94"/>
      <c r="I7" s="94"/>
    </row>
    <row r="8" spans="1:12" x14ac:dyDescent="0.25">
      <c r="A8" s="95" t="s">
        <v>45</v>
      </c>
      <c r="B8" s="96">
        <v>244724</v>
      </c>
      <c r="C8" s="96">
        <v>208379</v>
      </c>
      <c r="D8" s="96">
        <v>368886</v>
      </c>
      <c r="E8" s="96">
        <v>331316</v>
      </c>
      <c r="F8" s="97">
        <f t="shared" ref="F8:F35" si="0">((E8*100)/D8)-100</f>
        <v>-10.184718314059083</v>
      </c>
      <c r="G8" s="94"/>
      <c r="H8" s="94"/>
      <c r="I8" s="94"/>
    </row>
    <row r="9" spans="1:12" x14ac:dyDescent="0.25">
      <c r="A9" s="91" t="s">
        <v>46</v>
      </c>
      <c r="B9" s="92">
        <v>411161</v>
      </c>
      <c r="C9" s="92">
        <v>189067</v>
      </c>
      <c r="D9" s="92">
        <v>808884</v>
      </c>
      <c r="E9" s="92">
        <v>777317</v>
      </c>
      <c r="F9" s="93">
        <f t="shared" si="0"/>
        <v>-3.9025373230277722</v>
      </c>
      <c r="G9" s="94"/>
      <c r="H9" s="94"/>
      <c r="I9" s="94"/>
    </row>
    <row r="10" spans="1:12" x14ac:dyDescent="0.25">
      <c r="A10" s="95" t="s">
        <v>47</v>
      </c>
      <c r="B10" s="96">
        <v>267405</v>
      </c>
      <c r="C10" s="96">
        <v>234687</v>
      </c>
      <c r="D10" s="96">
        <v>719910</v>
      </c>
      <c r="E10" s="96">
        <v>752027</v>
      </c>
      <c r="F10" s="97">
        <f t="shared" si="0"/>
        <v>4.4612521009570685</v>
      </c>
      <c r="G10" s="94"/>
      <c r="H10" s="94"/>
      <c r="I10" s="94"/>
    </row>
    <row r="11" spans="1:12" x14ac:dyDescent="0.25">
      <c r="A11" s="91" t="s">
        <v>48</v>
      </c>
      <c r="B11" s="92">
        <v>6196349</v>
      </c>
      <c r="C11" s="92">
        <v>7274497</v>
      </c>
      <c r="D11" s="92">
        <v>13038738</v>
      </c>
      <c r="E11" s="92">
        <v>15202376</v>
      </c>
      <c r="F11" s="93">
        <f t="shared" si="0"/>
        <v>16.593921896428938</v>
      </c>
      <c r="G11" s="94"/>
      <c r="H11" s="94"/>
      <c r="I11" s="94"/>
    </row>
    <row r="12" spans="1:12" x14ac:dyDescent="0.25">
      <c r="A12" s="95" t="s">
        <v>49</v>
      </c>
      <c r="B12" s="96">
        <v>352643</v>
      </c>
      <c r="C12" s="96">
        <v>270727</v>
      </c>
      <c r="D12" s="96">
        <v>610842</v>
      </c>
      <c r="E12" s="96">
        <v>562266</v>
      </c>
      <c r="F12" s="97">
        <f t="shared" si="0"/>
        <v>-7.9523019045841608</v>
      </c>
      <c r="G12" s="94"/>
      <c r="H12" s="94"/>
      <c r="I12" s="94"/>
    </row>
    <row r="13" spans="1:12" x14ac:dyDescent="0.25">
      <c r="A13" s="91" t="s">
        <v>50</v>
      </c>
      <c r="B13" s="92">
        <v>770251</v>
      </c>
      <c r="C13" s="92">
        <v>874088</v>
      </c>
      <c r="D13" s="92">
        <v>1583039</v>
      </c>
      <c r="E13" s="92">
        <v>1695329</v>
      </c>
      <c r="F13" s="93">
        <f t="shared" si="0"/>
        <v>7.0933186105964552</v>
      </c>
      <c r="G13" s="94"/>
      <c r="H13" s="94"/>
      <c r="I13" s="94"/>
    </row>
    <row r="14" spans="1:12" x14ac:dyDescent="0.25">
      <c r="A14" s="95" t="s">
        <v>51</v>
      </c>
      <c r="B14" s="96">
        <v>2904604</v>
      </c>
      <c r="C14" s="96">
        <v>3566692</v>
      </c>
      <c r="D14" s="96">
        <v>6262463</v>
      </c>
      <c r="E14" s="96">
        <v>7032332</v>
      </c>
      <c r="F14" s="97">
        <f t="shared" si="0"/>
        <v>12.293389996875035</v>
      </c>
      <c r="G14" s="94"/>
      <c r="H14" s="94"/>
      <c r="I14" s="94"/>
    </row>
    <row r="15" spans="1:12" x14ac:dyDescent="0.25">
      <c r="A15" s="91" t="s">
        <v>52</v>
      </c>
      <c r="B15" s="92">
        <v>2562874</v>
      </c>
      <c r="C15" s="92">
        <v>2082015</v>
      </c>
      <c r="D15" s="92">
        <v>4899832</v>
      </c>
      <c r="E15" s="92">
        <v>4297772</v>
      </c>
      <c r="F15" s="93">
        <f t="shared" si="0"/>
        <v>-12.287360056426422</v>
      </c>
      <c r="G15" s="94"/>
      <c r="H15" s="94"/>
      <c r="I15" s="94"/>
    </row>
    <row r="16" spans="1:12" x14ac:dyDescent="0.25">
      <c r="A16" s="95" t="s">
        <v>53</v>
      </c>
      <c r="B16" s="96">
        <v>2347692</v>
      </c>
      <c r="C16" s="96">
        <v>2447209</v>
      </c>
      <c r="D16" s="96">
        <v>4752400</v>
      </c>
      <c r="E16" s="96">
        <v>4726515</v>
      </c>
      <c r="F16" s="97">
        <f t="shared" si="0"/>
        <v>-0.54467216564262344</v>
      </c>
      <c r="G16" s="94"/>
      <c r="H16" s="94"/>
      <c r="I16" s="94"/>
    </row>
    <row r="17" spans="1:9" x14ac:dyDescent="0.25">
      <c r="A17" s="91" t="s">
        <v>54</v>
      </c>
      <c r="B17" s="92">
        <v>1027293</v>
      </c>
      <c r="C17" s="92">
        <v>1140947</v>
      </c>
      <c r="D17" s="92">
        <v>2042516</v>
      </c>
      <c r="E17" s="92">
        <v>2332849</v>
      </c>
      <c r="F17" s="93">
        <f t="shared" si="0"/>
        <v>14.214478613631428</v>
      </c>
      <c r="G17" s="94"/>
      <c r="H17" s="94"/>
      <c r="I17" s="94"/>
    </row>
    <row r="18" spans="1:9" x14ac:dyDescent="0.25">
      <c r="A18" s="95" t="s">
        <v>55</v>
      </c>
      <c r="B18" s="96">
        <v>208933</v>
      </c>
      <c r="C18" s="96">
        <v>144165</v>
      </c>
      <c r="D18" s="96">
        <v>426059</v>
      </c>
      <c r="E18" s="96">
        <v>311730</v>
      </c>
      <c r="F18" s="97">
        <f t="shared" si="0"/>
        <v>-26.834076970560417</v>
      </c>
      <c r="G18" s="94"/>
      <c r="H18" s="94"/>
      <c r="I18" s="94"/>
    </row>
    <row r="19" spans="1:9" x14ac:dyDescent="0.25">
      <c r="A19" s="91" t="s">
        <v>56</v>
      </c>
      <c r="B19" s="92">
        <v>761248</v>
      </c>
      <c r="C19" s="92">
        <v>882589</v>
      </c>
      <c r="D19" s="92">
        <v>1840393</v>
      </c>
      <c r="E19" s="92">
        <v>1871182</v>
      </c>
      <c r="F19" s="93">
        <f t="shared" si="0"/>
        <v>1.6729578954060287</v>
      </c>
      <c r="G19" s="94"/>
      <c r="H19" s="94"/>
      <c r="I19" s="94"/>
    </row>
    <row r="20" spans="1:9" x14ac:dyDescent="0.25">
      <c r="A20" s="95" t="s">
        <v>57</v>
      </c>
      <c r="B20" s="96">
        <v>910947</v>
      </c>
      <c r="C20" s="96">
        <v>1407563</v>
      </c>
      <c r="D20" s="96">
        <v>2068914</v>
      </c>
      <c r="E20" s="96">
        <v>2817774</v>
      </c>
      <c r="F20" s="97">
        <f t="shared" si="0"/>
        <v>36.195801275451771</v>
      </c>
      <c r="G20" s="94"/>
      <c r="H20" s="94"/>
      <c r="I20" s="94"/>
    </row>
    <row r="21" spans="1:9" x14ac:dyDescent="0.25">
      <c r="A21" s="91" t="s">
        <v>58</v>
      </c>
      <c r="B21" s="92">
        <v>1813822</v>
      </c>
      <c r="C21" s="92">
        <v>1503837</v>
      </c>
      <c r="D21" s="92">
        <v>3379712</v>
      </c>
      <c r="E21" s="92">
        <v>3687296</v>
      </c>
      <c r="F21" s="93">
        <f t="shared" si="0"/>
        <v>9.1008938039691003</v>
      </c>
      <c r="G21" s="94"/>
      <c r="H21" s="94"/>
      <c r="I21" s="94"/>
    </row>
    <row r="22" spans="1:9" x14ac:dyDescent="0.25">
      <c r="A22" s="95" t="s">
        <v>59</v>
      </c>
      <c r="B22" s="96">
        <v>1727010</v>
      </c>
      <c r="C22" s="96">
        <v>1607073</v>
      </c>
      <c r="D22" s="96">
        <v>3678226</v>
      </c>
      <c r="E22" s="96">
        <v>3354063</v>
      </c>
      <c r="F22" s="97">
        <f t="shared" si="0"/>
        <v>-8.8130256270278124</v>
      </c>
      <c r="G22" s="94"/>
      <c r="H22" s="94"/>
      <c r="I22" s="94"/>
    </row>
    <row r="23" spans="1:9" x14ac:dyDescent="0.25">
      <c r="A23" s="91" t="s">
        <v>60</v>
      </c>
      <c r="B23" s="92">
        <v>90838</v>
      </c>
      <c r="C23" s="92">
        <v>212367</v>
      </c>
      <c r="D23" s="92">
        <v>227853</v>
      </c>
      <c r="E23" s="92">
        <v>448434</v>
      </c>
      <c r="F23" s="93">
        <f t="shared" si="0"/>
        <v>96.808468617924717</v>
      </c>
      <c r="G23" s="94"/>
      <c r="H23" s="94"/>
      <c r="I23" s="94"/>
    </row>
    <row r="24" spans="1:9" x14ac:dyDescent="0.25">
      <c r="A24" s="95" t="s">
        <v>61</v>
      </c>
      <c r="B24" s="96">
        <v>248319</v>
      </c>
      <c r="C24" s="96">
        <v>183793</v>
      </c>
      <c r="D24" s="96">
        <v>382363</v>
      </c>
      <c r="E24" s="96">
        <v>272678</v>
      </c>
      <c r="F24" s="97">
        <f t="shared" si="0"/>
        <v>-28.686091488977752</v>
      </c>
      <c r="G24" s="94"/>
      <c r="H24" s="94"/>
      <c r="I24" s="94"/>
    </row>
    <row r="25" spans="1:9" x14ac:dyDescent="0.25">
      <c r="A25" s="91" t="s">
        <v>62</v>
      </c>
      <c r="B25" s="92">
        <v>73130</v>
      </c>
      <c r="C25" s="92">
        <v>76554</v>
      </c>
      <c r="D25" s="92">
        <v>152282</v>
      </c>
      <c r="E25" s="92">
        <v>162296</v>
      </c>
      <c r="F25" s="93">
        <f t="shared" si="0"/>
        <v>6.5759577625720738</v>
      </c>
      <c r="G25" s="94"/>
      <c r="H25" s="94"/>
      <c r="I25" s="94"/>
    </row>
    <row r="26" spans="1:9" x14ac:dyDescent="0.25">
      <c r="A26" s="95" t="s">
        <v>63</v>
      </c>
      <c r="B26" s="96">
        <v>120412</v>
      </c>
      <c r="C26" s="96">
        <v>181312</v>
      </c>
      <c r="D26" s="96">
        <v>322896</v>
      </c>
      <c r="E26" s="96">
        <v>335315</v>
      </c>
      <c r="F26" s="97">
        <f t="shared" si="0"/>
        <v>3.8461300232892341</v>
      </c>
      <c r="G26" s="94"/>
      <c r="H26" s="94"/>
      <c r="I26" s="94"/>
    </row>
    <row r="27" spans="1:9" x14ac:dyDescent="0.25">
      <c r="A27" s="91" t="s">
        <v>64</v>
      </c>
      <c r="B27" s="92">
        <v>226221</v>
      </c>
      <c r="C27" s="92">
        <v>276228</v>
      </c>
      <c r="D27" s="92">
        <v>439103</v>
      </c>
      <c r="E27" s="92">
        <v>525712</v>
      </c>
      <c r="F27" s="93">
        <f t="shared" si="0"/>
        <v>19.724073850554419</v>
      </c>
      <c r="G27" s="94"/>
      <c r="H27" s="94"/>
      <c r="I27" s="94"/>
    </row>
    <row r="28" spans="1:9" x14ac:dyDescent="0.25">
      <c r="A28" s="95" t="s">
        <v>65</v>
      </c>
      <c r="B28" s="96">
        <v>1116562</v>
      </c>
      <c r="C28" s="96">
        <v>923790</v>
      </c>
      <c r="D28" s="96">
        <v>2155876</v>
      </c>
      <c r="E28" s="96">
        <v>2254578</v>
      </c>
      <c r="F28" s="97">
        <f t="shared" si="0"/>
        <v>4.5782781569997582</v>
      </c>
      <c r="G28" s="94"/>
      <c r="H28" s="94"/>
      <c r="I28" s="94"/>
    </row>
    <row r="29" spans="1:9" x14ac:dyDescent="0.25">
      <c r="A29" s="91" t="s">
        <v>66</v>
      </c>
      <c r="B29" s="92">
        <v>336648</v>
      </c>
      <c r="C29" s="92">
        <v>432638</v>
      </c>
      <c r="D29" s="92">
        <v>643417</v>
      </c>
      <c r="E29" s="92">
        <v>712487</v>
      </c>
      <c r="F29" s="93">
        <f t="shared" si="0"/>
        <v>10.734873340306521</v>
      </c>
      <c r="G29" s="94"/>
      <c r="H29" s="94"/>
      <c r="I29" s="94"/>
    </row>
    <row r="30" spans="1:9" x14ac:dyDescent="0.25">
      <c r="A30" s="95" t="s">
        <v>67</v>
      </c>
      <c r="B30" s="96">
        <v>398386</v>
      </c>
      <c r="C30" s="96">
        <v>352873</v>
      </c>
      <c r="D30" s="96">
        <v>734569</v>
      </c>
      <c r="E30" s="96">
        <v>676250</v>
      </c>
      <c r="F30" s="97">
        <f t="shared" si="0"/>
        <v>-7.9392133346220675</v>
      </c>
      <c r="G30" s="94"/>
      <c r="H30" s="94"/>
      <c r="I30" s="94"/>
    </row>
    <row r="31" spans="1:9" x14ac:dyDescent="0.25">
      <c r="A31" s="91" t="s">
        <v>68</v>
      </c>
      <c r="B31" s="92">
        <v>2279571</v>
      </c>
      <c r="C31" s="92">
        <v>2261191</v>
      </c>
      <c r="D31" s="92">
        <v>5046200</v>
      </c>
      <c r="E31" s="92">
        <v>5195785</v>
      </c>
      <c r="F31" s="93">
        <f t="shared" si="0"/>
        <v>2.9643097776544778</v>
      </c>
      <c r="G31" s="94"/>
      <c r="H31" s="94"/>
      <c r="I31" s="94"/>
    </row>
    <row r="32" spans="1:9" x14ac:dyDescent="0.25">
      <c r="A32" s="95" t="s">
        <v>69</v>
      </c>
      <c r="B32" s="96">
        <v>4978448</v>
      </c>
      <c r="C32" s="96">
        <v>4901523</v>
      </c>
      <c r="D32" s="96">
        <v>9943307</v>
      </c>
      <c r="E32" s="96">
        <v>9837537</v>
      </c>
      <c r="F32" s="97">
        <f t="shared" si="0"/>
        <v>-1.0637306079355682</v>
      </c>
      <c r="G32" s="94"/>
      <c r="H32" s="94"/>
      <c r="I32" s="94"/>
    </row>
    <row r="33" spans="1:9" x14ac:dyDescent="0.25">
      <c r="A33" s="91" t="s">
        <v>70</v>
      </c>
      <c r="B33" s="92">
        <v>308167</v>
      </c>
      <c r="C33" s="92">
        <v>278656</v>
      </c>
      <c r="D33" s="92">
        <v>613145</v>
      </c>
      <c r="E33" s="92">
        <v>571656</v>
      </c>
      <c r="F33" s="93">
        <f t="shared" si="0"/>
        <v>-6.7665886535811239</v>
      </c>
      <c r="G33" s="94"/>
      <c r="H33" s="94"/>
      <c r="I33" s="94"/>
    </row>
    <row r="34" spans="1:9" x14ac:dyDescent="0.25">
      <c r="A34" s="95" t="s">
        <v>71</v>
      </c>
      <c r="B34" s="96">
        <v>78118</v>
      </c>
      <c r="C34" s="96">
        <v>68232</v>
      </c>
      <c r="D34" s="96">
        <v>144459</v>
      </c>
      <c r="E34" s="96">
        <v>181345</v>
      </c>
      <c r="F34" s="97">
        <f t="shared" si="0"/>
        <v>25.533888508158029</v>
      </c>
      <c r="G34" s="94"/>
      <c r="H34" s="94"/>
      <c r="I34" s="94"/>
    </row>
    <row r="35" spans="1:9" x14ac:dyDescent="0.25">
      <c r="A35" s="98" t="s">
        <v>72</v>
      </c>
      <c r="B35" s="99">
        <f>SUM(B7:B34)</f>
        <v>33832628</v>
      </c>
      <c r="C35" s="99">
        <f>SUM(C7:C34)</f>
        <v>34674107</v>
      </c>
      <c r="D35" s="99">
        <f>SUM(D7:D34)</f>
        <v>69298047</v>
      </c>
      <c r="E35" s="99">
        <f>SUM(E7:E34)</f>
        <v>72681923</v>
      </c>
      <c r="F35" s="100">
        <f t="shared" si="0"/>
        <v>4.8830755648856865</v>
      </c>
      <c r="G35" s="94"/>
      <c r="H35" s="94"/>
      <c r="I35" s="94"/>
    </row>
    <row r="37" spans="1:9" x14ac:dyDescent="0.25">
      <c r="A37" s="101"/>
      <c r="B37" s="101">
        <f>E6</f>
        <v>2014</v>
      </c>
      <c r="C37" s="101">
        <f>D6</f>
        <v>2013</v>
      </c>
      <c r="D37" s="101"/>
      <c r="E37" s="101"/>
      <c r="F37" s="101">
        <f>B37</f>
        <v>2014</v>
      </c>
      <c r="G37" s="101">
        <f>C37</f>
        <v>2013</v>
      </c>
    </row>
    <row r="38" spans="1:9" x14ac:dyDescent="0.25">
      <c r="A38" s="101" t="str">
        <f>A7</f>
        <v>A CORUÑA</v>
      </c>
      <c r="B38" s="102">
        <f>E7</f>
        <v>1755706</v>
      </c>
      <c r="C38" s="102">
        <f>D7</f>
        <v>2011763</v>
      </c>
      <c r="D38" s="102">
        <f>_xlfn.RANK.EQ(B38,$B$38:$B$65)+COUNTIF($B$38:$B$65,B38)-1</f>
        <v>13</v>
      </c>
      <c r="E38" s="101" t="str">
        <f t="shared" ref="E38:E65" si="1">INDEX($A$38:$B$65,MATCH(ROW()-37,$D$38:$D$65,0),1)</f>
        <v>BAHIA DE ALGECIRAS</v>
      </c>
      <c r="F38" s="101">
        <f>LOOKUP(E38,$A$38:$A$65,$B$38:$B$65)</f>
        <v>15202376</v>
      </c>
      <c r="G38" s="101">
        <f>LOOKUP(E38,$A$38:$A$65,$C$38:$C$65)</f>
        <v>13038738</v>
      </c>
    </row>
    <row r="39" spans="1:9" x14ac:dyDescent="0.25">
      <c r="A39" s="101" t="str">
        <f t="shared" ref="A39:A65" si="2">A8</f>
        <v>ALICANTE</v>
      </c>
      <c r="B39" s="102">
        <f t="shared" ref="B39:B65" si="3">E8</f>
        <v>331316</v>
      </c>
      <c r="C39" s="102">
        <f t="shared" ref="C39:C65" si="4">D8</f>
        <v>368886</v>
      </c>
      <c r="D39" s="102">
        <f t="shared" ref="D39:D65" si="5">_xlfn.RANK.EQ(B39,$B$38:$B$65)+COUNTIF($B$38:$B$65,B39)-1</f>
        <v>24</v>
      </c>
      <c r="E39" s="101" t="str">
        <f t="shared" si="1"/>
        <v>VALENCIA</v>
      </c>
      <c r="F39" s="101">
        <f t="shared" ref="F39:F65" si="6">LOOKUP(E39,$A$38:$A$65,$B$38:$B$65)</f>
        <v>9837537</v>
      </c>
      <c r="G39" s="101">
        <f t="shared" ref="G39:G65" si="7">LOOKUP(E39,$A$38:$A$65,$C$38:$C$65)</f>
        <v>9943307</v>
      </c>
    </row>
    <row r="40" spans="1:9" x14ac:dyDescent="0.25">
      <c r="A40" s="101" t="str">
        <f t="shared" si="2"/>
        <v>ALMERIA</v>
      </c>
      <c r="B40" s="102">
        <f t="shared" si="3"/>
        <v>777317</v>
      </c>
      <c r="C40" s="102">
        <f t="shared" si="4"/>
        <v>808884</v>
      </c>
      <c r="D40" s="102">
        <f t="shared" si="5"/>
        <v>15</v>
      </c>
      <c r="E40" s="101" t="str">
        <f t="shared" si="1"/>
        <v>BARCELONA</v>
      </c>
      <c r="F40" s="101">
        <f t="shared" si="6"/>
        <v>7032332</v>
      </c>
      <c r="G40" s="101">
        <f t="shared" si="7"/>
        <v>6262463</v>
      </c>
    </row>
    <row r="41" spans="1:9" x14ac:dyDescent="0.25">
      <c r="A41" s="101" t="str">
        <f t="shared" si="2"/>
        <v>AVILES</v>
      </c>
      <c r="B41" s="102">
        <f t="shared" si="3"/>
        <v>752027</v>
      </c>
      <c r="C41" s="102">
        <f t="shared" si="4"/>
        <v>719910</v>
      </c>
      <c r="D41" s="102">
        <f t="shared" si="5"/>
        <v>16</v>
      </c>
      <c r="E41" s="101" t="str">
        <f t="shared" si="1"/>
        <v>TARRAGONA</v>
      </c>
      <c r="F41" s="101">
        <f t="shared" si="6"/>
        <v>5195785</v>
      </c>
      <c r="G41" s="101">
        <f t="shared" si="7"/>
        <v>5046200</v>
      </c>
    </row>
    <row r="42" spans="1:9" x14ac:dyDescent="0.25">
      <c r="A42" s="101" t="str">
        <f t="shared" si="2"/>
        <v>BAHIA DE ALGECIRAS</v>
      </c>
      <c r="B42" s="102">
        <f t="shared" si="3"/>
        <v>15202376</v>
      </c>
      <c r="C42" s="102">
        <f t="shared" si="4"/>
        <v>13038738</v>
      </c>
      <c r="D42" s="102">
        <f t="shared" si="5"/>
        <v>1</v>
      </c>
      <c r="E42" s="101" t="str">
        <f t="shared" si="1"/>
        <v>CARTAGENA</v>
      </c>
      <c r="F42" s="101">
        <f t="shared" si="6"/>
        <v>4726515</v>
      </c>
      <c r="G42" s="101">
        <f t="shared" si="7"/>
        <v>4752400</v>
      </c>
    </row>
    <row r="43" spans="1:9" x14ac:dyDescent="0.25">
      <c r="A43" s="101" t="str">
        <f t="shared" si="2"/>
        <v>BAHIA DE CADIZ</v>
      </c>
      <c r="B43" s="102">
        <f t="shared" si="3"/>
        <v>562266</v>
      </c>
      <c r="C43" s="102">
        <f t="shared" si="4"/>
        <v>610842</v>
      </c>
      <c r="D43" s="102">
        <f t="shared" si="5"/>
        <v>20</v>
      </c>
      <c r="E43" s="101" t="str">
        <f t="shared" si="1"/>
        <v>BILBAO</v>
      </c>
      <c r="F43" s="101">
        <f t="shared" si="6"/>
        <v>4297772</v>
      </c>
      <c r="G43" s="101">
        <f t="shared" si="7"/>
        <v>4899832</v>
      </c>
    </row>
    <row r="44" spans="1:9" x14ac:dyDescent="0.25">
      <c r="A44" s="101" t="str">
        <f t="shared" si="2"/>
        <v>BALEARES</v>
      </c>
      <c r="B44" s="102">
        <f t="shared" si="3"/>
        <v>1695329</v>
      </c>
      <c r="C44" s="102">
        <f t="shared" si="4"/>
        <v>1583039</v>
      </c>
      <c r="D44" s="102">
        <f t="shared" si="5"/>
        <v>14</v>
      </c>
      <c r="E44" s="101" t="str">
        <f t="shared" si="1"/>
        <v>HUELVA</v>
      </c>
      <c r="F44" s="101">
        <f t="shared" si="6"/>
        <v>3687296</v>
      </c>
      <c r="G44" s="101">
        <f t="shared" si="7"/>
        <v>3379712</v>
      </c>
    </row>
    <row r="45" spans="1:9" x14ac:dyDescent="0.25">
      <c r="A45" s="101" t="str">
        <f t="shared" si="2"/>
        <v>BARCELONA</v>
      </c>
      <c r="B45" s="102">
        <f t="shared" si="3"/>
        <v>7032332</v>
      </c>
      <c r="C45" s="102">
        <f t="shared" si="4"/>
        <v>6262463</v>
      </c>
      <c r="D45" s="102">
        <f t="shared" si="5"/>
        <v>3</v>
      </c>
      <c r="E45" s="101" t="str">
        <f t="shared" si="1"/>
        <v>LAS PALMAS</v>
      </c>
      <c r="F45" s="101">
        <f t="shared" si="6"/>
        <v>3354063</v>
      </c>
      <c r="G45" s="101">
        <f t="shared" si="7"/>
        <v>3678226</v>
      </c>
    </row>
    <row r="46" spans="1:9" x14ac:dyDescent="0.25">
      <c r="A46" s="101" t="str">
        <f t="shared" si="2"/>
        <v>BILBAO</v>
      </c>
      <c r="B46" s="102">
        <f t="shared" si="3"/>
        <v>4297772</v>
      </c>
      <c r="C46" s="102">
        <f t="shared" si="4"/>
        <v>4899832</v>
      </c>
      <c r="D46" s="102">
        <f t="shared" si="5"/>
        <v>6</v>
      </c>
      <c r="E46" s="101" t="str">
        <f t="shared" si="1"/>
        <v>GIJON</v>
      </c>
      <c r="F46" s="101">
        <f t="shared" si="6"/>
        <v>2817774</v>
      </c>
      <c r="G46" s="101">
        <f t="shared" si="7"/>
        <v>2068914</v>
      </c>
    </row>
    <row r="47" spans="1:9" x14ac:dyDescent="0.25">
      <c r="A47" s="101" t="str">
        <f t="shared" si="2"/>
        <v>CARTAGENA</v>
      </c>
      <c r="B47" s="102">
        <f t="shared" si="3"/>
        <v>4726515</v>
      </c>
      <c r="C47" s="102">
        <f t="shared" si="4"/>
        <v>4752400</v>
      </c>
      <c r="D47" s="102">
        <f t="shared" si="5"/>
        <v>5</v>
      </c>
      <c r="E47" s="101" t="str">
        <f t="shared" si="1"/>
        <v>CASTELLON</v>
      </c>
      <c r="F47" s="101">
        <f t="shared" si="6"/>
        <v>2332849</v>
      </c>
      <c r="G47" s="101">
        <f t="shared" si="7"/>
        <v>2042516</v>
      </c>
    </row>
    <row r="48" spans="1:9" x14ac:dyDescent="0.25">
      <c r="A48" s="101" t="str">
        <f t="shared" si="2"/>
        <v>CASTELLON</v>
      </c>
      <c r="B48" s="102">
        <f t="shared" si="3"/>
        <v>2332849</v>
      </c>
      <c r="C48" s="102">
        <f t="shared" si="4"/>
        <v>2042516</v>
      </c>
      <c r="D48" s="102">
        <f t="shared" si="5"/>
        <v>10</v>
      </c>
      <c r="E48" s="101" t="str">
        <f t="shared" si="1"/>
        <v>SANTA CRUZ DE TENERIFE</v>
      </c>
      <c r="F48" s="101">
        <f t="shared" si="6"/>
        <v>2254578</v>
      </c>
      <c r="G48" s="101">
        <f t="shared" si="7"/>
        <v>2155876</v>
      </c>
    </row>
    <row r="49" spans="1:7" x14ac:dyDescent="0.25">
      <c r="A49" s="101" t="str">
        <f t="shared" si="2"/>
        <v>CEUTA</v>
      </c>
      <c r="B49" s="102">
        <f t="shared" si="3"/>
        <v>311730</v>
      </c>
      <c r="C49" s="102">
        <f t="shared" si="4"/>
        <v>426059</v>
      </c>
      <c r="D49" s="102">
        <f t="shared" si="5"/>
        <v>25</v>
      </c>
      <c r="E49" s="101" t="str">
        <f t="shared" si="1"/>
        <v>FERROL-SAN CIBRAO</v>
      </c>
      <c r="F49" s="101">
        <f t="shared" si="6"/>
        <v>1871182</v>
      </c>
      <c r="G49" s="101">
        <f t="shared" si="7"/>
        <v>1840393</v>
      </c>
    </row>
    <row r="50" spans="1:7" x14ac:dyDescent="0.25">
      <c r="A50" s="101" t="str">
        <f t="shared" si="2"/>
        <v>FERROL-SAN CIBRAO</v>
      </c>
      <c r="B50" s="102">
        <f t="shared" si="3"/>
        <v>1871182</v>
      </c>
      <c r="C50" s="102">
        <f t="shared" si="4"/>
        <v>1840393</v>
      </c>
      <c r="D50" s="102">
        <f t="shared" si="5"/>
        <v>12</v>
      </c>
      <c r="E50" s="101" t="str">
        <f t="shared" si="1"/>
        <v>A CORUÑA</v>
      </c>
      <c r="F50" s="101">
        <f t="shared" si="6"/>
        <v>1755706</v>
      </c>
      <c r="G50" s="101">
        <f t="shared" si="7"/>
        <v>2011763</v>
      </c>
    </row>
    <row r="51" spans="1:7" x14ac:dyDescent="0.25">
      <c r="A51" s="101" t="str">
        <f t="shared" si="2"/>
        <v>GIJON</v>
      </c>
      <c r="B51" s="102">
        <f t="shared" si="3"/>
        <v>2817774</v>
      </c>
      <c r="C51" s="102">
        <f t="shared" si="4"/>
        <v>2068914</v>
      </c>
      <c r="D51" s="102">
        <f t="shared" si="5"/>
        <v>9</v>
      </c>
      <c r="E51" s="101" t="str">
        <f t="shared" si="1"/>
        <v>BALEARES</v>
      </c>
      <c r="F51" s="101">
        <f t="shared" si="6"/>
        <v>1695329</v>
      </c>
      <c r="G51" s="101">
        <f t="shared" si="7"/>
        <v>1583039</v>
      </c>
    </row>
    <row r="52" spans="1:7" x14ac:dyDescent="0.25">
      <c r="A52" s="101" t="str">
        <f t="shared" si="2"/>
        <v>HUELVA</v>
      </c>
      <c r="B52" s="102">
        <f t="shared" si="3"/>
        <v>3687296</v>
      </c>
      <c r="C52" s="102">
        <f t="shared" si="4"/>
        <v>3379712</v>
      </c>
      <c r="D52" s="102">
        <f t="shared" si="5"/>
        <v>7</v>
      </c>
      <c r="E52" s="101" t="str">
        <f t="shared" si="1"/>
        <v>ALMERIA</v>
      </c>
      <c r="F52" s="101">
        <f t="shared" si="6"/>
        <v>777317</v>
      </c>
      <c r="G52" s="101">
        <f t="shared" si="7"/>
        <v>808884</v>
      </c>
    </row>
    <row r="53" spans="1:7" x14ac:dyDescent="0.25">
      <c r="A53" s="101" t="str">
        <f t="shared" si="2"/>
        <v>LAS PALMAS</v>
      </c>
      <c r="B53" s="102">
        <f t="shared" si="3"/>
        <v>3354063</v>
      </c>
      <c r="C53" s="102">
        <f t="shared" si="4"/>
        <v>3678226</v>
      </c>
      <c r="D53" s="102">
        <f t="shared" si="5"/>
        <v>8</v>
      </c>
      <c r="E53" s="101" t="str">
        <f t="shared" si="1"/>
        <v>AVILES</v>
      </c>
      <c r="F53" s="101">
        <f t="shared" si="6"/>
        <v>752027</v>
      </c>
      <c r="G53" s="101">
        <f t="shared" si="7"/>
        <v>719910</v>
      </c>
    </row>
    <row r="54" spans="1:7" x14ac:dyDescent="0.25">
      <c r="A54" s="101" t="str">
        <f t="shared" si="2"/>
        <v>MALAGA</v>
      </c>
      <c r="B54" s="102">
        <f t="shared" si="3"/>
        <v>448434</v>
      </c>
      <c r="C54" s="102">
        <f t="shared" si="4"/>
        <v>227853</v>
      </c>
      <c r="D54" s="102">
        <f t="shared" si="5"/>
        <v>22</v>
      </c>
      <c r="E54" s="101" t="str">
        <f t="shared" si="1"/>
        <v>SANTANDER</v>
      </c>
      <c r="F54" s="101">
        <f t="shared" si="6"/>
        <v>712487</v>
      </c>
      <c r="G54" s="101">
        <f t="shared" si="7"/>
        <v>643417</v>
      </c>
    </row>
    <row r="55" spans="1:7" x14ac:dyDescent="0.25">
      <c r="A55" s="101" t="str">
        <f t="shared" si="2"/>
        <v>MARIN Y RIA DE PONTEVEDRA</v>
      </c>
      <c r="B55" s="102">
        <f t="shared" si="3"/>
        <v>272678</v>
      </c>
      <c r="C55" s="102">
        <f t="shared" si="4"/>
        <v>382363</v>
      </c>
      <c r="D55" s="102">
        <f t="shared" si="5"/>
        <v>26</v>
      </c>
      <c r="E55" s="101" t="str">
        <f t="shared" si="1"/>
        <v>SEVILLA</v>
      </c>
      <c r="F55" s="101">
        <f t="shared" si="6"/>
        <v>676250</v>
      </c>
      <c r="G55" s="101">
        <f t="shared" si="7"/>
        <v>734569</v>
      </c>
    </row>
    <row r="56" spans="1:7" x14ac:dyDescent="0.25">
      <c r="A56" s="101" t="str">
        <f t="shared" si="2"/>
        <v>MELILLA</v>
      </c>
      <c r="B56" s="102">
        <f t="shared" si="3"/>
        <v>162296</v>
      </c>
      <c r="C56" s="102">
        <f t="shared" si="4"/>
        <v>152282</v>
      </c>
      <c r="D56" s="102">
        <f t="shared" si="5"/>
        <v>28</v>
      </c>
      <c r="E56" s="101" t="str">
        <f t="shared" si="1"/>
        <v>VIGO</v>
      </c>
      <c r="F56" s="101">
        <f t="shared" si="6"/>
        <v>571656</v>
      </c>
      <c r="G56" s="101">
        <f t="shared" si="7"/>
        <v>613145</v>
      </c>
    </row>
    <row r="57" spans="1:7" x14ac:dyDescent="0.25">
      <c r="A57" s="101" t="str">
        <f t="shared" si="2"/>
        <v>MOTRIL</v>
      </c>
      <c r="B57" s="102">
        <f t="shared" si="3"/>
        <v>335315</v>
      </c>
      <c r="C57" s="102">
        <f t="shared" si="4"/>
        <v>322896</v>
      </c>
      <c r="D57" s="102">
        <f t="shared" si="5"/>
        <v>23</v>
      </c>
      <c r="E57" s="101" t="str">
        <f t="shared" si="1"/>
        <v>BAHIA DE CADIZ</v>
      </c>
      <c r="F57" s="101">
        <f t="shared" si="6"/>
        <v>562266</v>
      </c>
      <c r="G57" s="101">
        <f t="shared" si="7"/>
        <v>610842</v>
      </c>
    </row>
    <row r="58" spans="1:7" x14ac:dyDescent="0.25">
      <c r="A58" s="101" t="str">
        <f t="shared" si="2"/>
        <v>PASAIA</v>
      </c>
      <c r="B58" s="102">
        <f t="shared" si="3"/>
        <v>525712</v>
      </c>
      <c r="C58" s="102">
        <f t="shared" si="4"/>
        <v>439103</v>
      </c>
      <c r="D58" s="102">
        <f t="shared" si="5"/>
        <v>21</v>
      </c>
      <c r="E58" s="101" t="str">
        <f t="shared" si="1"/>
        <v>PASAIA</v>
      </c>
      <c r="F58" s="101">
        <f t="shared" si="6"/>
        <v>525712</v>
      </c>
      <c r="G58" s="101">
        <f t="shared" si="7"/>
        <v>439103</v>
      </c>
    </row>
    <row r="59" spans="1:7" x14ac:dyDescent="0.25">
      <c r="A59" s="101" t="str">
        <f t="shared" si="2"/>
        <v>SANTA CRUZ DE TENERIFE</v>
      </c>
      <c r="B59" s="102">
        <f t="shared" si="3"/>
        <v>2254578</v>
      </c>
      <c r="C59" s="102">
        <f t="shared" si="4"/>
        <v>2155876</v>
      </c>
      <c r="D59" s="102">
        <f t="shared" si="5"/>
        <v>11</v>
      </c>
      <c r="E59" s="101" t="str">
        <f t="shared" si="1"/>
        <v>MALAGA</v>
      </c>
      <c r="F59" s="101">
        <f t="shared" si="6"/>
        <v>448434</v>
      </c>
      <c r="G59" s="101">
        <f t="shared" si="7"/>
        <v>227853</v>
      </c>
    </row>
    <row r="60" spans="1:7" x14ac:dyDescent="0.25">
      <c r="A60" s="101" t="str">
        <f t="shared" si="2"/>
        <v>SANTANDER</v>
      </c>
      <c r="B60" s="102">
        <f t="shared" si="3"/>
        <v>712487</v>
      </c>
      <c r="C60" s="102">
        <f t="shared" si="4"/>
        <v>643417</v>
      </c>
      <c r="D60" s="102">
        <f t="shared" si="5"/>
        <v>17</v>
      </c>
      <c r="E60" s="101" t="str">
        <f t="shared" si="1"/>
        <v>MOTRIL</v>
      </c>
      <c r="F60" s="101">
        <f t="shared" si="6"/>
        <v>335315</v>
      </c>
      <c r="G60" s="101">
        <f t="shared" si="7"/>
        <v>322896</v>
      </c>
    </row>
    <row r="61" spans="1:7" x14ac:dyDescent="0.25">
      <c r="A61" s="101" t="str">
        <f t="shared" si="2"/>
        <v>SEVILLA</v>
      </c>
      <c r="B61" s="102">
        <f t="shared" si="3"/>
        <v>676250</v>
      </c>
      <c r="C61" s="102">
        <f t="shared" si="4"/>
        <v>734569</v>
      </c>
      <c r="D61" s="102">
        <f t="shared" si="5"/>
        <v>18</v>
      </c>
      <c r="E61" s="101" t="str">
        <f t="shared" si="1"/>
        <v>ALICANTE</v>
      </c>
      <c r="F61" s="101">
        <f t="shared" si="6"/>
        <v>331316</v>
      </c>
      <c r="G61" s="101">
        <f t="shared" si="7"/>
        <v>368886</v>
      </c>
    </row>
    <row r="62" spans="1:7" x14ac:dyDescent="0.25">
      <c r="A62" s="101" t="str">
        <f t="shared" si="2"/>
        <v>TARRAGONA</v>
      </c>
      <c r="B62" s="102">
        <f t="shared" si="3"/>
        <v>5195785</v>
      </c>
      <c r="C62" s="102">
        <f t="shared" si="4"/>
        <v>5046200</v>
      </c>
      <c r="D62" s="102">
        <f t="shared" si="5"/>
        <v>4</v>
      </c>
      <c r="E62" s="101" t="str">
        <f t="shared" si="1"/>
        <v>CEUTA</v>
      </c>
      <c r="F62" s="101">
        <f t="shared" si="6"/>
        <v>311730</v>
      </c>
      <c r="G62" s="101">
        <f t="shared" si="7"/>
        <v>426059</v>
      </c>
    </row>
    <row r="63" spans="1:7" x14ac:dyDescent="0.25">
      <c r="A63" s="101" t="str">
        <f t="shared" si="2"/>
        <v>VALENCIA</v>
      </c>
      <c r="B63" s="102">
        <f t="shared" si="3"/>
        <v>9837537</v>
      </c>
      <c r="C63" s="102">
        <f t="shared" si="4"/>
        <v>9943307</v>
      </c>
      <c r="D63" s="102">
        <f t="shared" si="5"/>
        <v>2</v>
      </c>
      <c r="E63" s="101" t="str">
        <f t="shared" si="1"/>
        <v>MARIN Y RIA DE PONTEVEDRA</v>
      </c>
      <c r="F63" s="101">
        <f t="shared" si="6"/>
        <v>272678</v>
      </c>
      <c r="G63" s="101">
        <f t="shared" si="7"/>
        <v>382363</v>
      </c>
    </row>
    <row r="64" spans="1:7" x14ac:dyDescent="0.25">
      <c r="A64" s="101" t="str">
        <f t="shared" si="2"/>
        <v>VIGO</v>
      </c>
      <c r="B64" s="102">
        <f t="shared" si="3"/>
        <v>571656</v>
      </c>
      <c r="C64" s="102">
        <f t="shared" si="4"/>
        <v>613145</v>
      </c>
      <c r="D64" s="102">
        <f t="shared" si="5"/>
        <v>19</v>
      </c>
      <c r="E64" s="101" t="str">
        <f t="shared" si="1"/>
        <v>VILAGARCIA</v>
      </c>
      <c r="F64" s="101">
        <f t="shared" si="6"/>
        <v>181345</v>
      </c>
      <c r="G64" s="101">
        <f t="shared" si="7"/>
        <v>144459</v>
      </c>
    </row>
    <row r="65" spans="1:7" x14ac:dyDescent="0.25">
      <c r="A65" s="101" t="str">
        <f t="shared" si="2"/>
        <v>VILAGARCIA</v>
      </c>
      <c r="B65" s="102">
        <f t="shared" si="3"/>
        <v>181345</v>
      </c>
      <c r="C65" s="102">
        <f t="shared" si="4"/>
        <v>144459</v>
      </c>
      <c r="D65" s="102">
        <f t="shared" si="5"/>
        <v>27</v>
      </c>
      <c r="E65" s="101" t="str">
        <f t="shared" si="1"/>
        <v>MELILLA</v>
      </c>
      <c r="F65" s="101">
        <f t="shared" si="6"/>
        <v>162296</v>
      </c>
      <c r="G65" s="101">
        <f t="shared" si="7"/>
        <v>152282</v>
      </c>
    </row>
    <row r="68" spans="1:7" x14ac:dyDescent="0.25">
      <c r="A68" s="103"/>
      <c r="B68" s="104"/>
      <c r="C68" s="104"/>
      <c r="D68" s="104"/>
      <c r="E68" s="104"/>
      <c r="F68" s="10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1050279</v>
      </c>
      <c r="C7" s="37">
        <v>677355</v>
      </c>
      <c r="D7" s="37">
        <v>1966975</v>
      </c>
      <c r="E7" s="37">
        <v>1723491</v>
      </c>
      <c r="F7" s="10">
        <f>((E7*100)/D7)-100</f>
        <v>-12.378601659909251</v>
      </c>
      <c r="G7" s="1"/>
      <c r="H7" s="1"/>
      <c r="I7" s="1"/>
    </row>
    <row r="8" spans="1:12" x14ac:dyDescent="0.25">
      <c r="A8" s="11" t="s">
        <v>45</v>
      </c>
      <c r="B8" s="38">
        <v>243977</v>
      </c>
      <c r="C8" s="38">
        <v>207702</v>
      </c>
      <c r="D8" s="38">
        <v>367366</v>
      </c>
      <c r="E8" s="38">
        <v>330490</v>
      </c>
      <c r="F8" s="13">
        <f t="shared" ref="F8:F35" si="0">((E8*100)/D8)-100</f>
        <v>-10.037945808811926</v>
      </c>
      <c r="G8" s="1"/>
      <c r="H8" s="1"/>
      <c r="I8" s="1"/>
    </row>
    <row r="9" spans="1:12" x14ac:dyDescent="0.25">
      <c r="A9" s="8" t="s">
        <v>46</v>
      </c>
      <c r="B9" s="37">
        <v>408343</v>
      </c>
      <c r="C9" s="37">
        <v>185728</v>
      </c>
      <c r="D9" s="37">
        <v>802521</v>
      </c>
      <c r="E9" s="37">
        <v>770081</v>
      </c>
      <c r="F9" s="10">
        <f t="shared" si="0"/>
        <v>-4.0422618224320672</v>
      </c>
      <c r="G9" s="1"/>
      <c r="H9" s="1"/>
      <c r="I9" s="1"/>
    </row>
    <row r="10" spans="1:12" x14ac:dyDescent="0.25">
      <c r="A10" s="11" t="s">
        <v>47</v>
      </c>
      <c r="B10" s="38">
        <v>263492</v>
      </c>
      <c r="C10" s="38">
        <v>231319</v>
      </c>
      <c r="D10" s="38">
        <v>712348</v>
      </c>
      <c r="E10" s="38">
        <v>745157</v>
      </c>
      <c r="F10" s="13">
        <f t="shared" si="0"/>
        <v>4.6057544907826014</v>
      </c>
      <c r="G10" s="1"/>
      <c r="H10" s="1"/>
      <c r="I10" s="1"/>
    </row>
    <row r="11" spans="1:12" x14ac:dyDescent="0.25">
      <c r="A11" s="8" t="s">
        <v>48</v>
      </c>
      <c r="B11" s="37">
        <v>5800870</v>
      </c>
      <c r="C11" s="37">
        <v>6786673</v>
      </c>
      <c r="D11" s="37">
        <v>12264742</v>
      </c>
      <c r="E11" s="37">
        <v>14233169</v>
      </c>
      <c r="F11" s="10">
        <f t="shared" si="0"/>
        <v>16.049477437030475</v>
      </c>
      <c r="G11" s="1"/>
      <c r="H11" s="1"/>
      <c r="I11" s="1"/>
    </row>
    <row r="12" spans="1:12" x14ac:dyDescent="0.25">
      <c r="A12" s="11" t="s">
        <v>49</v>
      </c>
      <c r="B12" s="38">
        <v>347057</v>
      </c>
      <c r="C12" s="38">
        <v>265691</v>
      </c>
      <c r="D12" s="38">
        <v>595620</v>
      </c>
      <c r="E12" s="38">
        <v>548876</v>
      </c>
      <c r="F12" s="13">
        <f t="shared" si="0"/>
        <v>-7.8479567509485975</v>
      </c>
      <c r="G12" s="1"/>
      <c r="H12" s="1"/>
      <c r="I12" s="1"/>
    </row>
    <row r="13" spans="1:12" x14ac:dyDescent="0.25">
      <c r="A13" s="8" t="s">
        <v>50</v>
      </c>
      <c r="B13" s="37">
        <v>764868</v>
      </c>
      <c r="C13" s="37">
        <v>866959</v>
      </c>
      <c r="D13" s="37">
        <v>1571193</v>
      </c>
      <c r="E13" s="37">
        <v>1677389</v>
      </c>
      <c r="F13" s="10">
        <f t="shared" si="0"/>
        <v>6.7589404993530451</v>
      </c>
      <c r="G13" s="1"/>
      <c r="H13" s="1"/>
      <c r="I13" s="1"/>
    </row>
    <row r="14" spans="1:12" x14ac:dyDescent="0.25">
      <c r="A14" s="11" t="s">
        <v>51</v>
      </c>
      <c r="B14" s="38">
        <v>2868545</v>
      </c>
      <c r="C14" s="38">
        <v>3524390</v>
      </c>
      <c r="D14" s="38">
        <v>6168748</v>
      </c>
      <c r="E14" s="38">
        <v>6933763</v>
      </c>
      <c r="F14" s="13">
        <f t="shared" si="0"/>
        <v>12.401462987303091</v>
      </c>
      <c r="G14" s="1"/>
      <c r="H14" s="1"/>
      <c r="I14" s="1"/>
    </row>
    <row r="15" spans="1:12" x14ac:dyDescent="0.25">
      <c r="A15" s="8" t="s">
        <v>52</v>
      </c>
      <c r="B15" s="37">
        <v>2487629</v>
      </c>
      <c r="C15" s="37">
        <v>2073710</v>
      </c>
      <c r="D15" s="37">
        <v>4814512</v>
      </c>
      <c r="E15" s="37">
        <v>4279227</v>
      </c>
      <c r="F15" s="10">
        <f t="shared" si="0"/>
        <v>-11.118156938854867</v>
      </c>
      <c r="G15" s="1"/>
      <c r="H15" s="1"/>
      <c r="I15" s="1"/>
    </row>
    <row r="16" spans="1:12" x14ac:dyDescent="0.25">
      <c r="A16" s="11" t="s">
        <v>53</v>
      </c>
      <c r="B16" s="38">
        <v>2318860</v>
      </c>
      <c r="C16" s="38">
        <v>2443646</v>
      </c>
      <c r="D16" s="38">
        <v>4672792</v>
      </c>
      <c r="E16" s="38">
        <v>4719544</v>
      </c>
      <c r="F16" s="13">
        <f t="shared" si="0"/>
        <v>1.0005153236009647</v>
      </c>
      <c r="G16" s="1"/>
      <c r="H16" s="1"/>
      <c r="I16" s="1"/>
    </row>
    <row r="17" spans="1:9" x14ac:dyDescent="0.25">
      <c r="A17" s="8" t="s">
        <v>54</v>
      </c>
      <c r="B17" s="37">
        <v>1025003</v>
      </c>
      <c r="C17" s="37">
        <v>1138698</v>
      </c>
      <c r="D17" s="37">
        <v>2038497</v>
      </c>
      <c r="E17" s="37">
        <v>2329395</v>
      </c>
      <c r="F17" s="10">
        <f t="shared" si="0"/>
        <v>14.270219676555811</v>
      </c>
      <c r="G17" s="1"/>
      <c r="H17" s="1"/>
      <c r="I17" s="1"/>
    </row>
    <row r="18" spans="1:9" x14ac:dyDescent="0.25">
      <c r="A18" s="11" t="s">
        <v>55</v>
      </c>
      <c r="B18" s="38">
        <v>155452</v>
      </c>
      <c r="C18" s="38">
        <v>140740</v>
      </c>
      <c r="D18" s="38">
        <v>319884</v>
      </c>
      <c r="E18" s="38">
        <v>261625</v>
      </c>
      <c r="F18" s="13">
        <f t="shared" si="0"/>
        <v>-18.212539545585273</v>
      </c>
      <c r="G18" s="1"/>
      <c r="H18" s="1"/>
      <c r="I18" s="1"/>
    </row>
    <row r="19" spans="1:9" x14ac:dyDescent="0.25">
      <c r="A19" s="8" t="s">
        <v>56</v>
      </c>
      <c r="B19" s="37">
        <v>760120</v>
      </c>
      <c r="C19" s="37">
        <v>881289</v>
      </c>
      <c r="D19" s="37">
        <v>1838083</v>
      </c>
      <c r="E19" s="37">
        <v>1868496</v>
      </c>
      <c r="F19" s="10">
        <f t="shared" si="0"/>
        <v>1.6546042806554482</v>
      </c>
      <c r="G19" s="1"/>
      <c r="H19" s="1"/>
      <c r="I19" s="1"/>
    </row>
    <row r="20" spans="1:9" x14ac:dyDescent="0.25">
      <c r="A20" s="11" t="s">
        <v>57</v>
      </c>
      <c r="B20" s="38">
        <v>901959</v>
      </c>
      <c r="C20" s="38">
        <v>1403823</v>
      </c>
      <c r="D20" s="38">
        <v>2053938</v>
      </c>
      <c r="E20" s="38">
        <v>2806033</v>
      </c>
      <c r="F20" s="13">
        <f t="shared" si="0"/>
        <v>36.61722018873013</v>
      </c>
      <c r="G20" s="1"/>
      <c r="H20" s="1"/>
      <c r="I20" s="1"/>
    </row>
    <row r="21" spans="1:9" x14ac:dyDescent="0.25">
      <c r="A21" s="8" t="s">
        <v>58</v>
      </c>
      <c r="B21" s="37">
        <v>1800972</v>
      </c>
      <c r="C21" s="37">
        <v>1495842</v>
      </c>
      <c r="D21" s="37">
        <v>3357372</v>
      </c>
      <c r="E21" s="37">
        <v>3665283</v>
      </c>
      <c r="F21" s="10">
        <f t="shared" si="0"/>
        <v>9.171191038705274</v>
      </c>
      <c r="G21" s="1"/>
      <c r="H21" s="1"/>
      <c r="I21" s="1"/>
    </row>
    <row r="22" spans="1:9" x14ac:dyDescent="0.25">
      <c r="A22" s="11" t="s">
        <v>59</v>
      </c>
      <c r="B22" s="38">
        <v>1532347</v>
      </c>
      <c r="C22" s="38">
        <v>1428092</v>
      </c>
      <c r="D22" s="38">
        <v>3260555</v>
      </c>
      <c r="E22" s="38">
        <v>3004202</v>
      </c>
      <c r="F22" s="13">
        <f t="shared" si="0"/>
        <v>-7.8622504450929398</v>
      </c>
      <c r="G22" s="1"/>
      <c r="H22" s="1"/>
      <c r="I22" s="1"/>
    </row>
    <row r="23" spans="1:9" x14ac:dyDescent="0.25">
      <c r="A23" s="8" t="s">
        <v>60</v>
      </c>
      <c r="B23" s="37">
        <v>85805</v>
      </c>
      <c r="C23" s="37">
        <v>194486</v>
      </c>
      <c r="D23" s="37">
        <v>219088</v>
      </c>
      <c r="E23" s="37">
        <v>415680</v>
      </c>
      <c r="F23" s="10">
        <f t="shared" si="0"/>
        <v>89.731979843715777</v>
      </c>
      <c r="G23" s="1"/>
      <c r="H23" s="1"/>
      <c r="I23" s="1"/>
    </row>
    <row r="24" spans="1:9" x14ac:dyDescent="0.25">
      <c r="A24" s="11" t="s">
        <v>61</v>
      </c>
      <c r="B24" s="38">
        <v>246205</v>
      </c>
      <c r="C24" s="38">
        <v>182824</v>
      </c>
      <c r="D24" s="38">
        <v>376904</v>
      </c>
      <c r="E24" s="38">
        <v>270768</v>
      </c>
      <c r="F24" s="13">
        <f t="shared" si="0"/>
        <v>-28.159955850826734</v>
      </c>
      <c r="G24" s="1"/>
      <c r="H24" s="1"/>
      <c r="I24" s="1"/>
    </row>
    <row r="25" spans="1:9" x14ac:dyDescent="0.25">
      <c r="A25" s="8" t="s">
        <v>62</v>
      </c>
      <c r="B25" s="37">
        <v>72637</v>
      </c>
      <c r="C25" s="37">
        <v>75077</v>
      </c>
      <c r="D25" s="37">
        <v>151769</v>
      </c>
      <c r="E25" s="37">
        <v>160819</v>
      </c>
      <c r="F25" s="10">
        <f t="shared" si="0"/>
        <v>5.9630095737601181</v>
      </c>
      <c r="G25" s="1"/>
      <c r="H25" s="1"/>
      <c r="I25" s="1"/>
    </row>
    <row r="26" spans="1:9" x14ac:dyDescent="0.25">
      <c r="A26" s="11" t="s">
        <v>63</v>
      </c>
      <c r="B26" s="38">
        <v>118473</v>
      </c>
      <c r="C26" s="38">
        <v>179505</v>
      </c>
      <c r="D26" s="38">
        <v>318019</v>
      </c>
      <c r="E26" s="38">
        <v>331253</v>
      </c>
      <c r="F26" s="13">
        <f t="shared" si="0"/>
        <v>4.1613865838204589</v>
      </c>
      <c r="G26" s="1"/>
      <c r="H26" s="1"/>
      <c r="I26" s="1"/>
    </row>
    <row r="27" spans="1:9" x14ac:dyDescent="0.25">
      <c r="A27" s="8" t="s">
        <v>64</v>
      </c>
      <c r="B27" s="37">
        <v>220842</v>
      </c>
      <c r="C27" s="37">
        <v>272348</v>
      </c>
      <c r="D27" s="37">
        <v>430000</v>
      </c>
      <c r="E27" s="37">
        <v>518068</v>
      </c>
      <c r="F27" s="10">
        <f t="shared" si="0"/>
        <v>20.480930232558137</v>
      </c>
      <c r="G27" s="1"/>
      <c r="H27" s="1"/>
      <c r="I27" s="1"/>
    </row>
    <row r="28" spans="1:9" x14ac:dyDescent="0.25">
      <c r="A28" s="11" t="s">
        <v>65</v>
      </c>
      <c r="B28" s="38">
        <v>1027450</v>
      </c>
      <c r="C28" s="38">
        <v>861341</v>
      </c>
      <c r="D28" s="38">
        <v>1966711</v>
      </c>
      <c r="E28" s="38">
        <v>2092560</v>
      </c>
      <c r="F28" s="13">
        <f t="shared" si="0"/>
        <v>6.3989574472304298</v>
      </c>
      <c r="G28" s="1"/>
      <c r="H28" s="1"/>
      <c r="I28" s="1"/>
    </row>
    <row r="29" spans="1:9" x14ac:dyDescent="0.25">
      <c r="A29" s="8" t="s">
        <v>66</v>
      </c>
      <c r="B29" s="37">
        <v>333425</v>
      </c>
      <c r="C29" s="37">
        <v>428117</v>
      </c>
      <c r="D29" s="37">
        <v>635438</v>
      </c>
      <c r="E29" s="37">
        <v>704108</v>
      </c>
      <c r="F29" s="10">
        <f t="shared" si="0"/>
        <v>10.806719144904775</v>
      </c>
      <c r="G29" s="1"/>
      <c r="H29" s="1"/>
      <c r="I29" s="1"/>
    </row>
    <row r="30" spans="1:9" x14ac:dyDescent="0.25">
      <c r="A30" s="11" t="s">
        <v>67</v>
      </c>
      <c r="B30" s="38">
        <v>397476</v>
      </c>
      <c r="C30" s="38">
        <v>352873</v>
      </c>
      <c r="D30" s="38">
        <v>731294</v>
      </c>
      <c r="E30" s="38">
        <v>676250</v>
      </c>
      <c r="F30" s="13">
        <f t="shared" si="0"/>
        <v>-7.5269317128268511</v>
      </c>
      <c r="G30" s="1"/>
      <c r="H30" s="1"/>
      <c r="I30" s="1"/>
    </row>
    <row r="31" spans="1:9" x14ac:dyDescent="0.25">
      <c r="A31" s="8" t="s">
        <v>68</v>
      </c>
      <c r="B31" s="37">
        <v>2270054</v>
      </c>
      <c r="C31" s="37">
        <v>2253896</v>
      </c>
      <c r="D31" s="37">
        <v>4957096</v>
      </c>
      <c r="E31" s="37">
        <v>5183456</v>
      </c>
      <c r="F31" s="10">
        <f t="shared" si="0"/>
        <v>4.5663832211439939</v>
      </c>
      <c r="G31" s="1"/>
      <c r="H31" s="1"/>
      <c r="I31" s="1"/>
    </row>
    <row r="32" spans="1:9" x14ac:dyDescent="0.25">
      <c r="A32" s="11" t="s">
        <v>69</v>
      </c>
      <c r="B32" s="38">
        <v>4943489</v>
      </c>
      <c r="C32" s="38">
        <v>4867023</v>
      </c>
      <c r="D32" s="38">
        <v>9872659</v>
      </c>
      <c r="E32" s="38">
        <v>9766365</v>
      </c>
      <c r="F32" s="13">
        <f t="shared" si="0"/>
        <v>-1.0766501709417895</v>
      </c>
      <c r="G32" s="1"/>
      <c r="H32" s="1"/>
      <c r="I32" s="1"/>
    </row>
    <row r="33" spans="1:9" x14ac:dyDescent="0.25">
      <c r="A33" s="8" t="s">
        <v>70</v>
      </c>
      <c r="B33" s="37">
        <v>288090</v>
      </c>
      <c r="C33" s="37">
        <v>258100</v>
      </c>
      <c r="D33" s="37">
        <v>571105</v>
      </c>
      <c r="E33" s="37">
        <v>530046</v>
      </c>
      <c r="F33" s="10">
        <f t="shared" si="0"/>
        <v>-7.1893959954824425</v>
      </c>
      <c r="G33" s="1"/>
      <c r="H33" s="1"/>
      <c r="I33" s="1"/>
    </row>
    <row r="34" spans="1:9" x14ac:dyDescent="0.25">
      <c r="A34" s="11" t="s">
        <v>71</v>
      </c>
      <c r="B34" s="38">
        <v>77553</v>
      </c>
      <c r="C34" s="38">
        <v>67873</v>
      </c>
      <c r="D34" s="38">
        <v>143767</v>
      </c>
      <c r="E34" s="38">
        <v>180397</v>
      </c>
      <c r="F34" s="13">
        <f t="shared" si="0"/>
        <v>25.478725994143304</v>
      </c>
      <c r="G34" s="1"/>
      <c r="H34" s="1"/>
      <c r="I34" s="1"/>
    </row>
    <row r="35" spans="1:9" x14ac:dyDescent="0.25">
      <c r="A35" s="14" t="s">
        <v>72</v>
      </c>
      <c r="B35" s="15">
        <f>SUM(B7:B34)</f>
        <v>32811272</v>
      </c>
      <c r="C35" s="15">
        <f t="shared" ref="C35:E35" si="1">SUM(C7:C34)</f>
        <v>33745120</v>
      </c>
      <c r="D35" s="15">
        <f t="shared" si="1"/>
        <v>67178996</v>
      </c>
      <c r="E35" s="15">
        <f t="shared" si="1"/>
        <v>70725991</v>
      </c>
      <c r="F35" s="16">
        <f t="shared" si="0"/>
        <v>5.2799166572837777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1723491</v>
      </c>
      <c r="C38" s="41">
        <f>D7</f>
        <v>1966975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14233169</v>
      </c>
      <c r="G38" s="42">
        <f>LOOKUP(E38,$A$38:$A$65,$C$38:$C$65)</f>
        <v>12264742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330490</v>
      </c>
      <c r="C39" s="41">
        <f t="shared" ref="C39:C65" si="5">D8</f>
        <v>367366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54" si="7">LOOKUP(E39,$A$38:$A$65,$B$38:$B$65)</f>
        <v>9766365</v>
      </c>
      <c r="G39" s="42">
        <f t="shared" ref="G39:G65" si="8">LOOKUP(E39,$A$38:$A$65,$C$38:$C$65)</f>
        <v>9872659</v>
      </c>
    </row>
    <row r="40" spans="1:9" x14ac:dyDescent="0.25">
      <c r="A40" s="42" t="str">
        <f t="shared" si="3"/>
        <v>ALMERIA</v>
      </c>
      <c r="B40" s="41">
        <f t="shared" si="4"/>
        <v>770081</v>
      </c>
      <c r="C40" s="41">
        <f t="shared" si="5"/>
        <v>802521</v>
      </c>
      <c r="D40" s="41">
        <f t="shared" si="6"/>
        <v>15</v>
      </c>
      <c r="E40" s="42" t="str">
        <f t="shared" si="2"/>
        <v>BARCELONA</v>
      </c>
      <c r="F40" s="42">
        <f t="shared" si="7"/>
        <v>6933763</v>
      </c>
      <c r="G40" s="42">
        <f t="shared" si="8"/>
        <v>6168748</v>
      </c>
    </row>
    <row r="41" spans="1:9" x14ac:dyDescent="0.25">
      <c r="A41" s="42" t="str">
        <f t="shared" si="3"/>
        <v>AVILES</v>
      </c>
      <c r="B41" s="41">
        <f t="shared" si="4"/>
        <v>745157</v>
      </c>
      <c r="C41" s="41">
        <f t="shared" si="5"/>
        <v>712348</v>
      </c>
      <c r="D41" s="41">
        <f t="shared" si="6"/>
        <v>16</v>
      </c>
      <c r="E41" s="42" t="str">
        <f t="shared" si="2"/>
        <v>TARRAGONA</v>
      </c>
      <c r="F41" s="42">
        <f t="shared" si="7"/>
        <v>5183456</v>
      </c>
      <c r="G41" s="42">
        <f t="shared" si="8"/>
        <v>4957096</v>
      </c>
    </row>
    <row r="42" spans="1:9" x14ac:dyDescent="0.25">
      <c r="A42" s="42" t="str">
        <f t="shared" si="3"/>
        <v>BAHIA DE ALGECIRAS</v>
      </c>
      <c r="B42" s="41">
        <f t="shared" si="4"/>
        <v>14233169</v>
      </c>
      <c r="C42" s="41">
        <f t="shared" si="5"/>
        <v>12264742</v>
      </c>
      <c r="D42" s="41">
        <f t="shared" si="6"/>
        <v>1</v>
      </c>
      <c r="E42" s="42" t="str">
        <f t="shared" si="2"/>
        <v>CARTAGENA</v>
      </c>
      <c r="F42" s="42">
        <f t="shared" si="7"/>
        <v>4719544</v>
      </c>
      <c r="G42" s="42">
        <f t="shared" si="8"/>
        <v>4672792</v>
      </c>
    </row>
    <row r="43" spans="1:9" x14ac:dyDescent="0.25">
      <c r="A43" s="42" t="str">
        <f t="shared" si="3"/>
        <v>BAHIA DE CADIZ</v>
      </c>
      <c r="B43" s="41">
        <f t="shared" si="4"/>
        <v>548876</v>
      </c>
      <c r="C43" s="41">
        <f t="shared" si="5"/>
        <v>595620</v>
      </c>
      <c r="D43" s="41">
        <f t="shared" si="6"/>
        <v>19</v>
      </c>
      <c r="E43" s="42" t="str">
        <f t="shared" si="2"/>
        <v>BILBAO</v>
      </c>
      <c r="F43" s="42">
        <f t="shared" si="7"/>
        <v>4279227</v>
      </c>
      <c r="G43" s="42">
        <f t="shared" si="8"/>
        <v>4814512</v>
      </c>
    </row>
    <row r="44" spans="1:9" x14ac:dyDescent="0.25">
      <c r="A44" s="42" t="str">
        <f t="shared" si="3"/>
        <v>BALEARES</v>
      </c>
      <c r="B44" s="41">
        <f t="shared" si="4"/>
        <v>1677389</v>
      </c>
      <c r="C44" s="41">
        <f t="shared" si="5"/>
        <v>1571193</v>
      </c>
      <c r="D44" s="41">
        <f t="shared" si="6"/>
        <v>14</v>
      </c>
      <c r="E44" s="42" t="str">
        <f t="shared" si="2"/>
        <v>HUELVA</v>
      </c>
      <c r="F44" s="42">
        <f t="shared" si="7"/>
        <v>3665283</v>
      </c>
      <c r="G44" s="42">
        <f t="shared" si="8"/>
        <v>3357372</v>
      </c>
    </row>
    <row r="45" spans="1:9" x14ac:dyDescent="0.25">
      <c r="A45" s="42" t="str">
        <f t="shared" si="3"/>
        <v>BARCELONA</v>
      </c>
      <c r="B45" s="41">
        <f t="shared" si="4"/>
        <v>6933763</v>
      </c>
      <c r="C45" s="41">
        <f t="shared" si="5"/>
        <v>6168748</v>
      </c>
      <c r="D45" s="41">
        <f t="shared" si="6"/>
        <v>3</v>
      </c>
      <c r="E45" s="42" t="str">
        <f t="shared" si="2"/>
        <v>LAS PALMAS</v>
      </c>
      <c r="F45" s="42">
        <f t="shared" si="7"/>
        <v>3004202</v>
      </c>
      <c r="G45" s="42">
        <f t="shared" si="8"/>
        <v>3260555</v>
      </c>
    </row>
    <row r="46" spans="1:9" x14ac:dyDescent="0.25">
      <c r="A46" s="42" t="str">
        <f t="shared" si="3"/>
        <v>BILBAO</v>
      </c>
      <c r="B46" s="41">
        <f t="shared" si="4"/>
        <v>4279227</v>
      </c>
      <c r="C46" s="41">
        <f t="shared" si="5"/>
        <v>4814512</v>
      </c>
      <c r="D46" s="41">
        <f t="shared" si="6"/>
        <v>6</v>
      </c>
      <c r="E46" s="42" t="str">
        <f t="shared" si="2"/>
        <v>GIJON</v>
      </c>
      <c r="F46" s="42">
        <f t="shared" si="7"/>
        <v>2806033</v>
      </c>
      <c r="G46" s="42">
        <f t="shared" si="8"/>
        <v>2053938</v>
      </c>
    </row>
    <row r="47" spans="1:9" x14ac:dyDescent="0.25">
      <c r="A47" s="42" t="str">
        <f t="shared" si="3"/>
        <v>CARTAGENA</v>
      </c>
      <c r="B47" s="41">
        <f t="shared" si="4"/>
        <v>4719544</v>
      </c>
      <c r="C47" s="41">
        <f t="shared" si="5"/>
        <v>4672792</v>
      </c>
      <c r="D47" s="41">
        <f t="shared" si="6"/>
        <v>5</v>
      </c>
      <c r="E47" s="42" t="str">
        <f t="shared" si="2"/>
        <v>CASTELLON</v>
      </c>
      <c r="F47" s="42">
        <f t="shared" si="7"/>
        <v>2329395</v>
      </c>
      <c r="G47" s="42">
        <f t="shared" si="8"/>
        <v>2038497</v>
      </c>
    </row>
    <row r="48" spans="1:9" x14ac:dyDescent="0.25">
      <c r="A48" s="42" t="str">
        <f t="shared" si="3"/>
        <v>CASTELLON</v>
      </c>
      <c r="B48" s="41">
        <f t="shared" si="4"/>
        <v>2329395</v>
      </c>
      <c r="C48" s="41">
        <f t="shared" si="5"/>
        <v>2038497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2092560</v>
      </c>
      <c r="G48" s="42">
        <f t="shared" si="8"/>
        <v>1966711</v>
      </c>
    </row>
    <row r="49" spans="1:7" x14ac:dyDescent="0.25">
      <c r="A49" s="42" t="str">
        <f t="shared" si="3"/>
        <v>CEUTA</v>
      </c>
      <c r="B49" s="41">
        <f t="shared" si="4"/>
        <v>261625</v>
      </c>
      <c r="C49" s="41">
        <f t="shared" si="5"/>
        <v>319884</v>
      </c>
      <c r="D49" s="41">
        <f t="shared" si="6"/>
        <v>26</v>
      </c>
      <c r="E49" s="42" t="str">
        <f t="shared" si="2"/>
        <v>FERROL-SAN CIBRAO</v>
      </c>
      <c r="F49" s="42">
        <f t="shared" si="7"/>
        <v>1868496</v>
      </c>
      <c r="G49" s="42">
        <f t="shared" si="8"/>
        <v>1838083</v>
      </c>
    </row>
    <row r="50" spans="1:7" x14ac:dyDescent="0.25">
      <c r="A50" s="42" t="str">
        <f t="shared" si="3"/>
        <v>FERROL-SAN CIBRAO</v>
      </c>
      <c r="B50" s="41">
        <f t="shared" si="4"/>
        <v>1868496</v>
      </c>
      <c r="C50" s="41">
        <f t="shared" si="5"/>
        <v>1838083</v>
      </c>
      <c r="D50" s="41">
        <f t="shared" si="6"/>
        <v>12</v>
      </c>
      <c r="E50" s="42" t="str">
        <f t="shared" si="2"/>
        <v>A CORUÑA</v>
      </c>
      <c r="F50" s="42">
        <f t="shared" si="7"/>
        <v>1723491</v>
      </c>
      <c r="G50" s="42">
        <f t="shared" si="8"/>
        <v>1966975</v>
      </c>
    </row>
    <row r="51" spans="1:7" x14ac:dyDescent="0.25">
      <c r="A51" s="42" t="str">
        <f t="shared" si="3"/>
        <v>GIJON</v>
      </c>
      <c r="B51" s="41">
        <f t="shared" si="4"/>
        <v>2806033</v>
      </c>
      <c r="C51" s="41">
        <f t="shared" si="5"/>
        <v>2053938</v>
      </c>
      <c r="D51" s="41">
        <f t="shared" si="6"/>
        <v>9</v>
      </c>
      <c r="E51" s="42" t="str">
        <f t="shared" si="2"/>
        <v>BALEARES</v>
      </c>
      <c r="F51" s="42">
        <f t="shared" si="7"/>
        <v>1677389</v>
      </c>
      <c r="G51" s="42">
        <f t="shared" si="8"/>
        <v>1571193</v>
      </c>
    </row>
    <row r="52" spans="1:7" x14ac:dyDescent="0.25">
      <c r="A52" s="42" t="str">
        <f t="shared" si="3"/>
        <v>HUELVA</v>
      </c>
      <c r="B52" s="41">
        <f t="shared" si="4"/>
        <v>3665283</v>
      </c>
      <c r="C52" s="41">
        <f t="shared" si="5"/>
        <v>3357372</v>
      </c>
      <c r="D52" s="41">
        <f t="shared" si="6"/>
        <v>7</v>
      </c>
      <c r="E52" s="42" t="str">
        <f t="shared" si="2"/>
        <v>ALMERIA</v>
      </c>
      <c r="F52" s="42">
        <f t="shared" si="7"/>
        <v>770081</v>
      </c>
      <c r="G52" s="42">
        <f t="shared" si="8"/>
        <v>802521</v>
      </c>
    </row>
    <row r="53" spans="1:7" x14ac:dyDescent="0.25">
      <c r="A53" s="42" t="str">
        <f t="shared" si="3"/>
        <v>LAS PALMAS</v>
      </c>
      <c r="B53" s="41">
        <f t="shared" si="4"/>
        <v>3004202</v>
      </c>
      <c r="C53" s="41">
        <f t="shared" si="5"/>
        <v>3260555</v>
      </c>
      <c r="D53" s="41">
        <f t="shared" si="6"/>
        <v>8</v>
      </c>
      <c r="E53" s="42" t="str">
        <f t="shared" si="2"/>
        <v>AVILES</v>
      </c>
      <c r="F53" s="42">
        <f t="shared" si="7"/>
        <v>745157</v>
      </c>
      <c r="G53" s="42">
        <f t="shared" si="8"/>
        <v>712348</v>
      </c>
    </row>
    <row r="54" spans="1:7" x14ac:dyDescent="0.25">
      <c r="A54" s="42" t="str">
        <f t="shared" si="3"/>
        <v>MALAGA</v>
      </c>
      <c r="B54" s="41">
        <f t="shared" si="4"/>
        <v>415680</v>
      </c>
      <c r="C54" s="41">
        <f t="shared" si="5"/>
        <v>219088</v>
      </c>
      <c r="D54" s="41">
        <f t="shared" si="6"/>
        <v>22</v>
      </c>
      <c r="E54" s="42" t="str">
        <f t="shared" si="2"/>
        <v>SANTANDER</v>
      </c>
      <c r="F54" s="42">
        <f t="shared" si="7"/>
        <v>704108</v>
      </c>
      <c r="G54" s="42">
        <f t="shared" si="8"/>
        <v>635438</v>
      </c>
    </row>
    <row r="55" spans="1:7" x14ac:dyDescent="0.25">
      <c r="A55" s="42" t="str">
        <f t="shared" si="3"/>
        <v>MARIN Y RIA DE PONTEVEDRA</v>
      </c>
      <c r="B55" s="41">
        <f t="shared" si="4"/>
        <v>270768</v>
      </c>
      <c r="C55" s="41">
        <f t="shared" si="5"/>
        <v>376904</v>
      </c>
      <c r="D55" s="41">
        <f t="shared" si="6"/>
        <v>25</v>
      </c>
      <c r="E55" s="42" t="str">
        <f t="shared" si="2"/>
        <v>SEVILLA</v>
      </c>
      <c r="F55" s="42">
        <f t="shared" ref="F55:F65" si="9">LOOKUP(E55,$A$38:$A$65,$B$38:$B$65)</f>
        <v>676250</v>
      </c>
      <c r="G55" s="42">
        <f t="shared" si="8"/>
        <v>731294</v>
      </c>
    </row>
    <row r="56" spans="1:7" x14ac:dyDescent="0.25">
      <c r="A56" s="42" t="str">
        <f t="shared" si="3"/>
        <v>MELILLA</v>
      </c>
      <c r="B56" s="41">
        <f t="shared" si="4"/>
        <v>160819</v>
      </c>
      <c r="C56" s="41">
        <f t="shared" si="5"/>
        <v>151769</v>
      </c>
      <c r="D56" s="41">
        <f t="shared" si="6"/>
        <v>28</v>
      </c>
      <c r="E56" s="42" t="str">
        <f t="shared" si="2"/>
        <v>BAHIA DE CADIZ</v>
      </c>
      <c r="F56" s="42">
        <f t="shared" si="9"/>
        <v>548876</v>
      </c>
      <c r="G56" s="42">
        <f t="shared" si="8"/>
        <v>595620</v>
      </c>
    </row>
    <row r="57" spans="1:7" x14ac:dyDescent="0.25">
      <c r="A57" s="42" t="str">
        <f t="shared" si="3"/>
        <v>MOTRIL</v>
      </c>
      <c r="B57" s="41">
        <f t="shared" si="4"/>
        <v>331253</v>
      </c>
      <c r="C57" s="41">
        <f t="shared" si="5"/>
        <v>318019</v>
      </c>
      <c r="D57" s="41">
        <f t="shared" si="6"/>
        <v>23</v>
      </c>
      <c r="E57" s="42" t="str">
        <f t="shared" si="2"/>
        <v>VIGO</v>
      </c>
      <c r="F57" s="42">
        <f t="shared" si="9"/>
        <v>530046</v>
      </c>
      <c r="G57" s="42">
        <f t="shared" si="8"/>
        <v>571105</v>
      </c>
    </row>
    <row r="58" spans="1:7" x14ac:dyDescent="0.25">
      <c r="A58" s="42" t="str">
        <f t="shared" si="3"/>
        <v>PASAIA</v>
      </c>
      <c r="B58" s="41">
        <f t="shared" si="4"/>
        <v>518068</v>
      </c>
      <c r="C58" s="41">
        <f t="shared" si="5"/>
        <v>430000</v>
      </c>
      <c r="D58" s="41">
        <f t="shared" si="6"/>
        <v>21</v>
      </c>
      <c r="E58" s="42" t="str">
        <f t="shared" si="2"/>
        <v>PASAIA</v>
      </c>
      <c r="F58" s="42">
        <f t="shared" si="9"/>
        <v>518068</v>
      </c>
      <c r="G58" s="42">
        <f t="shared" si="8"/>
        <v>430000</v>
      </c>
    </row>
    <row r="59" spans="1:7" x14ac:dyDescent="0.25">
      <c r="A59" s="42" t="str">
        <f t="shared" si="3"/>
        <v>SANTA CRUZ DE TENERIFE</v>
      </c>
      <c r="B59" s="41">
        <f t="shared" si="4"/>
        <v>2092560</v>
      </c>
      <c r="C59" s="41">
        <f t="shared" si="5"/>
        <v>1966711</v>
      </c>
      <c r="D59" s="41">
        <f t="shared" si="6"/>
        <v>11</v>
      </c>
      <c r="E59" s="42" t="str">
        <f t="shared" si="2"/>
        <v>MALAGA</v>
      </c>
      <c r="F59" s="42">
        <f t="shared" si="9"/>
        <v>415680</v>
      </c>
      <c r="G59" s="42">
        <f t="shared" si="8"/>
        <v>219088</v>
      </c>
    </row>
    <row r="60" spans="1:7" x14ac:dyDescent="0.25">
      <c r="A60" s="42" t="str">
        <f t="shared" si="3"/>
        <v>SANTANDER</v>
      </c>
      <c r="B60" s="41">
        <f t="shared" si="4"/>
        <v>704108</v>
      </c>
      <c r="C60" s="41">
        <f t="shared" si="5"/>
        <v>635438</v>
      </c>
      <c r="D60" s="41">
        <f t="shared" si="6"/>
        <v>17</v>
      </c>
      <c r="E60" s="42" t="str">
        <f t="shared" si="2"/>
        <v>MOTRIL</v>
      </c>
      <c r="F60" s="42">
        <f t="shared" si="9"/>
        <v>331253</v>
      </c>
      <c r="G60" s="42">
        <f t="shared" si="8"/>
        <v>318019</v>
      </c>
    </row>
    <row r="61" spans="1:7" x14ac:dyDescent="0.25">
      <c r="A61" s="42" t="str">
        <f t="shared" si="3"/>
        <v>SEVILLA</v>
      </c>
      <c r="B61" s="41">
        <f t="shared" si="4"/>
        <v>676250</v>
      </c>
      <c r="C61" s="41">
        <f t="shared" si="5"/>
        <v>731294</v>
      </c>
      <c r="D61" s="41">
        <f t="shared" si="6"/>
        <v>18</v>
      </c>
      <c r="E61" s="42" t="str">
        <f t="shared" si="2"/>
        <v>ALICANTE</v>
      </c>
      <c r="F61" s="42">
        <f t="shared" si="9"/>
        <v>330490</v>
      </c>
      <c r="G61" s="42">
        <f t="shared" si="8"/>
        <v>367366</v>
      </c>
    </row>
    <row r="62" spans="1:7" x14ac:dyDescent="0.25">
      <c r="A62" s="42" t="str">
        <f t="shared" si="3"/>
        <v>TARRAGONA</v>
      </c>
      <c r="B62" s="41">
        <f t="shared" si="4"/>
        <v>5183456</v>
      </c>
      <c r="C62" s="41">
        <f t="shared" si="5"/>
        <v>4957096</v>
      </c>
      <c r="D62" s="41">
        <f t="shared" si="6"/>
        <v>4</v>
      </c>
      <c r="E62" s="42" t="str">
        <f t="shared" si="2"/>
        <v>MARIN Y RIA DE PONTEVEDRA</v>
      </c>
      <c r="F62" s="42">
        <f t="shared" si="9"/>
        <v>270768</v>
      </c>
      <c r="G62" s="42">
        <f t="shared" si="8"/>
        <v>376904</v>
      </c>
    </row>
    <row r="63" spans="1:7" x14ac:dyDescent="0.25">
      <c r="A63" s="42" t="str">
        <f t="shared" si="3"/>
        <v>VALENCIA</v>
      </c>
      <c r="B63" s="41">
        <f t="shared" si="4"/>
        <v>9766365</v>
      </c>
      <c r="C63" s="41">
        <f t="shared" si="5"/>
        <v>9872659</v>
      </c>
      <c r="D63" s="41">
        <f t="shared" si="6"/>
        <v>2</v>
      </c>
      <c r="E63" s="42" t="str">
        <f t="shared" si="2"/>
        <v>CEUTA</v>
      </c>
      <c r="F63" s="42">
        <f t="shared" si="9"/>
        <v>261625</v>
      </c>
      <c r="G63" s="42">
        <f t="shared" si="8"/>
        <v>319884</v>
      </c>
    </row>
    <row r="64" spans="1:7" x14ac:dyDescent="0.25">
      <c r="A64" s="42" t="str">
        <f t="shared" si="3"/>
        <v>VIGO</v>
      </c>
      <c r="B64" s="41">
        <f t="shared" si="4"/>
        <v>530046</v>
      </c>
      <c r="C64" s="41">
        <f t="shared" si="5"/>
        <v>571105</v>
      </c>
      <c r="D64" s="41">
        <f t="shared" si="6"/>
        <v>20</v>
      </c>
      <c r="E64" s="42" t="str">
        <f t="shared" si="2"/>
        <v>VILAGARCIA</v>
      </c>
      <c r="F64" s="42">
        <f t="shared" si="9"/>
        <v>180397</v>
      </c>
      <c r="G64" s="42">
        <f t="shared" si="8"/>
        <v>143767</v>
      </c>
    </row>
    <row r="65" spans="1:7" x14ac:dyDescent="0.25">
      <c r="A65" s="42" t="str">
        <f t="shared" si="3"/>
        <v>VILAGARCIA</v>
      </c>
      <c r="B65" s="41">
        <f t="shared" si="4"/>
        <v>180397</v>
      </c>
      <c r="C65" s="41">
        <f t="shared" si="5"/>
        <v>143767</v>
      </c>
      <c r="D65" s="41">
        <f t="shared" si="6"/>
        <v>27</v>
      </c>
      <c r="E65" s="42" t="str">
        <f t="shared" si="2"/>
        <v>MELILLA</v>
      </c>
      <c r="F65" s="42">
        <f t="shared" si="9"/>
        <v>160819</v>
      </c>
      <c r="G65" s="42">
        <f t="shared" si="8"/>
        <v>151769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35" sqref="D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600290</v>
      </c>
      <c r="C7" s="37">
        <v>377089</v>
      </c>
      <c r="D7" s="37">
        <v>1103157</v>
      </c>
      <c r="E7" s="37">
        <v>941622</v>
      </c>
      <c r="F7" s="10">
        <f>((E7*100)/D7)-100</f>
        <v>-14.642974662718004</v>
      </c>
      <c r="G7" s="1"/>
      <c r="H7" s="1"/>
      <c r="I7" s="1"/>
    </row>
    <row r="8" spans="1:12" x14ac:dyDescent="0.25">
      <c r="A8" s="11" t="s">
        <v>45</v>
      </c>
      <c r="B8" s="38">
        <v>5504</v>
      </c>
      <c r="C8" s="38">
        <v>3853</v>
      </c>
      <c r="D8" s="38">
        <v>10022</v>
      </c>
      <c r="E8" s="38">
        <v>3853</v>
      </c>
      <c r="F8" s="13">
        <f t="shared" ref="F8:F35" si="0">((E8*100)/D8)-100</f>
        <v>-61.554579924166831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2049</v>
      </c>
      <c r="D9" s="37">
        <v>0</v>
      </c>
      <c r="E9" s="37">
        <v>6347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33422</v>
      </c>
      <c r="C10" s="38">
        <v>53989</v>
      </c>
      <c r="D10" s="38">
        <v>95454</v>
      </c>
      <c r="E10" s="38">
        <v>89184</v>
      </c>
      <c r="F10" s="13">
        <f t="shared" si="0"/>
        <v>-6.5686089634797895</v>
      </c>
      <c r="G10" s="1"/>
      <c r="H10" s="1"/>
      <c r="I10" s="1"/>
    </row>
    <row r="11" spans="1:12" x14ac:dyDescent="0.25">
      <c r="A11" s="8" t="s">
        <v>48</v>
      </c>
      <c r="B11" s="37">
        <v>1594562</v>
      </c>
      <c r="C11" s="37">
        <v>1811351</v>
      </c>
      <c r="D11" s="37">
        <v>3466048</v>
      </c>
      <c r="E11" s="37">
        <v>3957612</v>
      </c>
      <c r="F11" s="10">
        <f t="shared" si="0"/>
        <v>14.182261757482877</v>
      </c>
      <c r="G11" s="1"/>
      <c r="H11" s="1"/>
      <c r="I11" s="1"/>
    </row>
    <row r="12" spans="1:12" x14ac:dyDescent="0.25">
      <c r="A12" s="11" t="s">
        <v>49</v>
      </c>
      <c r="B12" s="38">
        <v>9846</v>
      </c>
      <c r="C12" s="38">
        <v>7048</v>
      </c>
      <c r="D12" s="38">
        <v>14037</v>
      </c>
      <c r="E12" s="38">
        <v>7048</v>
      </c>
      <c r="F12" s="13">
        <f t="shared" si="0"/>
        <v>-49.789841134145476</v>
      </c>
      <c r="G12" s="1"/>
      <c r="H12" s="1"/>
      <c r="I12" s="1"/>
    </row>
    <row r="13" spans="1:12" x14ac:dyDescent="0.25">
      <c r="A13" s="8" t="s">
        <v>50</v>
      </c>
      <c r="B13" s="37">
        <v>71046</v>
      </c>
      <c r="C13" s="37">
        <v>95146</v>
      </c>
      <c r="D13" s="37">
        <v>177480</v>
      </c>
      <c r="E13" s="37">
        <v>164068</v>
      </c>
      <c r="F13" s="10">
        <f t="shared" si="0"/>
        <v>-7.5569078205995055</v>
      </c>
      <c r="G13" s="1"/>
      <c r="H13" s="1"/>
      <c r="I13" s="1"/>
    </row>
    <row r="14" spans="1:12" x14ac:dyDescent="0.25">
      <c r="A14" s="11" t="s">
        <v>51</v>
      </c>
      <c r="B14" s="38">
        <v>646999</v>
      </c>
      <c r="C14" s="38">
        <v>1064134</v>
      </c>
      <c r="D14" s="38">
        <v>1645077</v>
      </c>
      <c r="E14" s="38">
        <v>2142233</v>
      </c>
      <c r="F14" s="13">
        <f t="shared" si="0"/>
        <v>30.220834647861466</v>
      </c>
      <c r="G14" s="1"/>
      <c r="H14" s="1"/>
      <c r="I14" s="1"/>
    </row>
    <row r="15" spans="1:12" x14ac:dyDescent="0.25">
      <c r="A15" s="8" t="s">
        <v>52</v>
      </c>
      <c r="B15" s="37">
        <v>1276798</v>
      </c>
      <c r="C15" s="37">
        <v>953587</v>
      </c>
      <c r="D15" s="37">
        <v>2609721</v>
      </c>
      <c r="E15" s="37">
        <v>2238949</v>
      </c>
      <c r="F15" s="10">
        <f t="shared" si="0"/>
        <v>-14.207342470708554</v>
      </c>
      <c r="G15" s="1"/>
      <c r="H15" s="1"/>
      <c r="I15" s="1"/>
    </row>
    <row r="16" spans="1:12" x14ac:dyDescent="0.25">
      <c r="A16" s="11" t="s">
        <v>53</v>
      </c>
      <c r="B16" s="38">
        <v>1941335</v>
      </c>
      <c r="C16" s="38">
        <v>1862151</v>
      </c>
      <c r="D16" s="38">
        <v>3609554</v>
      </c>
      <c r="E16" s="38">
        <v>3565369</v>
      </c>
      <c r="F16" s="13">
        <f t="shared" si="0"/>
        <v>-1.2241124526742055</v>
      </c>
      <c r="G16" s="1"/>
      <c r="H16" s="1"/>
      <c r="I16" s="1"/>
    </row>
    <row r="17" spans="1:9" x14ac:dyDescent="0.25">
      <c r="A17" s="8" t="s">
        <v>54</v>
      </c>
      <c r="B17" s="37">
        <v>651523</v>
      </c>
      <c r="C17" s="37">
        <v>636574</v>
      </c>
      <c r="D17" s="37">
        <v>1290108</v>
      </c>
      <c r="E17" s="37">
        <v>1268695</v>
      </c>
      <c r="F17" s="10">
        <f t="shared" si="0"/>
        <v>-1.6597835219997137</v>
      </c>
      <c r="G17" s="1"/>
      <c r="H17" s="1"/>
      <c r="I17" s="1"/>
    </row>
    <row r="18" spans="1:9" x14ac:dyDescent="0.25">
      <c r="A18" s="11" t="s">
        <v>55</v>
      </c>
      <c r="B18" s="38">
        <v>72155</v>
      </c>
      <c r="C18" s="38">
        <v>62188</v>
      </c>
      <c r="D18" s="38">
        <v>141688</v>
      </c>
      <c r="E18" s="38">
        <v>105282</v>
      </c>
      <c r="F18" s="13">
        <f t="shared" si="0"/>
        <v>-25.69448365422619</v>
      </c>
      <c r="G18" s="1"/>
      <c r="H18" s="1"/>
      <c r="I18" s="1"/>
    </row>
    <row r="19" spans="1:9" x14ac:dyDescent="0.25">
      <c r="A19" s="8" t="s">
        <v>56</v>
      </c>
      <c r="B19" s="37">
        <v>122867</v>
      </c>
      <c r="C19" s="37">
        <v>179746</v>
      </c>
      <c r="D19" s="37">
        <v>345877</v>
      </c>
      <c r="E19" s="37">
        <v>352601</v>
      </c>
      <c r="F19" s="10">
        <f t="shared" si="0"/>
        <v>1.9440436918326469</v>
      </c>
      <c r="G19" s="1"/>
      <c r="H19" s="1"/>
      <c r="I19" s="1"/>
    </row>
    <row r="20" spans="1:9" x14ac:dyDescent="0.25">
      <c r="A20" s="11" t="s">
        <v>57</v>
      </c>
      <c r="B20" s="38">
        <v>62035</v>
      </c>
      <c r="C20" s="38">
        <v>39202</v>
      </c>
      <c r="D20" s="38">
        <v>110440</v>
      </c>
      <c r="E20" s="38">
        <v>137964</v>
      </c>
      <c r="F20" s="13">
        <f t="shared" si="0"/>
        <v>24.922129663165521</v>
      </c>
      <c r="G20" s="1"/>
      <c r="H20" s="1"/>
      <c r="I20" s="1"/>
    </row>
    <row r="21" spans="1:9" x14ac:dyDescent="0.25">
      <c r="A21" s="8" t="s">
        <v>58</v>
      </c>
      <c r="B21" s="37">
        <v>1538511</v>
      </c>
      <c r="C21" s="37">
        <v>1228007</v>
      </c>
      <c r="D21" s="37">
        <v>2911257</v>
      </c>
      <c r="E21" s="37">
        <v>2887423</v>
      </c>
      <c r="F21" s="10">
        <f t="shared" si="0"/>
        <v>-0.81868416288908463</v>
      </c>
      <c r="G21" s="1"/>
      <c r="H21" s="1"/>
      <c r="I21" s="1"/>
    </row>
    <row r="22" spans="1:9" x14ac:dyDescent="0.25">
      <c r="A22" s="11" t="s">
        <v>59</v>
      </c>
      <c r="B22" s="38">
        <v>343715</v>
      </c>
      <c r="C22" s="38">
        <v>309786</v>
      </c>
      <c r="D22" s="38">
        <v>854911</v>
      </c>
      <c r="E22" s="38">
        <v>752446</v>
      </c>
      <c r="F22" s="13">
        <f t="shared" si="0"/>
        <v>-11.985458135408251</v>
      </c>
      <c r="G22" s="1"/>
      <c r="H22" s="1"/>
      <c r="I22" s="1"/>
    </row>
    <row r="23" spans="1:9" x14ac:dyDescent="0.25">
      <c r="A23" s="8" t="s">
        <v>60</v>
      </c>
      <c r="B23" s="37">
        <v>2752</v>
      </c>
      <c r="C23" s="37">
        <v>12897</v>
      </c>
      <c r="D23" s="37">
        <v>6938</v>
      </c>
      <c r="E23" s="37">
        <v>33632</v>
      </c>
      <c r="F23" s="10">
        <f t="shared" si="0"/>
        <v>384.75064860190258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3254</v>
      </c>
      <c r="C25" s="37">
        <v>4261</v>
      </c>
      <c r="D25" s="37">
        <v>5757</v>
      </c>
      <c r="E25" s="37">
        <v>12377</v>
      </c>
      <c r="F25" s="10">
        <f t="shared" si="0"/>
        <v>114.99044641306236</v>
      </c>
      <c r="G25" s="1"/>
      <c r="H25" s="1"/>
      <c r="I25" s="1"/>
    </row>
    <row r="26" spans="1:9" x14ac:dyDescent="0.25">
      <c r="A26" s="11" t="s">
        <v>63</v>
      </c>
      <c r="B26" s="38">
        <v>65801</v>
      </c>
      <c r="C26" s="38">
        <v>134463</v>
      </c>
      <c r="D26" s="38">
        <v>189864</v>
      </c>
      <c r="E26" s="38">
        <v>221143</v>
      </c>
      <c r="F26" s="13">
        <f t="shared" si="0"/>
        <v>16.474423798087045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565154</v>
      </c>
      <c r="C28" s="38">
        <v>433501</v>
      </c>
      <c r="D28" s="38">
        <v>1055790</v>
      </c>
      <c r="E28" s="38">
        <v>1174990</v>
      </c>
      <c r="F28" s="13">
        <f t="shared" si="0"/>
        <v>11.290123982989044</v>
      </c>
      <c r="G28" s="1"/>
      <c r="H28" s="1"/>
      <c r="I28" s="1"/>
    </row>
    <row r="29" spans="1:9" x14ac:dyDescent="0.25">
      <c r="A29" s="8" t="s">
        <v>66</v>
      </c>
      <c r="B29" s="37">
        <v>14843</v>
      </c>
      <c r="C29" s="37">
        <v>18093</v>
      </c>
      <c r="D29" s="37">
        <v>27815</v>
      </c>
      <c r="E29" s="37">
        <v>33323</v>
      </c>
      <c r="F29" s="10">
        <f t="shared" si="0"/>
        <v>19.802264964946971</v>
      </c>
      <c r="G29" s="1"/>
      <c r="H29" s="1"/>
      <c r="I29" s="1"/>
    </row>
    <row r="30" spans="1:9" x14ac:dyDescent="0.25">
      <c r="A30" s="11" t="s">
        <v>67</v>
      </c>
      <c r="B30" s="38">
        <v>18610</v>
      </c>
      <c r="C30" s="38">
        <v>19324</v>
      </c>
      <c r="D30" s="38">
        <v>53904</v>
      </c>
      <c r="E30" s="38">
        <v>42325</v>
      </c>
      <c r="F30" s="13">
        <f t="shared" si="0"/>
        <v>-21.480780647076287</v>
      </c>
      <c r="G30" s="1"/>
      <c r="H30" s="1"/>
      <c r="I30" s="1"/>
    </row>
    <row r="31" spans="1:9" x14ac:dyDescent="0.25">
      <c r="A31" s="8" t="s">
        <v>68</v>
      </c>
      <c r="B31" s="37">
        <v>1529035</v>
      </c>
      <c r="C31" s="37">
        <v>1631243</v>
      </c>
      <c r="D31" s="37">
        <v>3048768</v>
      </c>
      <c r="E31" s="37">
        <v>3178723</v>
      </c>
      <c r="F31" s="10">
        <f t="shared" si="0"/>
        <v>4.2625414593698139</v>
      </c>
      <c r="G31" s="1"/>
      <c r="H31" s="1"/>
      <c r="I31" s="1"/>
    </row>
    <row r="32" spans="1:9" x14ac:dyDescent="0.25">
      <c r="A32" s="11" t="s">
        <v>69</v>
      </c>
      <c r="B32" s="38">
        <v>237288</v>
      </c>
      <c r="C32" s="38">
        <v>342480</v>
      </c>
      <c r="D32" s="38">
        <v>446824</v>
      </c>
      <c r="E32" s="38">
        <v>747581</v>
      </c>
      <c r="F32" s="13">
        <f t="shared" si="0"/>
        <v>67.309947540866204</v>
      </c>
      <c r="G32" s="1"/>
      <c r="H32" s="1"/>
      <c r="I32" s="1"/>
    </row>
    <row r="33" spans="1:9" x14ac:dyDescent="0.25">
      <c r="A33" s="8" t="s">
        <v>70</v>
      </c>
      <c r="B33" s="37">
        <v>4988</v>
      </c>
      <c r="C33" s="37">
        <v>8945</v>
      </c>
      <c r="D33" s="37">
        <v>14984</v>
      </c>
      <c r="E33" s="37">
        <v>13054</v>
      </c>
      <c r="F33" s="10">
        <f t="shared" si="0"/>
        <v>-12.88040576615056</v>
      </c>
      <c r="G33" s="1"/>
      <c r="H33" s="1"/>
      <c r="I33" s="1"/>
    </row>
    <row r="34" spans="1:9" x14ac:dyDescent="0.25">
      <c r="A34" s="11" t="s">
        <v>71</v>
      </c>
      <c r="B34" s="38">
        <v>20211</v>
      </c>
      <c r="C34" s="38">
        <v>11048</v>
      </c>
      <c r="D34" s="38">
        <v>30479</v>
      </c>
      <c r="E34" s="38">
        <v>40392</v>
      </c>
      <c r="F34" s="13">
        <f t="shared" si="0"/>
        <v>32.524032940713283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11432544</v>
      </c>
      <c r="C35" s="15">
        <f t="shared" ref="C35:E35" si="1">SUM(C7:C34)</f>
        <v>11302155</v>
      </c>
      <c r="D35" s="15">
        <f t="shared" si="1"/>
        <v>23265954</v>
      </c>
      <c r="E35" s="15">
        <f t="shared" si="1"/>
        <v>24118236</v>
      </c>
      <c r="F35" s="16">
        <f t="shared" si="0"/>
        <v>3.6632153575133799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941622</v>
      </c>
      <c r="C38" s="41">
        <f>D7</f>
        <v>1103157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3957612</v>
      </c>
      <c r="G38" s="42">
        <f>LOOKUP(E38,$A$38:$A$65,$C$38:$C$65)</f>
        <v>3466048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3853</v>
      </c>
      <c r="C39" s="41">
        <f t="shared" ref="C39:C65" si="5">D8</f>
        <v>10022</v>
      </c>
      <c r="D39" s="41">
        <f t="shared" ref="D39:D65" si="6">_xlfn.RANK.EQ(B39,$B$38:$B$65)+COUNTIF($B$38:$B$65,B39)-1</f>
        <v>26</v>
      </c>
      <c r="E39" s="42" t="str">
        <f t="shared" si="2"/>
        <v>CARTAGENA</v>
      </c>
      <c r="F39" s="42">
        <f t="shared" ref="F39:F54" si="7">LOOKUP(E39,$A$38:$A$65,$B$38:$B$65)</f>
        <v>3565369</v>
      </c>
      <c r="G39" s="42">
        <f t="shared" ref="G39:G65" si="8">LOOKUP(E39,$A$38:$A$65,$C$38:$C$65)</f>
        <v>3609554</v>
      </c>
    </row>
    <row r="40" spans="1:9" x14ac:dyDescent="0.25">
      <c r="A40" s="42" t="str">
        <f t="shared" si="3"/>
        <v>ALMERIA</v>
      </c>
      <c r="B40" s="41">
        <f t="shared" si="4"/>
        <v>6347</v>
      </c>
      <c r="C40" s="41">
        <f t="shared" si="5"/>
        <v>0</v>
      </c>
      <c r="D40" s="41">
        <f t="shared" si="6"/>
        <v>25</v>
      </c>
      <c r="E40" s="42" t="str">
        <f t="shared" si="2"/>
        <v>TARRAGONA</v>
      </c>
      <c r="F40" s="42">
        <f t="shared" si="7"/>
        <v>3178723</v>
      </c>
      <c r="G40" s="42">
        <f t="shared" si="8"/>
        <v>3048768</v>
      </c>
    </row>
    <row r="41" spans="1:9" x14ac:dyDescent="0.25">
      <c r="A41" s="42" t="str">
        <f t="shared" si="3"/>
        <v>AVILES</v>
      </c>
      <c r="B41" s="41">
        <f t="shared" si="4"/>
        <v>89184</v>
      </c>
      <c r="C41" s="41">
        <f t="shared" si="5"/>
        <v>95454</v>
      </c>
      <c r="D41" s="41">
        <f t="shared" si="6"/>
        <v>17</v>
      </c>
      <c r="E41" s="42" t="str">
        <f t="shared" si="2"/>
        <v>HUELVA</v>
      </c>
      <c r="F41" s="42">
        <f t="shared" si="7"/>
        <v>2887423</v>
      </c>
      <c r="G41" s="42">
        <f t="shared" si="8"/>
        <v>2911257</v>
      </c>
    </row>
    <row r="42" spans="1:9" x14ac:dyDescent="0.25">
      <c r="A42" s="42" t="str">
        <f t="shared" si="3"/>
        <v>BAHIA DE ALGECIRAS</v>
      </c>
      <c r="B42" s="41">
        <f t="shared" si="4"/>
        <v>3957612</v>
      </c>
      <c r="C42" s="41">
        <f t="shared" si="5"/>
        <v>3466048</v>
      </c>
      <c r="D42" s="41">
        <f t="shared" si="6"/>
        <v>1</v>
      </c>
      <c r="E42" s="42" t="str">
        <f t="shared" si="2"/>
        <v>BILBAO</v>
      </c>
      <c r="F42" s="42">
        <f t="shared" si="7"/>
        <v>2238949</v>
      </c>
      <c r="G42" s="42">
        <f t="shared" si="8"/>
        <v>2609721</v>
      </c>
    </row>
    <row r="43" spans="1:9" x14ac:dyDescent="0.25">
      <c r="A43" s="42" t="str">
        <f t="shared" si="3"/>
        <v>BAHIA DE CADIZ</v>
      </c>
      <c r="B43" s="41">
        <f t="shared" si="4"/>
        <v>7048</v>
      </c>
      <c r="C43" s="41">
        <f t="shared" si="5"/>
        <v>14037</v>
      </c>
      <c r="D43" s="41">
        <f t="shared" si="6"/>
        <v>24</v>
      </c>
      <c r="E43" s="42" t="str">
        <f t="shared" si="2"/>
        <v>BARCELONA</v>
      </c>
      <c r="F43" s="42">
        <f t="shared" si="7"/>
        <v>2142233</v>
      </c>
      <c r="G43" s="42">
        <f t="shared" si="8"/>
        <v>1645077</v>
      </c>
    </row>
    <row r="44" spans="1:9" x14ac:dyDescent="0.25">
      <c r="A44" s="42" t="str">
        <f t="shared" si="3"/>
        <v>BALEARES</v>
      </c>
      <c r="B44" s="41">
        <f t="shared" si="4"/>
        <v>164068</v>
      </c>
      <c r="C44" s="41">
        <f t="shared" si="5"/>
        <v>177480</v>
      </c>
      <c r="D44" s="41">
        <f t="shared" si="6"/>
        <v>14</v>
      </c>
      <c r="E44" s="42" t="str">
        <f t="shared" si="2"/>
        <v>CASTELLON</v>
      </c>
      <c r="F44" s="42">
        <f t="shared" si="7"/>
        <v>1268695</v>
      </c>
      <c r="G44" s="42">
        <f t="shared" si="8"/>
        <v>1290108</v>
      </c>
    </row>
    <row r="45" spans="1:9" x14ac:dyDescent="0.25">
      <c r="A45" s="42" t="str">
        <f t="shared" si="3"/>
        <v>BARCELONA</v>
      </c>
      <c r="B45" s="41">
        <f t="shared" si="4"/>
        <v>2142233</v>
      </c>
      <c r="C45" s="41">
        <f t="shared" si="5"/>
        <v>1645077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1174990</v>
      </c>
      <c r="G45" s="42">
        <f t="shared" si="8"/>
        <v>1055790</v>
      </c>
    </row>
    <row r="46" spans="1:9" x14ac:dyDescent="0.25">
      <c r="A46" s="42" t="str">
        <f t="shared" si="3"/>
        <v>BILBAO</v>
      </c>
      <c r="B46" s="41">
        <f t="shared" si="4"/>
        <v>2238949</v>
      </c>
      <c r="C46" s="41">
        <f t="shared" si="5"/>
        <v>2609721</v>
      </c>
      <c r="D46" s="41">
        <f t="shared" si="6"/>
        <v>5</v>
      </c>
      <c r="E46" s="42" t="str">
        <f t="shared" si="2"/>
        <v>A CORUÑA</v>
      </c>
      <c r="F46" s="42">
        <f t="shared" si="7"/>
        <v>941622</v>
      </c>
      <c r="G46" s="42">
        <f t="shared" si="8"/>
        <v>1103157</v>
      </c>
    </row>
    <row r="47" spans="1:9" x14ac:dyDescent="0.25">
      <c r="A47" s="42" t="str">
        <f t="shared" si="3"/>
        <v>CARTAGENA</v>
      </c>
      <c r="B47" s="41">
        <f t="shared" si="4"/>
        <v>3565369</v>
      </c>
      <c r="C47" s="41">
        <f t="shared" si="5"/>
        <v>3609554</v>
      </c>
      <c r="D47" s="41">
        <f t="shared" si="6"/>
        <v>2</v>
      </c>
      <c r="E47" s="42" t="str">
        <f t="shared" si="2"/>
        <v>LAS PALMAS</v>
      </c>
      <c r="F47" s="42">
        <f t="shared" si="7"/>
        <v>752446</v>
      </c>
      <c r="G47" s="42">
        <f t="shared" si="8"/>
        <v>854911</v>
      </c>
    </row>
    <row r="48" spans="1:9" x14ac:dyDescent="0.25">
      <c r="A48" s="42" t="str">
        <f t="shared" si="3"/>
        <v>CASTELLON</v>
      </c>
      <c r="B48" s="41">
        <f t="shared" si="4"/>
        <v>1268695</v>
      </c>
      <c r="C48" s="41">
        <f t="shared" si="5"/>
        <v>1290108</v>
      </c>
      <c r="D48" s="41">
        <f t="shared" si="6"/>
        <v>7</v>
      </c>
      <c r="E48" s="42" t="str">
        <f t="shared" si="2"/>
        <v>VALENCIA</v>
      </c>
      <c r="F48" s="42">
        <f t="shared" si="7"/>
        <v>747581</v>
      </c>
      <c r="G48" s="42">
        <f t="shared" si="8"/>
        <v>446824</v>
      </c>
    </row>
    <row r="49" spans="1:7" x14ac:dyDescent="0.25">
      <c r="A49" s="42" t="str">
        <f t="shared" si="3"/>
        <v>CEUTA</v>
      </c>
      <c r="B49" s="41">
        <f t="shared" si="4"/>
        <v>105282</v>
      </c>
      <c r="C49" s="41">
        <f t="shared" si="5"/>
        <v>141688</v>
      </c>
      <c r="D49" s="41">
        <f t="shared" si="6"/>
        <v>16</v>
      </c>
      <c r="E49" s="42" t="str">
        <f t="shared" si="2"/>
        <v>FERROL-SAN CIBRAO</v>
      </c>
      <c r="F49" s="42">
        <f t="shared" si="7"/>
        <v>352601</v>
      </c>
      <c r="G49" s="42">
        <f t="shared" si="8"/>
        <v>345877</v>
      </c>
    </row>
    <row r="50" spans="1:7" x14ac:dyDescent="0.25">
      <c r="A50" s="42" t="str">
        <f t="shared" si="3"/>
        <v>FERROL-SAN CIBRAO</v>
      </c>
      <c r="B50" s="41">
        <f t="shared" si="4"/>
        <v>352601</v>
      </c>
      <c r="C50" s="41">
        <f t="shared" si="5"/>
        <v>345877</v>
      </c>
      <c r="D50" s="41">
        <f t="shared" si="6"/>
        <v>12</v>
      </c>
      <c r="E50" s="42" t="str">
        <f t="shared" si="2"/>
        <v>MOTRIL</v>
      </c>
      <c r="F50" s="42">
        <f t="shared" si="7"/>
        <v>221143</v>
      </c>
      <c r="G50" s="42">
        <f t="shared" si="8"/>
        <v>189864</v>
      </c>
    </row>
    <row r="51" spans="1:7" x14ac:dyDescent="0.25">
      <c r="A51" s="42" t="str">
        <f t="shared" si="3"/>
        <v>GIJON</v>
      </c>
      <c r="B51" s="41">
        <f t="shared" si="4"/>
        <v>137964</v>
      </c>
      <c r="C51" s="41">
        <f t="shared" si="5"/>
        <v>110440</v>
      </c>
      <c r="D51" s="41">
        <f t="shared" si="6"/>
        <v>15</v>
      </c>
      <c r="E51" s="42" t="str">
        <f t="shared" si="2"/>
        <v>BALEARES</v>
      </c>
      <c r="F51" s="42">
        <f t="shared" si="7"/>
        <v>164068</v>
      </c>
      <c r="G51" s="42">
        <f t="shared" si="8"/>
        <v>177480</v>
      </c>
    </row>
    <row r="52" spans="1:7" x14ac:dyDescent="0.25">
      <c r="A52" s="42" t="str">
        <f t="shared" si="3"/>
        <v>HUELVA</v>
      </c>
      <c r="B52" s="41">
        <f t="shared" si="4"/>
        <v>2887423</v>
      </c>
      <c r="C52" s="41">
        <f t="shared" si="5"/>
        <v>2911257</v>
      </c>
      <c r="D52" s="41">
        <f t="shared" si="6"/>
        <v>4</v>
      </c>
      <c r="E52" s="42" t="str">
        <f t="shared" si="2"/>
        <v>GIJON</v>
      </c>
      <c r="F52" s="42">
        <f t="shared" si="7"/>
        <v>137964</v>
      </c>
      <c r="G52" s="42">
        <f t="shared" si="8"/>
        <v>110440</v>
      </c>
    </row>
    <row r="53" spans="1:7" x14ac:dyDescent="0.25">
      <c r="A53" s="42" t="str">
        <f t="shared" si="3"/>
        <v>LAS PALMAS</v>
      </c>
      <c r="B53" s="41">
        <f t="shared" si="4"/>
        <v>752446</v>
      </c>
      <c r="C53" s="41">
        <f t="shared" si="5"/>
        <v>854911</v>
      </c>
      <c r="D53" s="41">
        <f t="shared" si="6"/>
        <v>10</v>
      </c>
      <c r="E53" s="42" t="str">
        <f t="shared" si="2"/>
        <v>CEUTA</v>
      </c>
      <c r="F53" s="42">
        <f t="shared" si="7"/>
        <v>105282</v>
      </c>
      <c r="G53" s="42">
        <f t="shared" si="8"/>
        <v>141688</v>
      </c>
    </row>
    <row r="54" spans="1:7" x14ac:dyDescent="0.25">
      <c r="A54" s="42" t="str">
        <f t="shared" si="3"/>
        <v>MALAGA</v>
      </c>
      <c r="B54" s="41">
        <f t="shared" si="4"/>
        <v>33632</v>
      </c>
      <c r="C54" s="41">
        <f t="shared" si="5"/>
        <v>6938</v>
      </c>
      <c r="D54" s="41">
        <f t="shared" si="6"/>
        <v>20</v>
      </c>
      <c r="E54" s="42" t="str">
        <f t="shared" si="2"/>
        <v>AVILES</v>
      </c>
      <c r="F54" s="42">
        <f t="shared" si="7"/>
        <v>89184</v>
      </c>
      <c r="G54" s="42">
        <f t="shared" si="8"/>
        <v>95454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42325</v>
      </c>
      <c r="G55" s="42">
        <f t="shared" si="8"/>
        <v>53904</v>
      </c>
    </row>
    <row r="56" spans="1:7" x14ac:dyDescent="0.25">
      <c r="A56" s="42" t="str">
        <f t="shared" si="3"/>
        <v>MELILLA</v>
      </c>
      <c r="B56" s="41">
        <f t="shared" si="4"/>
        <v>12377</v>
      </c>
      <c r="C56" s="41">
        <f t="shared" si="5"/>
        <v>5757</v>
      </c>
      <c r="D56" s="41">
        <f t="shared" si="6"/>
        <v>23</v>
      </c>
      <c r="E56" s="42" t="str">
        <f t="shared" si="2"/>
        <v>VILAGARCIA</v>
      </c>
      <c r="F56" s="42">
        <f t="shared" si="9"/>
        <v>40392</v>
      </c>
      <c r="G56" s="42">
        <f t="shared" si="8"/>
        <v>30479</v>
      </c>
    </row>
    <row r="57" spans="1:7" x14ac:dyDescent="0.25">
      <c r="A57" s="42" t="str">
        <f t="shared" si="3"/>
        <v>MOTRIL</v>
      </c>
      <c r="B57" s="41">
        <f t="shared" si="4"/>
        <v>221143</v>
      </c>
      <c r="C57" s="41">
        <f t="shared" si="5"/>
        <v>189864</v>
      </c>
      <c r="D57" s="41">
        <f t="shared" si="6"/>
        <v>13</v>
      </c>
      <c r="E57" s="42" t="str">
        <f t="shared" si="2"/>
        <v>MALAGA</v>
      </c>
      <c r="F57" s="42">
        <f t="shared" si="9"/>
        <v>33632</v>
      </c>
      <c r="G57" s="42">
        <f t="shared" si="8"/>
        <v>6938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9"/>
        <v>33323</v>
      </c>
      <c r="G58" s="42">
        <f t="shared" si="8"/>
        <v>27815</v>
      </c>
    </row>
    <row r="59" spans="1:7" x14ac:dyDescent="0.25">
      <c r="A59" s="42" t="str">
        <f t="shared" si="3"/>
        <v>SANTA CRUZ DE TENERIFE</v>
      </c>
      <c r="B59" s="41">
        <f t="shared" si="4"/>
        <v>1174990</v>
      </c>
      <c r="C59" s="41">
        <f t="shared" si="5"/>
        <v>1055790</v>
      </c>
      <c r="D59" s="41">
        <f t="shared" si="6"/>
        <v>8</v>
      </c>
      <c r="E59" s="42" t="str">
        <f t="shared" si="2"/>
        <v>VIGO</v>
      </c>
      <c r="F59" s="42">
        <f t="shared" si="9"/>
        <v>13054</v>
      </c>
      <c r="G59" s="42">
        <f t="shared" si="8"/>
        <v>14984</v>
      </c>
    </row>
    <row r="60" spans="1:7" x14ac:dyDescent="0.25">
      <c r="A60" s="42" t="str">
        <f t="shared" si="3"/>
        <v>SANTANDER</v>
      </c>
      <c r="B60" s="41">
        <f t="shared" si="4"/>
        <v>33323</v>
      </c>
      <c r="C60" s="41">
        <f t="shared" si="5"/>
        <v>27815</v>
      </c>
      <c r="D60" s="41">
        <f t="shared" si="6"/>
        <v>21</v>
      </c>
      <c r="E60" s="42" t="str">
        <f t="shared" si="2"/>
        <v>MELILLA</v>
      </c>
      <c r="F60" s="42">
        <f t="shared" si="9"/>
        <v>12377</v>
      </c>
      <c r="G60" s="42">
        <f t="shared" si="8"/>
        <v>5757</v>
      </c>
    </row>
    <row r="61" spans="1:7" x14ac:dyDescent="0.25">
      <c r="A61" s="42" t="str">
        <f t="shared" si="3"/>
        <v>SEVILLA</v>
      </c>
      <c r="B61" s="41">
        <f t="shared" si="4"/>
        <v>42325</v>
      </c>
      <c r="C61" s="41">
        <f t="shared" si="5"/>
        <v>53904</v>
      </c>
      <c r="D61" s="41">
        <f t="shared" si="6"/>
        <v>18</v>
      </c>
      <c r="E61" s="42" t="str">
        <f t="shared" si="2"/>
        <v>BAHIA DE CADIZ</v>
      </c>
      <c r="F61" s="42">
        <f t="shared" si="9"/>
        <v>7048</v>
      </c>
      <c r="G61" s="42">
        <f t="shared" si="8"/>
        <v>14037</v>
      </c>
    </row>
    <row r="62" spans="1:7" x14ac:dyDescent="0.25">
      <c r="A62" s="42" t="str">
        <f t="shared" si="3"/>
        <v>TARRAGONA</v>
      </c>
      <c r="B62" s="41">
        <f t="shared" si="4"/>
        <v>3178723</v>
      </c>
      <c r="C62" s="41">
        <f t="shared" si="5"/>
        <v>3048768</v>
      </c>
      <c r="D62" s="41">
        <f t="shared" si="6"/>
        <v>3</v>
      </c>
      <c r="E62" s="42" t="str">
        <f t="shared" si="2"/>
        <v>ALMERIA</v>
      </c>
      <c r="F62" s="42">
        <f t="shared" si="9"/>
        <v>6347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747581</v>
      </c>
      <c r="C63" s="41">
        <f t="shared" si="5"/>
        <v>446824</v>
      </c>
      <c r="D63" s="41">
        <f t="shared" si="6"/>
        <v>11</v>
      </c>
      <c r="E63" s="42" t="str">
        <f t="shared" si="2"/>
        <v>ALICANTE</v>
      </c>
      <c r="F63" s="42">
        <f t="shared" si="9"/>
        <v>3853</v>
      </c>
      <c r="G63" s="42">
        <f t="shared" si="8"/>
        <v>10022</v>
      </c>
    </row>
    <row r="64" spans="1:7" x14ac:dyDescent="0.25">
      <c r="A64" s="42" t="str">
        <f t="shared" si="3"/>
        <v>VIGO</v>
      </c>
      <c r="B64" s="41">
        <f t="shared" si="4"/>
        <v>13054</v>
      </c>
      <c r="C64" s="41">
        <f t="shared" si="5"/>
        <v>14984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40392</v>
      </c>
      <c r="C65" s="41">
        <f t="shared" si="5"/>
        <v>30479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6" sqref="B3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335456</v>
      </c>
      <c r="C7" s="19">
        <v>201451</v>
      </c>
      <c r="D7" s="19">
        <v>631741</v>
      </c>
      <c r="E7" s="19">
        <v>632462</v>
      </c>
      <c r="F7" s="10">
        <f>((E7*100)/D7)-100</f>
        <v>0.11412904972132765</v>
      </c>
      <c r="G7" s="1"/>
      <c r="H7" s="1"/>
      <c r="I7" s="1"/>
    </row>
    <row r="8" spans="1:12" x14ac:dyDescent="0.25">
      <c r="A8" s="11" t="s">
        <v>45</v>
      </c>
      <c r="B8" s="20">
        <v>126809</v>
      </c>
      <c r="C8" s="20">
        <v>98233</v>
      </c>
      <c r="D8" s="20">
        <v>143696</v>
      </c>
      <c r="E8" s="20">
        <v>125774</v>
      </c>
      <c r="F8" s="13">
        <f t="shared" ref="F8:F35" si="0">((E8*100)/D8)-100</f>
        <v>-12.472163456185285</v>
      </c>
      <c r="G8" s="1"/>
      <c r="H8" s="1"/>
      <c r="I8" s="1"/>
    </row>
    <row r="9" spans="1:12" x14ac:dyDescent="0.25">
      <c r="A9" s="8" t="s">
        <v>46</v>
      </c>
      <c r="B9" s="19">
        <v>357671</v>
      </c>
      <c r="C9" s="19">
        <v>121874</v>
      </c>
      <c r="D9" s="19">
        <v>706356</v>
      </c>
      <c r="E9" s="19">
        <v>640522</v>
      </c>
      <c r="F9" s="10">
        <f t="shared" si="0"/>
        <v>-9.3202294593661037</v>
      </c>
      <c r="G9" s="1"/>
      <c r="H9" s="1"/>
      <c r="I9" s="1"/>
    </row>
    <row r="10" spans="1:12" x14ac:dyDescent="0.25">
      <c r="A10" s="11" t="s">
        <v>47</v>
      </c>
      <c r="B10" s="20">
        <v>161500</v>
      </c>
      <c r="C10" s="20">
        <v>81905</v>
      </c>
      <c r="D10" s="20">
        <v>426273</v>
      </c>
      <c r="E10" s="20">
        <v>472897</v>
      </c>
      <c r="F10" s="13">
        <f t="shared" si="0"/>
        <v>10.937591637284086</v>
      </c>
      <c r="G10" s="1"/>
      <c r="H10" s="1"/>
      <c r="I10" s="1"/>
    </row>
    <row r="11" spans="1:12" x14ac:dyDescent="0.25">
      <c r="A11" s="8" t="s">
        <v>48</v>
      </c>
      <c r="B11" s="19">
        <v>132374</v>
      </c>
      <c r="C11" s="19">
        <v>216667</v>
      </c>
      <c r="D11" s="19">
        <v>164844</v>
      </c>
      <c r="E11" s="19">
        <v>277966</v>
      </c>
      <c r="F11" s="10">
        <f t="shared" si="0"/>
        <v>68.623668438038379</v>
      </c>
      <c r="G11" s="1"/>
      <c r="H11" s="1"/>
      <c r="I11" s="1"/>
    </row>
    <row r="12" spans="1:12" x14ac:dyDescent="0.25">
      <c r="A12" s="11" t="s">
        <v>49</v>
      </c>
      <c r="B12" s="20">
        <v>165983</v>
      </c>
      <c r="C12" s="20">
        <v>123730</v>
      </c>
      <c r="D12" s="20">
        <v>295852</v>
      </c>
      <c r="E12" s="20">
        <v>267300</v>
      </c>
      <c r="F12" s="13">
        <f t="shared" si="0"/>
        <v>-9.6507713316117503</v>
      </c>
      <c r="G12" s="1"/>
      <c r="H12" s="1"/>
      <c r="I12" s="1"/>
    </row>
    <row r="13" spans="1:12" x14ac:dyDescent="0.25">
      <c r="A13" s="8" t="s">
        <v>50</v>
      </c>
      <c r="B13" s="19">
        <v>112256</v>
      </c>
      <c r="C13" s="19">
        <v>109136</v>
      </c>
      <c r="D13" s="19">
        <v>242602</v>
      </c>
      <c r="E13" s="19">
        <v>225128</v>
      </c>
      <c r="F13" s="10">
        <f t="shared" si="0"/>
        <v>-7.2027435882638997</v>
      </c>
      <c r="G13" s="1"/>
      <c r="H13" s="1"/>
      <c r="I13" s="1"/>
    </row>
    <row r="14" spans="1:12" x14ac:dyDescent="0.25">
      <c r="A14" s="11" t="s">
        <v>51</v>
      </c>
      <c r="B14" s="20">
        <v>254109</v>
      </c>
      <c r="C14" s="20">
        <v>331452</v>
      </c>
      <c r="D14" s="20">
        <v>632414</v>
      </c>
      <c r="E14" s="20">
        <v>745854</v>
      </c>
      <c r="F14" s="13">
        <f t="shared" si="0"/>
        <v>17.937616814302018</v>
      </c>
      <c r="G14" s="1"/>
      <c r="H14" s="1"/>
      <c r="I14" s="1"/>
    </row>
    <row r="15" spans="1:12" x14ac:dyDescent="0.25">
      <c r="A15" s="8" t="s">
        <v>52</v>
      </c>
      <c r="B15" s="19">
        <v>409793</v>
      </c>
      <c r="C15" s="19">
        <v>302532</v>
      </c>
      <c r="D15" s="19">
        <v>792996</v>
      </c>
      <c r="E15" s="19">
        <v>563538</v>
      </c>
      <c r="F15" s="10">
        <f t="shared" si="0"/>
        <v>-28.935581011757947</v>
      </c>
      <c r="G15" s="1"/>
      <c r="H15" s="1"/>
      <c r="I15" s="1"/>
    </row>
    <row r="16" spans="1:12" x14ac:dyDescent="0.25">
      <c r="A16" s="11" t="s">
        <v>53</v>
      </c>
      <c r="B16" s="20">
        <v>301364</v>
      </c>
      <c r="C16" s="20">
        <v>492161</v>
      </c>
      <c r="D16" s="20">
        <v>902269</v>
      </c>
      <c r="E16" s="20">
        <v>978662</v>
      </c>
      <c r="F16" s="13">
        <f t="shared" si="0"/>
        <v>8.4667654546482254</v>
      </c>
      <c r="G16" s="1"/>
      <c r="H16" s="1"/>
      <c r="I16" s="1"/>
    </row>
    <row r="17" spans="1:9" x14ac:dyDescent="0.25">
      <c r="A17" s="8" t="s">
        <v>54</v>
      </c>
      <c r="B17" s="19">
        <v>164630</v>
      </c>
      <c r="C17" s="19">
        <v>277894</v>
      </c>
      <c r="D17" s="19">
        <v>347373</v>
      </c>
      <c r="E17" s="19">
        <v>640872</v>
      </c>
      <c r="F17" s="10">
        <f t="shared" si="0"/>
        <v>84.491022618338206</v>
      </c>
      <c r="G17" s="1"/>
      <c r="H17" s="1"/>
      <c r="I17" s="1"/>
    </row>
    <row r="18" spans="1:9" x14ac:dyDescent="0.25">
      <c r="A18" s="11" t="s">
        <v>55</v>
      </c>
      <c r="B18" s="20">
        <v>6500</v>
      </c>
      <c r="C18" s="20">
        <v>7150</v>
      </c>
      <c r="D18" s="20">
        <v>19000</v>
      </c>
      <c r="E18" s="20">
        <v>8445</v>
      </c>
      <c r="F18" s="13">
        <f t="shared" si="0"/>
        <v>-55.55263157894737</v>
      </c>
      <c r="G18" s="1"/>
      <c r="H18" s="1"/>
      <c r="I18" s="1"/>
    </row>
    <row r="19" spans="1:9" x14ac:dyDescent="0.25">
      <c r="A19" s="8" t="s">
        <v>56</v>
      </c>
      <c r="B19" s="19">
        <v>569201</v>
      </c>
      <c r="C19" s="19">
        <v>635671</v>
      </c>
      <c r="D19" s="19">
        <v>1349681</v>
      </c>
      <c r="E19" s="19">
        <v>1379028</v>
      </c>
      <c r="F19" s="10">
        <f t="shared" si="0"/>
        <v>2.1743656464008865</v>
      </c>
      <c r="G19" s="1"/>
      <c r="H19" s="1"/>
      <c r="I19" s="1"/>
    </row>
    <row r="20" spans="1:9" x14ac:dyDescent="0.25">
      <c r="A20" s="11" t="s">
        <v>57</v>
      </c>
      <c r="B20" s="20">
        <v>682468</v>
      </c>
      <c r="C20" s="20">
        <v>1231504</v>
      </c>
      <c r="D20" s="20">
        <v>1626550</v>
      </c>
      <c r="E20" s="20">
        <v>2364281</v>
      </c>
      <c r="F20" s="13">
        <f t="shared" si="0"/>
        <v>45.355568534628503</v>
      </c>
      <c r="G20" s="1"/>
      <c r="H20" s="1"/>
      <c r="I20" s="1"/>
    </row>
    <row r="21" spans="1:9" x14ac:dyDescent="0.25">
      <c r="A21" s="8" t="s">
        <v>58</v>
      </c>
      <c r="B21" s="19">
        <v>207649</v>
      </c>
      <c r="C21" s="19">
        <v>223234</v>
      </c>
      <c r="D21" s="19">
        <v>346415</v>
      </c>
      <c r="E21" s="19">
        <v>646412</v>
      </c>
      <c r="F21" s="10">
        <f t="shared" si="0"/>
        <v>86.600464760475148</v>
      </c>
      <c r="G21" s="1"/>
      <c r="H21" s="1"/>
      <c r="I21" s="1"/>
    </row>
    <row r="22" spans="1:9" x14ac:dyDescent="0.25">
      <c r="A22" s="11" t="s">
        <v>59</v>
      </c>
      <c r="B22" s="20">
        <v>12299</v>
      </c>
      <c r="C22" s="20">
        <v>47439</v>
      </c>
      <c r="D22" s="20">
        <v>47463</v>
      </c>
      <c r="E22" s="20">
        <v>82563</v>
      </c>
      <c r="F22" s="13">
        <f t="shared" si="0"/>
        <v>73.95234182415777</v>
      </c>
      <c r="G22" s="1"/>
      <c r="H22" s="1"/>
      <c r="I22" s="1"/>
    </row>
    <row r="23" spans="1:9" x14ac:dyDescent="0.25">
      <c r="A23" s="8" t="s">
        <v>60</v>
      </c>
      <c r="B23" s="19">
        <v>27791</v>
      </c>
      <c r="C23" s="19">
        <v>99072</v>
      </c>
      <c r="D23" s="19">
        <v>80251</v>
      </c>
      <c r="E23" s="19">
        <v>158565</v>
      </c>
      <c r="F23" s="10">
        <f t="shared" si="0"/>
        <v>97.586322911864016</v>
      </c>
      <c r="G23" s="1"/>
      <c r="H23" s="1"/>
      <c r="I23" s="1"/>
    </row>
    <row r="24" spans="1:9" x14ac:dyDescent="0.25">
      <c r="A24" s="11" t="s">
        <v>61</v>
      </c>
      <c r="B24" s="20">
        <v>161684</v>
      </c>
      <c r="C24" s="20">
        <v>100403</v>
      </c>
      <c r="D24" s="20">
        <v>204268</v>
      </c>
      <c r="E24" s="20">
        <v>110132</v>
      </c>
      <c r="F24" s="13">
        <f t="shared" si="0"/>
        <v>-46.084555583840839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1300</v>
      </c>
      <c r="D25" s="19">
        <v>1350</v>
      </c>
      <c r="E25" s="19">
        <v>1300</v>
      </c>
      <c r="F25" s="10">
        <f t="shared" si="0"/>
        <v>-3.7037037037037095</v>
      </c>
      <c r="G25" s="1"/>
      <c r="H25" s="1"/>
      <c r="I25" s="1"/>
    </row>
    <row r="26" spans="1:9" x14ac:dyDescent="0.25">
      <c r="A26" s="11" t="s">
        <v>63</v>
      </c>
      <c r="B26" s="20">
        <v>34982</v>
      </c>
      <c r="C26" s="20">
        <v>20466</v>
      </c>
      <c r="D26" s="20">
        <v>81481</v>
      </c>
      <c r="E26" s="20">
        <v>54019</v>
      </c>
      <c r="F26" s="13">
        <f t="shared" si="0"/>
        <v>-33.703562793780151</v>
      </c>
      <c r="G26" s="1"/>
      <c r="H26" s="1"/>
      <c r="I26" s="1"/>
    </row>
    <row r="27" spans="1:9" x14ac:dyDescent="0.25">
      <c r="A27" s="8" t="s">
        <v>64</v>
      </c>
      <c r="B27" s="19">
        <v>81193</v>
      </c>
      <c r="C27" s="19">
        <v>118671</v>
      </c>
      <c r="D27" s="19">
        <v>197269</v>
      </c>
      <c r="E27" s="19">
        <v>230802</v>
      </c>
      <c r="F27" s="10">
        <f t="shared" si="0"/>
        <v>16.998616102884895</v>
      </c>
      <c r="G27" s="1"/>
      <c r="H27" s="1"/>
      <c r="I27" s="1"/>
    </row>
    <row r="28" spans="1:9" x14ac:dyDescent="0.25">
      <c r="A28" s="11" t="s">
        <v>65</v>
      </c>
      <c r="B28" s="20">
        <v>45562</v>
      </c>
      <c r="C28" s="20">
        <v>21450</v>
      </c>
      <c r="D28" s="20">
        <v>74340</v>
      </c>
      <c r="E28" s="20">
        <v>68480</v>
      </c>
      <c r="F28" s="13">
        <f t="shared" si="0"/>
        <v>-7.8827011030400911</v>
      </c>
      <c r="G28" s="1"/>
      <c r="H28" s="1"/>
      <c r="I28" s="1"/>
    </row>
    <row r="29" spans="1:9" x14ac:dyDescent="0.25">
      <c r="A29" s="8" t="s">
        <v>66</v>
      </c>
      <c r="B29" s="19">
        <v>188222</v>
      </c>
      <c r="C29" s="19">
        <v>273700</v>
      </c>
      <c r="D29" s="19">
        <v>399802</v>
      </c>
      <c r="E29" s="19">
        <v>439693</v>
      </c>
      <c r="F29" s="10">
        <f t="shared" si="0"/>
        <v>9.9776889560332336</v>
      </c>
      <c r="G29" s="1"/>
      <c r="H29" s="1"/>
      <c r="I29" s="1"/>
    </row>
    <row r="30" spans="1:9" x14ac:dyDescent="0.25">
      <c r="A30" s="11" t="s">
        <v>67</v>
      </c>
      <c r="B30" s="20">
        <v>198416</v>
      </c>
      <c r="C30" s="20">
        <v>169042</v>
      </c>
      <c r="D30" s="20">
        <v>321574</v>
      </c>
      <c r="E30" s="20">
        <v>296640</v>
      </c>
      <c r="F30" s="13">
        <f t="shared" si="0"/>
        <v>-7.7537363095275111</v>
      </c>
      <c r="G30" s="1"/>
      <c r="H30" s="1"/>
      <c r="I30" s="1"/>
    </row>
    <row r="31" spans="1:9" x14ac:dyDescent="0.25">
      <c r="A31" s="8" t="s">
        <v>68</v>
      </c>
      <c r="B31" s="19">
        <v>524670</v>
      </c>
      <c r="C31" s="19">
        <v>430235</v>
      </c>
      <c r="D31" s="19">
        <v>1436479</v>
      </c>
      <c r="E31" s="19">
        <v>1591426</v>
      </c>
      <c r="F31" s="10">
        <f t="shared" si="0"/>
        <v>10.786583026970803</v>
      </c>
      <c r="G31" s="1"/>
      <c r="H31" s="1"/>
      <c r="I31" s="1"/>
    </row>
    <row r="32" spans="1:9" x14ac:dyDescent="0.25">
      <c r="A32" s="11" t="s">
        <v>69</v>
      </c>
      <c r="B32" s="20">
        <v>108201</v>
      </c>
      <c r="C32" s="20">
        <v>147718</v>
      </c>
      <c r="D32" s="20">
        <v>242310</v>
      </c>
      <c r="E32" s="20">
        <v>392534</v>
      </c>
      <c r="F32" s="13">
        <f t="shared" si="0"/>
        <v>61.996615905245335</v>
      </c>
      <c r="G32" s="1"/>
      <c r="H32" s="1"/>
      <c r="I32" s="1"/>
    </row>
    <row r="33" spans="1:9" x14ac:dyDescent="0.25">
      <c r="A33" s="8" t="s">
        <v>70</v>
      </c>
      <c r="B33" s="19">
        <v>17061</v>
      </c>
      <c r="C33" s="19">
        <v>17191</v>
      </c>
      <c r="D33" s="19">
        <v>37695</v>
      </c>
      <c r="E33" s="19">
        <v>31615</v>
      </c>
      <c r="F33" s="10">
        <f t="shared" si="0"/>
        <v>-16.129460140602205</v>
      </c>
      <c r="G33" s="1"/>
      <c r="H33" s="1"/>
      <c r="I33" s="1"/>
    </row>
    <row r="34" spans="1:9" x14ac:dyDescent="0.25">
      <c r="A34" s="11" t="s">
        <v>71</v>
      </c>
      <c r="B34" s="20">
        <v>15659</v>
      </c>
      <c r="C34" s="20">
        <v>10683</v>
      </c>
      <c r="D34" s="20">
        <v>36011</v>
      </c>
      <c r="E34" s="20">
        <v>49352</v>
      </c>
      <c r="F34" s="13">
        <f t="shared" si="0"/>
        <v>37.04701341256839</v>
      </c>
      <c r="G34" s="1"/>
      <c r="H34" s="1"/>
      <c r="I34" s="1"/>
    </row>
    <row r="35" spans="1:9" x14ac:dyDescent="0.25">
      <c r="A35" s="14" t="s">
        <v>72</v>
      </c>
      <c r="B35" s="15">
        <f>SUM(B7:B34)</f>
        <v>5403503</v>
      </c>
      <c r="C35" s="15">
        <f t="shared" ref="C35:E35" si="1">SUM(C7:C34)</f>
        <v>5911964</v>
      </c>
      <c r="D35" s="15">
        <f t="shared" si="1"/>
        <v>11788355</v>
      </c>
      <c r="E35" s="15">
        <f t="shared" si="1"/>
        <v>13476262</v>
      </c>
      <c r="F35" s="16">
        <f t="shared" si="0"/>
        <v>14.318426956093532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632462</v>
      </c>
      <c r="C38" s="41">
        <f>D7</f>
        <v>631741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2364281</v>
      </c>
      <c r="G38" s="42">
        <f>LOOKUP(E38,$A$38:$A$65,$C$38:$C$65)</f>
        <v>1626550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125774</v>
      </c>
      <c r="C39" s="41">
        <f t="shared" ref="C39:C65" si="5">D8</f>
        <v>143696</v>
      </c>
      <c r="D39" s="41">
        <f t="shared" ref="D39:D65" si="6">_xlfn.RANK.EQ(B39,$B$38:$B$65)+COUNTIF($B$38:$B$65,B39)-1</f>
        <v>20</v>
      </c>
      <c r="E39" s="42" t="str">
        <f t="shared" si="2"/>
        <v>TARRAGONA</v>
      </c>
      <c r="F39" s="42">
        <f t="shared" ref="F39:F54" si="7">LOOKUP(E39,$A$38:$A$65,$B$38:$B$65)</f>
        <v>1591426</v>
      </c>
      <c r="G39" s="42">
        <f t="shared" ref="G39:G65" si="8">LOOKUP(E39,$A$38:$A$65,$C$38:$C$65)</f>
        <v>1436479</v>
      </c>
    </row>
    <row r="40" spans="1:9" x14ac:dyDescent="0.25">
      <c r="A40" s="42" t="str">
        <f t="shared" si="3"/>
        <v>ALMERIA</v>
      </c>
      <c r="B40" s="41">
        <f t="shared" si="4"/>
        <v>640522</v>
      </c>
      <c r="C40" s="41">
        <f t="shared" si="5"/>
        <v>706356</v>
      </c>
      <c r="D40" s="41">
        <f t="shared" si="6"/>
        <v>8</v>
      </c>
      <c r="E40" s="42" t="str">
        <f t="shared" si="2"/>
        <v>FERROL-SAN CIBRAO</v>
      </c>
      <c r="F40" s="42">
        <f t="shared" si="7"/>
        <v>1379028</v>
      </c>
      <c r="G40" s="42">
        <f t="shared" si="8"/>
        <v>1349681</v>
      </c>
    </row>
    <row r="41" spans="1:9" x14ac:dyDescent="0.25">
      <c r="A41" s="42" t="str">
        <f t="shared" si="3"/>
        <v>AVILES</v>
      </c>
      <c r="B41" s="41">
        <f t="shared" si="4"/>
        <v>472897</v>
      </c>
      <c r="C41" s="41">
        <f t="shared" si="5"/>
        <v>426273</v>
      </c>
      <c r="D41" s="41">
        <f t="shared" si="6"/>
        <v>11</v>
      </c>
      <c r="E41" s="42" t="str">
        <f t="shared" si="2"/>
        <v>CARTAGENA</v>
      </c>
      <c r="F41" s="42">
        <f t="shared" si="7"/>
        <v>978662</v>
      </c>
      <c r="G41" s="42">
        <f t="shared" si="8"/>
        <v>902269</v>
      </c>
    </row>
    <row r="42" spans="1:9" x14ac:dyDescent="0.25">
      <c r="A42" s="42" t="str">
        <f t="shared" si="3"/>
        <v>BAHIA DE ALGECIRAS</v>
      </c>
      <c r="B42" s="41">
        <f t="shared" si="4"/>
        <v>277966</v>
      </c>
      <c r="C42" s="41">
        <f t="shared" si="5"/>
        <v>164844</v>
      </c>
      <c r="D42" s="41">
        <f t="shared" si="6"/>
        <v>15</v>
      </c>
      <c r="E42" s="42" t="str">
        <f t="shared" si="2"/>
        <v>BARCELONA</v>
      </c>
      <c r="F42" s="42">
        <f t="shared" si="7"/>
        <v>745854</v>
      </c>
      <c r="G42" s="42">
        <f t="shared" si="8"/>
        <v>632414</v>
      </c>
    </row>
    <row r="43" spans="1:9" x14ac:dyDescent="0.25">
      <c r="A43" s="42" t="str">
        <f t="shared" si="3"/>
        <v>BAHIA DE CADIZ</v>
      </c>
      <c r="B43" s="41">
        <f t="shared" si="4"/>
        <v>267300</v>
      </c>
      <c r="C43" s="41">
        <f t="shared" si="5"/>
        <v>295852</v>
      </c>
      <c r="D43" s="41">
        <f t="shared" si="6"/>
        <v>16</v>
      </c>
      <c r="E43" s="42" t="str">
        <f t="shared" si="2"/>
        <v>HUELVA</v>
      </c>
      <c r="F43" s="42">
        <f t="shared" si="7"/>
        <v>646412</v>
      </c>
      <c r="G43" s="42">
        <f t="shared" si="8"/>
        <v>346415</v>
      </c>
    </row>
    <row r="44" spans="1:9" x14ac:dyDescent="0.25">
      <c r="A44" s="42" t="str">
        <f t="shared" si="3"/>
        <v>BALEARES</v>
      </c>
      <c r="B44" s="41">
        <f t="shared" si="4"/>
        <v>225128</v>
      </c>
      <c r="C44" s="41">
        <f t="shared" si="5"/>
        <v>242602</v>
      </c>
      <c r="D44" s="41">
        <f t="shared" si="6"/>
        <v>18</v>
      </c>
      <c r="E44" s="42" t="str">
        <f t="shared" si="2"/>
        <v>CASTELLON</v>
      </c>
      <c r="F44" s="42">
        <f t="shared" si="7"/>
        <v>640872</v>
      </c>
      <c r="G44" s="42">
        <f t="shared" si="8"/>
        <v>347373</v>
      </c>
    </row>
    <row r="45" spans="1:9" x14ac:dyDescent="0.25">
      <c r="A45" s="42" t="str">
        <f t="shared" si="3"/>
        <v>BARCELONA</v>
      </c>
      <c r="B45" s="41">
        <f t="shared" si="4"/>
        <v>745854</v>
      </c>
      <c r="C45" s="41">
        <f t="shared" si="5"/>
        <v>632414</v>
      </c>
      <c r="D45" s="41">
        <f t="shared" si="6"/>
        <v>5</v>
      </c>
      <c r="E45" s="42" t="str">
        <f t="shared" si="2"/>
        <v>ALMERIA</v>
      </c>
      <c r="F45" s="42">
        <f t="shared" si="7"/>
        <v>640522</v>
      </c>
      <c r="G45" s="42">
        <f t="shared" si="8"/>
        <v>706356</v>
      </c>
    </row>
    <row r="46" spans="1:9" x14ac:dyDescent="0.25">
      <c r="A46" s="42" t="str">
        <f t="shared" si="3"/>
        <v>BILBAO</v>
      </c>
      <c r="B46" s="41">
        <f t="shared" si="4"/>
        <v>563538</v>
      </c>
      <c r="C46" s="41">
        <f t="shared" si="5"/>
        <v>792996</v>
      </c>
      <c r="D46" s="41">
        <f t="shared" si="6"/>
        <v>10</v>
      </c>
      <c r="E46" s="42" t="str">
        <f t="shared" si="2"/>
        <v>A CORUÑA</v>
      </c>
      <c r="F46" s="42">
        <f t="shared" si="7"/>
        <v>632462</v>
      </c>
      <c r="G46" s="42">
        <f t="shared" si="8"/>
        <v>631741</v>
      </c>
    </row>
    <row r="47" spans="1:9" x14ac:dyDescent="0.25">
      <c r="A47" s="42" t="str">
        <f t="shared" si="3"/>
        <v>CARTAGENA</v>
      </c>
      <c r="B47" s="41">
        <f t="shared" si="4"/>
        <v>978662</v>
      </c>
      <c r="C47" s="41">
        <f t="shared" si="5"/>
        <v>902269</v>
      </c>
      <c r="D47" s="41">
        <f t="shared" si="6"/>
        <v>4</v>
      </c>
      <c r="E47" s="42" t="str">
        <f t="shared" si="2"/>
        <v>BILBAO</v>
      </c>
      <c r="F47" s="42">
        <f t="shared" si="7"/>
        <v>563538</v>
      </c>
      <c r="G47" s="42">
        <f t="shared" si="8"/>
        <v>792996</v>
      </c>
    </row>
    <row r="48" spans="1:9" x14ac:dyDescent="0.25">
      <c r="A48" s="42" t="str">
        <f t="shared" si="3"/>
        <v>CASTELLON</v>
      </c>
      <c r="B48" s="41">
        <f t="shared" si="4"/>
        <v>640872</v>
      </c>
      <c r="C48" s="41">
        <f t="shared" si="5"/>
        <v>347373</v>
      </c>
      <c r="D48" s="41">
        <f t="shared" si="6"/>
        <v>7</v>
      </c>
      <c r="E48" s="42" t="str">
        <f t="shared" si="2"/>
        <v>AVILES</v>
      </c>
      <c r="F48" s="42">
        <f t="shared" si="7"/>
        <v>472897</v>
      </c>
      <c r="G48" s="42">
        <f t="shared" si="8"/>
        <v>426273</v>
      </c>
    </row>
    <row r="49" spans="1:7" x14ac:dyDescent="0.25">
      <c r="A49" s="42" t="str">
        <f t="shared" si="3"/>
        <v>CEUTA</v>
      </c>
      <c r="B49" s="41">
        <f t="shared" si="4"/>
        <v>8445</v>
      </c>
      <c r="C49" s="41">
        <f t="shared" si="5"/>
        <v>19000</v>
      </c>
      <c r="D49" s="41">
        <f t="shared" si="6"/>
        <v>27</v>
      </c>
      <c r="E49" s="42" t="str">
        <f t="shared" si="2"/>
        <v>SANTANDER</v>
      </c>
      <c r="F49" s="42">
        <f t="shared" si="7"/>
        <v>439693</v>
      </c>
      <c r="G49" s="42">
        <f t="shared" si="8"/>
        <v>399802</v>
      </c>
    </row>
    <row r="50" spans="1:7" x14ac:dyDescent="0.25">
      <c r="A50" s="42" t="str">
        <f t="shared" si="3"/>
        <v>FERROL-SAN CIBRAO</v>
      </c>
      <c r="B50" s="41">
        <f t="shared" si="4"/>
        <v>1379028</v>
      </c>
      <c r="C50" s="41">
        <f t="shared" si="5"/>
        <v>1349681</v>
      </c>
      <c r="D50" s="41">
        <f t="shared" si="6"/>
        <v>3</v>
      </c>
      <c r="E50" s="42" t="str">
        <f t="shared" si="2"/>
        <v>VALENCIA</v>
      </c>
      <c r="F50" s="42">
        <f t="shared" si="7"/>
        <v>392534</v>
      </c>
      <c r="G50" s="42">
        <f t="shared" si="8"/>
        <v>242310</v>
      </c>
    </row>
    <row r="51" spans="1:7" x14ac:dyDescent="0.25">
      <c r="A51" s="42" t="str">
        <f t="shared" si="3"/>
        <v>GIJON</v>
      </c>
      <c r="B51" s="41">
        <f t="shared" si="4"/>
        <v>2364281</v>
      </c>
      <c r="C51" s="41">
        <f t="shared" si="5"/>
        <v>1626550</v>
      </c>
      <c r="D51" s="41">
        <f t="shared" si="6"/>
        <v>1</v>
      </c>
      <c r="E51" s="42" t="str">
        <f t="shared" si="2"/>
        <v>SEVILLA</v>
      </c>
      <c r="F51" s="42">
        <f t="shared" si="7"/>
        <v>296640</v>
      </c>
      <c r="G51" s="42">
        <f t="shared" si="8"/>
        <v>321574</v>
      </c>
    </row>
    <row r="52" spans="1:7" x14ac:dyDescent="0.25">
      <c r="A52" s="42" t="str">
        <f t="shared" si="3"/>
        <v>HUELVA</v>
      </c>
      <c r="B52" s="41">
        <f t="shared" si="4"/>
        <v>646412</v>
      </c>
      <c r="C52" s="41">
        <f t="shared" si="5"/>
        <v>346415</v>
      </c>
      <c r="D52" s="41">
        <f t="shared" si="6"/>
        <v>6</v>
      </c>
      <c r="E52" s="42" t="str">
        <f t="shared" si="2"/>
        <v>BAHIA DE ALGECIRAS</v>
      </c>
      <c r="F52" s="42">
        <f t="shared" si="7"/>
        <v>277966</v>
      </c>
      <c r="G52" s="42">
        <f t="shared" si="8"/>
        <v>164844</v>
      </c>
    </row>
    <row r="53" spans="1:7" x14ac:dyDescent="0.25">
      <c r="A53" s="42" t="str">
        <f t="shared" si="3"/>
        <v>LAS PALMAS</v>
      </c>
      <c r="B53" s="41">
        <f t="shared" si="4"/>
        <v>82563</v>
      </c>
      <c r="C53" s="41">
        <f t="shared" si="5"/>
        <v>47463</v>
      </c>
      <c r="D53" s="41">
        <f t="shared" si="6"/>
        <v>22</v>
      </c>
      <c r="E53" s="42" t="str">
        <f t="shared" si="2"/>
        <v>BAHIA DE CADIZ</v>
      </c>
      <c r="F53" s="42">
        <f t="shared" si="7"/>
        <v>267300</v>
      </c>
      <c r="G53" s="42">
        <f t="shared" si="8"/>
        <v>295852</v>
      </c>
    </row>
    <row r="54" spans="1:7" x14ac:dyDescent="0.25">
      <c r="A54" s="42" t="str">
        <f t="shared" si="3"/>
        <v>MALAGA</v>
      </c>
      <c r="B54" s="41">
        <f t="shared" si="4"/>
        <v>158565</v>
      </c>
      <c r="C54" s="41">
        <f t="shared" si="5"/>
        <v>80251</v>
      </c>
      <c r="D54" s="41">
        <f t="shared" si="6"/>
        <v>19</v>
      </c>
      <c r="E54" s="42" t="str">
        <f t="shared" si="2"/>
        <v>PASAIA</v>
      </c>
      <c r="F54" s="42">
        <f t="shared" si="7"/>
        <v>230802</v>
      </c>
      <c r="G54" s="42">
        <f t="shared" si="8"/>
        <v>197269</v>
      </c>
    </row>
    <row r="55" spans="1:7" x14ac:dyDescent="0.25">
      <c r="A55" s="42" t="str">
        <f t="shared" si="3"/>
        <v>MARIN Y RIA DE PONTEVEDRA</v>
      </c>
      <c r="B55" s="41">
        <f t="shared" si="4"/>
        <v>110132</v>
      </c>
      <c r="C55" s="41">
        <f t="shared" si="5"/>
        <v>204268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225128</v>
      </c>
      <c r="G55" s="42">
        <f t="shared" si="8"/>
        <v>242602</v>
      </c>
    </row>
    <row r="56" spans="1:7" x14ac:dyDescent="0.25">
      <c r="A56" s="42" t="str">
        <f t="shared" si="3"/>
        <v>MELILLA</v>
      </c>
      <c r="B56" s="41">
        <f t="shared" si="4"/>
        <v>1300</v>
      </c>
      <c r="C56" s="41">
        <f t="shared" si="5"/>
        <v>1350</v>
      </c>
      <c r="D56" s="41">
        <f t="shared" si="6"/>
        <v>28</v>
      </c>
      <c r="E56" s="42" t="str">
        <f t="shared" si="2"/>
        <v>MALAGA</v>
      </c>
      <c r="F56" s="42">
        <f t="shared" si="9"/>
        <v>158565</v>
      </c>
      <c r="G56" s="42">
        <f t="shared" si="8"/>
        <v>80251</v>
      </c>
    </row>
    <row r="57" spans="1:7" x14ac:dyDescent="0.25">
      <c r="A57" s="42" t="str">
        <f t="shared" si="3"/>
        <v>MOTRIL</v>
      </c>
      <c r="B57" s="41">
        <f t="shared" si="4"/>
        <v>54019</v>
      </c>
      <c r="C57" s="41">
        <f t="shared" si="5"/>
        <v>81481</v>
      </c>
      <c r="D57" s="41">
        <f t="shared" si="6"/>
        <v>24</v>
      </c>
      <c r="E57" s="42" t="str">
        <f t="shared" si="2"/>
        <v>ALICANTE</v>
      </c>
      <c r="F57" s="42">
        <f t="shared" si="9"/>
        <v>125774</v>
      </c>
      <c r="G57" s="42">
        <f t="shared" si="8"/>
        <v>143696</v>
      </c>
    </row>
    <row r="58" spans="1:7" x14ac:dyDescent="0.25">
      <c r="A58" s="42" t="str">
        <f t="shared" si="3"/>
        <v>PASAIA</v>
      </c>
      <c r="B58" s="41">
        <f t="shared" si="4"/>
        <v>230802</v>
      </c>
      <c r="C58" s="41">
        <f t="shared" si="5"/>
        <v>197269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110132</v>
      </c>
      <c r="G58" s="42">
        <f t="shared" si="8"/>
        <v>204268</v>
      </c>
    </row>
    <row r="59" spans="1:7" x14ac:dyDescent="0.25">
      <c r="A59" s="42" t="str">
        <f t="shared" si="3"/>
        <v>SANTA CRUZ DE TENERIFE</v>
      </c>
      <c r="B59" s="41">
        <f t="shared" si="4"/>
        <v>68480</v>
      </c>
      <c r="C59" s="41">
        <f t="shared" si="5"/>
        <v>74340</v>
      </c>
      <c r="D59" s="41">
        <f t="shared" si="6"/>
        <v>23</v>
      </c>
      <c r="E59" s="42" t="str">
        <f t="shared" si="2"/>
        <v>LAS PALMAS</v>
      </c>
      <c r="F59" s="42">
        <f t="shared" si="9"/>
        <v>82563</v>
      </c>
      <c r="G59" s="42">
        <f t="shared" si="8"/>
        <v>47463</v>
      </c>
    </row>
    <row r="60" spans="1:7" x14ac:dyDescent="0.25">
      <c r="A60" s="42" t="str">
        <f t="shared" si="3"/>
        <v>SANTANDER</v>
      </c>
      <c r="B60" s="41">
        <f t="shared" si="4"/>
        <v>439693</v>
      </c>
      <c r="C60" s="41">
        <f t="shared" si="5"/>
        <v>399802</v>
      </c>
      <c r="D60" s="41">
        <f t="shared" si="6"/>
        <v>12</v>
      </c>
      <c r="E60" s="42" t="str">
        <f t="shared" si="2"/>
        <v>SANTA CRUZ DE TENERIFE</v>
      </c>
      <c r="F60" s="42">
        <f t="shared" si="9"/>
        <v>68480</v>
      </c>
      <c r="G60" s="42">
        <f t="shared" si="8"/>
        <v>74340</v>
      </c>
    </row>
    <row r="61" spans="1:7" x14ac:dyDescent="0.25">
      <c r="A61" s="42" t="str">
        <f t="shared" si="3"/>
        <v>SEVILLA</v>
      </c>
      <c r="B61" s="41">
        <f t="shared" si="4"/>
        <v>296640</v>
      </c>
      <c r="C61" s="41">
        <f t="shared" si="5"/>
        <v>321574</v>
      </c>
      <c r="D61" s="41">
        <f t="shared" si="6"/>
        <v>14</v>
      </c>
      <c r="E61" s="42" t="str">
        <f t="shared" si="2"/>
        <v>MOTRIL</v>
      </c>
      <c r="F61" s="42">
        <f t="shared" si="9"/>
        <v>54019</v>
      </c>
      <c r="G61" s="42">
        <f t="shared" si="8"/>
        <v>81481</v>
      </c>
    </row>
    <row r="62" spans="1:7" x14ac:dyDescent="0.25">
      <c r="A62" s="42" t="str">
        <f t="shared" si="3"/>
        <v>TARRAGONA</v>
      </c>
      <c r="B62" s="41">
        <f t="shared" si="4"/>
        <v>1591426</v>
      </c>
      <c r="C62" s="41">
        <f t="shared" si="5"/>
        <v>1436479</v>
      </c>
      <c r="D62" s="41">
        <f t="shared" si="6"/>
        <v>2</v>
      </c>
      <c r="E62" s="42" t="str">
        <f t="shared" si="2"/>
        <v>VILAGARCIA</v>
      </c>
      <c r="F62" s="42">
        <f t="shared" si="9"/>
        <v>49352</v>
      </c>
      <c r="G62" s="42">
        <f t="shared" si="8"/>
        <v>36011</v>
      </c>
    </row>
    <row r="63" spans="1:7" x14ac:dyDescent="0.25">
      <c r="A63" s="42" t="str">
        <f t="shared" si="3"/>
        <v>VALENCIA</v>
      </c>
      <c r="B63" s="41">
        <f t="shared" si="4"/>
        <v>392534</v>
      </c>
      <c r="C63" s="41">
        <f t="shared" si="5"/>
        <v>242310</v>
      </c>
      <c r="D63" s="41">
        <f t="shared" si="6"/>
        <v>13</v>
      </c>
      <c r="E63" s="42" t="str">
        <f t="shared" si="2"/>
        <v>VIGO</v>
      </c>
      <c r="F63" s="42">
        <f t="shared" si="9"/>
        <v>31615</v>
      </c>
      <c r="G63" s="42">
        <f t="shared" si="8"/>
        <v>37695</v>
      </c>
    </row>
    <row r="64" spans="1:7" x14ac:dyDescent="0.25">
      <c r="A64" s="42" t="str">
        <f t="shared" si="3"/>
        <v>VIGO</v>
      </c>
      <c r="B64" s="41">
        <f t="shared" si="4"/>
        <v>31615</v>
      </c>
      <c r="C64" s="41">
        <f t="shared" si="5"/>
        <v>37695</v>
      </c>
      <c r="D64" s="41">
        <f t="shared" si="6"/>
        <v>26</v>
      </c>
      <c r="E64" s="42" t="str">
        <f t="shared" si="2"/>
        <v>CEUTA</v>
      </c>
      <c r="F64" s="42">
        <f t="shared" si="9"/>
        <v>8445</v>
      </c>
      <c r="G64" s="42">
        <f t="shared" si="8"/>
        <v>19000</v>
      </c>
    </row>
    <row r="65" spans="1:7" x14ac:dyDescent="0.25">
      <c r="A65" s="42" t="str">
        <f t="shared" si="3"/>
        <v>VILAGARCIA</v>
      </c>
      <c r="B65" s="41">
        <f t="shared" si="4"/>
        <v>49352</v>
      </c>
      <c r="C65" s="41">
        <f t="shared" si="5"/>
        <v>36011</v>
      </c>
      <c r="D65" s="41">
        <f t="shared" si="6"/>
        <v>25</v>
      </c>
      <c r="E65" s="42" t="str">
        <f t="shared" si="2"/>
        <v>MELILLA</v>
      </c>
      <c r="F65" s="42">
        <f t="shared" si="9"/>
        <v>1300</v>
      </c>
      <c r="G65" s="42">
        <f t="shared" si="8"/>
        <v>1350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114533</v>
      </c>
      <c r="C7" s="21">
        <v>98815</v>
      </c>
      <c r="D7" s="21">
        <v>232077</v>
      </c>
      <c r="E7" s="21">
        <v>149407</v>
      </c>
      <c r="F7" s="10">
        <f>((E7*100)/D7)-100</f>
        <v>-35.621797937753414</v>
      </c>
      <c r="G7" s="1"/>
      <c r="H7" s="1"/>
      <c r="I7" s="1"/>
    </row>
    <row r="8" spans="1:12" x14ac:dyDescent="0.25">
      <c r="A8" s="11" t="s">
        <v>45</v>
      </c>
      <c r="B8" s="22">
        <v>111664</v>
      </c>
      <c r="C8" s="22">
        <v>105616</v>
      </c>
      <c r="D8" s="22">
        <v>213648</v>
      </c>
      <c r="E8" s="22">
        <v>200863</v>
      </c>
      <c r="F8" s="13">
        <f t="shared" ref="F8:F35" si="0">((E8*100)/D8)-100</f>
        <v>-5.9841421403429962</v>
      </c>
      <c r="G8" s="1"/>
      <c r="H8" s="1"/>
      <c r="I8" s="1"/>
    </row>
    <row r="9" spans="1:12" x14ac:dyDescent="0.25">
      <c r="A9" s="8" t="s">
        <v>46</v>
      </c>
      <c r="B9" s="21">
        <v>50672</v>
      </c>
      <c r="C9" s="21">
        <v>61805</v>
      </c>
      <c r="D9" s="21">
        <v>96165</v>
      </c>
      <c r="E9" s="21">
        <v>123212</v>
      </c>
      <c r="F9" s="10">
        <f t="shared" si="0"/>
        <v>28.12561742837832</v>
      </c>
      <c r="G9" s="1"/>
      <c r="H9" s="1"/>
      <c r="I9" s="1"/>
    </row>
    <row r="10" spans="1:12" x14ac:dyDescent="0.25">
      <c r="A10" s="11" t="s">
        <v>47</v>
      </c>
      <c r="B10" s="22">
        <v>68570</v>
      </c>
      <c r="C10" s="22">
        <v>95425</v>
      </c>
      <c r="D10" s="22">
        <v>190621</v>
      </c>
      <c r="E10" s="22">
        <v>183076</v>
      </c>
      <c r="F10" s="13">
        <f t="shared" si="0"/>
        <v>-3.9581158424307858</v>
      </c>
      <c r="G10" s="1"/>
      <c r="H10" s="1"/>
      <c r="I10" s="1"/>
    </row>
    <row r="11" spans="1:12" x14ac:dyDescent="0.25">
      <c r="A11" s="8" t="s">
        <v>48</v>
      </c>
      <c r="B11" s="21">
        <v>4073934</v>
      </c>
      <c r="C11" s="21">
        <v>4758655</v>
      </c>
      <c r="D11" s="21">
        <v>8633850</v>
      </c>
      <c r="E11" s="21">
        <v>9997591</v>
      </c>
      <c r="F11" s="10">
        <f t="shared" si="0"/>
        <v>15.795282521702376</v>
      </c>
      <c r="G11" s="1"/>
      <c r="H11" s="1"/>
      <c r="I11" s="1"/>
    </row>
    <row r="12" spans="1:12" x14ac:dyDescent="0.25">
      <c r="A12" s="11" t="s">
        <v>49</v>
      </c>
      <c r="B12" s="22">
        <v>171228</v>
      </c>
      <c r="C12" s="22">
        <v>134913</v>
      </c>
      <c r="D12" s="22">
        <v>285731</v>
      </c>
      <c r="E12" s="22">
        <v>274528</v>
      </c>
      <c r="F12" s="13">
        <f t="shared" si="0"/>
        <v>-3.9208206319930241</v>
      </c>
      <c r="G12" s="1"/>
      <c r="H12" s="1"/>
      <c r="I12" s="1"/>
    </row>
    <row r="13" spans="1:12" x14ac:dyDescent="0.25">
      <c r="A13" s="8" t="s">
        <v>50</v>
      </c>
      <c r="B13" s="21">
        <v>581566</v>
      </c>
      <c r="C13" s="21">
        <v>662677</v>
      </c>
      <c r="D13" s="21">
        <v>1151111</v>
      </c>
      <c r="E13" s="21">
        <v>1288193</v>
      </c>
      <c r="F13" s="10">
        <f t="shared" si="0"/>
        <v>11.908669103153386</v>
      </c>
      <c r="G13" s="1"/>
      <c r="H13" s="1"/>
      <c r="I13" s="1"/>
    </row>
    <row r="14" spans="1:12" x14ac:dyDescent="0.25">
      <c r="A14" s="11" t="s">
        <v>51</v>
      </c>
      <c r="B14" s="22">
        <v>1967437</v>
      </c>
      <c r="C14" s="22">
        <v>2128804</v>
      </c>
      <c r="D14" s="22">
        <v>3891257</v>
      </c>
      <c r="E14" s="22">
        <v>4045676</v>
      </c>
      <c r="F14" s="13">
        <f t="shared" si="0"/>
        <v>3.9683577825879865</v>
      </c>
      <c r="G14" s="1"/>
      <c r="H14" s="1"/>
      <c r="I14" s="1"/>
    </row>
    <row r="15" spans="1:12" x14ac:dyDescent="0.25">
      <c r="A15" s="8" t="s">
        <v>52</v>
      </c>
      <c r="B15" s="21">
        <v>801038</v>
      </c>
      <c r="C15" s="21">
        <v>817591</v>
      </c>
      <c r="D15" s="21">
        <v>1411795</v>
      </c>
      <c r="E15" s="21">
        <v>1476740</v>
      </c>
      <c r="F15" s="10">
        <f t="shared" si="0"/>
        <v>4.6001721213065707</v>
      </c>
      <c r="G15" s="1"/>
      <c r="H15" s="1"/>
      <c r="I15" s="1"/>
    </row>
    <row r="16" spans="1:12" x14ac:dyDescent="0.25">
      <c r="A16" s="11" t="s">
        <v>53</v>
      </c>
      <c r="B16" s="22">
        <v>76161</v>
      </c>
      <c r="C16" s="22">
        <v>89334</v>
      </c>
      <c r="D16" s="22">
        <v>160969</v>
      </c>
      <c r="E16" s="22">
        <v>175513</v>
      </c>
      <c r="F16" s="13">
        <f t="shared" si="0"/>
        <v>9.0352800849853026</v>
      </c>
      <c r="G16" s="1"/>
      <c r="H16" s="1"/>
      <c r="I16" s="1"/>
    </row>
    <row r="17" spans="1:9" x14ac:dyDescent="0.25">
      <c r="A17" s="8" t="s">
        <v>54</v>
      </c>
      <c r="B17" s="21">
        <v>208850</v>
      </c>
      <c r="C17" s="21">
        <v>224230</v>
      </c>
      <c r="D17" s="21">
        <v>401016</v>
      </c>
      <c r="E17" s="21">
        <v>419828</v>
      </c>
      <c r="F17" s="10">
        <f t="shared" si="0"/>
        <v>4.6910846450016948</v>
      </c>
      <c r="G17" s="1"/>
      <c r="H17" s="1"/>
      <c r="I17" s="1"/>
    </row>
    <row r="18" spans="1:9" x14ac:dyDescent="0.25">
      <c r="A18" s="11" t="s">
        <v>55</v>
      </c>
      <c r="B18" s="22">
        <v>76797</v>
      </c>
      <c r="C18" s="22">
        <v>71402</v>
      </c>
      <c r="D18" s="22">
        <v>159196</v>
      </c>
      <c r="E18" s="22">
        <v>147898</v>
      </c>
      <c r="F18" s="13">
        <f t="shared" si="0"/>
        <v>-7.0969119827131379</v>
      </c>
      <c r="G18" s="1"/>
      <c r="H18" s="1"/>
      <c r="I18" s="1"/>
    </row>
    <row r="19" spans="1:9" x14ac:dyDescent="0.25">
      <c r="A19" s="8" t="s">
        <v>56</v>
      </c>
      <c r="B19" s="21">
        <v>68052</v>
      </c>
      <c r="C19" s="21">
        <v>65872</v>
      </c>
      <c r="D19" s="21">
        <v>142525</v>
      </c>
      <c r="E19" s="21">
        <v>136867</v>
      </c>
      <c r="F19" s="10">
        <f t="shared" si="0"/>
        <v>-3.9698298544115005</v>
      </c>
      <c r="G19" s="1"/>
      <c r="H19" s="1"/>
      <c r="I19" s="1"/>
    </row>
    <row r="20" spans="1:9" x14ac:dyDescent="0.25">
      <c r="A20" s="11" t="s">
        <v>57</v>
      </c>
      <c r="B20" s="22">
        <v>157456</v>
      </c>
      <c r="C20" s="22">
        <v>133117</v>
      </c>
      <c r="D20" s="22">
        <v>316948</v>
      </c>
      <c r="E20" s="22">
        <v>303788</v>
      </c>
      <c r="F20" s="13">
        <f t="shared" si="0"/>
        <v>-4.1521006600451784</v>
      </c>
      <c r="G20" s="1"/>
      <c r="H20" s="1"/>
      <c r="I20" s="1"/>
    </row>
    <row r="21" spans="1:9" x14ac:dyDescent="0.25">
      <c r="A21" s="8" t="s">
        <v>58</v>
      </c>
      <c r="B21" s="21">
        <v>54812</v>
      </c>
      <c r="C21" s="21">
        <v>44601</v>
      </c>
      <c r="D21" s="21">
        <v>99700</v>
      </c>
      <c r="E21" s="21">
        <v>131448</v>
      </c>
      <c r="F21" s="10">
        <f t="shared" si="0"/>
        <v>31.843530591775334</v>
      </c>
      <c r="G21" s="1"/>
      <c r="H21" s="1"/>
      <c r="I21" s="1"/>
    </row>
    <row r="22" spans="1:9" x14ac:dyDescent="0.25">
      <c r="A22" s="11" t="s">
        <v>59</v>
      </c>
      <c r="B22" s="22">
        <v>1176333</v>
      </c>
      <c r="C22" s="22">
        <v>1070867</v>
      </c>
      <c r="D22" s="22">
        <v>2358181</v>
      </c>
      <c r="E22" s="22">
        <v>2169193</v>
      </c>
      <c r="F22" s="13">
        <f t="shared" si="0"/>
        <v>-8.0141431043673066</v>
      </c>
      <c r="G22" s="1"/>
      <c r="H22" s="1"/>
      <c r="I22" s="1"/>
    </row>
    <row r="23" spans="1:9" x14ac:dyDescent="0.25">
      <c r="A23" s="8" t="s">
        <v>60</v>
      </c>
      <c r="B23" s="21">
        <v>55262</v>
      </c>
      <c r="C23" s="21">
        <v>82517</v>
      </c>
      <c r="D23" s="21">
        <v>131899</v>
      </c>
      <c r="E23" s="21">
        <v>223483</v>
      </c>
      <c r="F23" s="10">
        <f t="shared" si="0"/>
        <v>69.434946436288385</v>
      </c>
      <c r="G23" s="1"/>
      <c r="H23" s="1"/>
      <c r="I23" s="1"/>
    </row>
    <row r="24" spans="1:9" x14ac:dyDescent="0.25">
      <c r="A24" s="11" t="s">
        <v>61</v>
      </c>
      <c r="B24" s="22">
        <v>84521</v>
      </c>
      <c r="C24" s="22">
        <v>82421</v>
      </c>
      <c r="D24" s="22">
        <v>172636</v>
      </c>
      <c r="E24" s="22">
        <v>160636</v>
      </c>
      <c r="F24" s="13">
        <f t="shared" si="0"/>
        <v>-6.951041497717739</v>
      </c>
      <c r="G24" s="1"/>
      <c r="H24" s="1"/>
      <c r="I24" s="1"/>
    </row>
    <row r="25" spans="1:9" x14ac:dyDescent="0.25">
      <c r="A25" s="8" t="s">
        <v>62</v>
      </c>
      <c r="B25" s="21">
        <v>69383</v>
      </c>
      <c r="C25" s="21">
        <v>69516</v>
      </c>
      <c r="D25" s="21">
        <v>144662</v>
      </c>
      <c r="E25" s="21">
        <v>147142</v>
      </c>
      <c r="F25" s="10">
        <f t="shared" si="0"/>
        <v>1.7143410156087953</v>
      </c>
      <c r="G25" s="1"/>
      <c r="H25" s="1"/>
      <c r="I25" s="1"/>
    </row>
    <row r="26" spans="1:9" x14ac:dyDescent="0.25">
      <c r="A26" s="11" t="s">
        <v>63</v>
      </c>
      <c r="B26" s="22">
        <v>17690</v>
      </c>
      <c r="C26" s="22">
        <v>24576</v>
      </c>
      <c r="D26" s="22">
        <v>46674</v>
      </c>
      <c r="E26" s="22">
        <v>56091</v>
      </c>
      <c r="F26" s="13">
        <f t="shared" si="0"/>
        <v>20.176115181899988</v>
      </c>
      <c r="G26" s="1"/>
      <c r="H26" s="1"/>
      <c r="I26" s="1"/>
    </row>
    <row r="27" spans="1:9" x14ac:dyDescent="0.25">
      <c r="A27" s="8" t="s">
        <v>64</v>
      </c>
      <c r="B27" s="21">
        <v>139649</v>
      </c>
      <c r="C27" s="21">
        <v>153677</v>
      </c>
      <c r="D27" s="21">
        <v>232731</v>
      </c>
      <c r="E27" s="21">
        <v>287266</v>
      </c>
      <c r="F27" s="10">
        <f t="shared" si="0"/>
        <v>23.432632524244724</v>
      </c>
      <c r="G27" s="1"/>
      <c r="H27" s="1"/>
      <c r="I27" s="1"/>
    </row>
    <row r="28" spans="1:9" x14ac:dyDescent="0.25">
      <c r="A28" s="11" t="s">
        <v>65</v>
      </c>
      <c r="B28" s="22">
        <v>416734</v>
      </c>
      <c r="C28" s="22">
        <v>406390</v>
      </c>
      <c r="D28" s="22">
        <v>836581</v>
      </c>
      <c r="E28" s="22">
        <v>849090</v>
      </c>
      <c r="F28" s="13">
        <f t="shared" si="0"/>
        <v>1.495252701172987</v>
      </c>
      <c r="G28" s="1"/>
      <c r="H28" s="1"/>
      <c r="I28" s="1"/>
    </row>
    <row r="29" spans="1:9" x14ac:dyDescent="0.25">
      <c r="A29" s="8" t="s">
        <v>66</v>
      </c>
      <c r="B29" s="21">
        <v>130360</v>
      </c>
      <c r="C29" s="21">
        <v>136324</v>
      </c>
      <c r="D29" s="21">
        <v>207821</v>
      </c>
      <c r="E29" s="21">
        <v>231092</v>
      </c>
      <c r="F29" s="10">
        <f t="shared" si="0"/>
        <v>11.197617180169473</v>
      </c>
      <c r="G29" s="1"/>
      <c r="H29" s="1"/>
      <c r="I29" s="1"/>
    </row>
    <row r="30" spans="1:9" x14ac:dyDescent="0.25">
      <c r="A30" s="11" t="s">
        <v>67</v>
      </c>
      <c r="B30" s="22">
        <v>180450</v>
      </c>
      <c r="C30" s="22">
        <v>164507</v>
      </c>
      <c r="D30" s="22">
        <v>355816</v>
      </c>
      <c r="E30" s="22">
        <v>337285</v>
      </c>
      <c r="F30" s="13">
        <f t="shared" si="0"/>
        <v>-5.2080288688535603</v>
      </c>
      <c r="G30" s="1"/>
      <c r="H30" s="1"/>
      <c r="I30" s="1"/>
    </row>
    <row r="31" spans="1:9" x14ac:dyDescent="0.25">
      <c r="A31" s="8" t="s">
        <v>68</v>
      </c>
      <c r="B31" s="21">
        <v>216349</v>
      </c>
      <c r="C31" s="21">
        <v>192418</v>
      </c>
      <c r="D31" s="21">
        <v>471849</v>
      </c>
      <c r="E31" s="21">
        <v>413307</v>
      </c>
      <c r="F31" s="10">
        <f t="shared" si="0"/>
        <v>-12.406935269545983</v>
      </c>
      <c r="G31" s="1"/>
      <c r="H31" s="1"/>
      <c r="I31" s="1"/>
    </row>
    <row r="32" spans="1:9" x14ac:dyDescent="0.25">
      <c r="A32" s="11" t="s">
        <v>69</v>
      </c>
      <c r="B32" s="22">
        <v>4598000</v>
      </c>
      <c r="C32" s="22">
        <v>4376825</v>
      </c>
      <c r="D32" s="22">
        <v>9183525</v>
      </c>
      <c r="E32" s="22">
        <v>8626250</v>
      </c>
      <c r="F32" s="13">
        <f t="shared" si="0"/>
        <v>-6.0682036581813605</v>
      </c>
      <c r="G32" s="1"/>
      <c r="H32" s="1"/>
      <c r="I32" s="1"/>
    </row>
    <row r="33" spans="1:9" x14ac:dyDescent="0.25">
      <c r="A33" s="8" t="s">
        <v>70</v>
      </c>
      <c r="B33" s="21">
        <v>266041</v>
      </c>
      <c r="C33" s="21">
        <v>231964</v>
      </c>
      <c r="D33" s="21">
        <v>518426</v>
      </c>
      <c r="E33" s="21">
        <v>485377</v>
      </c>
      <c r="F33" s="10">
        <f t="shared" si="0"/>
        <v>-6.3748731737991591</v>
      </c>
      <c r="G33" s="1"/>
      <c r="H33" s="1"/>
      <c r="I33" s="1"/>
    </row>
    <row r="34" spans="1:9" x14ac:dyDescent="0.25">
      <c r="A34" s="11" t="s">
        <v>71</v>
      </c>
      <c r="B34" s="22">
        <v>41683</v>
      </c>
      <c r="C34" s="22">
        <v>46142</v>
      </c>
      <c r="D34" s="22">
        <v>77277</v>
      </c>
      <c r="E34" s="22">
        <v>90653</v>
      </c>
      <c r="F34" s="13">
        <f t="shared" si="0"/>
        <v>17.309160552298877</v>
      </c>
      <c r="G34" s="1"/>
      <c r="H34" s="1"/>
      <c r="I34" s="1"/>
    </row>
    <row r="35" spans="1:9" x14ac:dyDescent="0.25">
      <c r="A35" s="14" t="s">
        <v>72</v>
      </c>
      <c r="B35" s="15">
        <f>SUM(B7:B34)</f>
        <v>15975225</v>
      </c>
      <c r="C35" s="15">
        <f t="shared" ref="C35:E35" si="1">SUM(C7:C34)</f>
        <v>16531001</v>
      </c>
      <c r="D35" s="15">
        <f t="shared" si="1"/>
        <v>32124687</v>
      </c>
      <c r="E35" s="15">
        <f t="shared" si="1"/>
        <v>33131493</v>
      </c>
      <c r="F35" s="16">
        <f t="shared" si="0"/>
        <v>3.1340569948588097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149407</v>
      </c>
      <c r="C38" s="41">
        <f>D7</f>
        <v>232077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9997591</v>
      </c>
      <c r="G38" s="42">
        <f>LOOKUP(E38,$A$38:$A$65,$C$38:$C$65)</f>
        <v>8633850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200863</v>
      </c>
      <c r="C39" s="41">
        <f t="shared" ref="C39:C65" si="5">D8</f>
        <v>213648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8626250</v>
      </c>
      <c r="G39" s="42">
        <f t="shared" ref="G39:G65" si="8">LOOKUP(E39,$A$38:$A$65,$C$38:$C$65)</f>
        <v>9183525</v>
      </c>
    </row>
    <row r="40" spans="1:9" x14ac:dyDescent="0.25">
      <c r="A40" s="42" t="str">
        <f t="shared" si="3"/>
        <v>ALMERIA</v>
      </c>
      <c r="B40" s="41">
        <f t="shared" si="4"/>
        <v>123212</v>
      </c>
      <c r="C40" s="41">
        <f t="shared" si="5"/>
        <v>96165</v>
      </c>
      <c r="D40" s="41">
        <f t="shared" si="6"/>
        <v>26</v>
      </c>
      <c r="E40" s="42" t="str">
        <f t="shared" si="2"/>
        <v>BARCELONA</v>
      </c>
      <c r="F40" s="42">
        <f t="shared" si="7"/>
        <v>4045676</v>
      </c>
      <c r="G40" s="42">
        <f t="shared" si="8"/>
        <v>3891257</v>
      </c>
    </row>
    <row r="41" spans="1:9" x14ac:dyDescent="0.25">
      <c r="A41" s="42" t="str">
        <f t="shared" si="3"/>
        <v>AVILES</v>
      </c>
      <c r="B41" s="41">
        <f t="shared" si="4"/>
        <v>183076</v>
      </c>
      <c r="C41" s="41">
        <f t="shared" si="5"/>
        <v>190621</v>
      </c>
      <c r="D41" s="41">
        <f t="shared" si="6"/>
        <v>18</v>
      </c>
      <c r="E41" s="42" t="str">
        <f t="shared" si="2"/>
        <v>LAS PALMAS</v>
      </c>
      <c r="F41" s="42">
        <f t="shared" si="7"/>
        <v>2169193</v>
      </c>
      <c r="G41" s="42">
        <f t="shared" si="8"/>
        <v>2358181</v>
      </c>
    </row>
    <row r="42" spans="1:9" x14ac:dyDescent="0.25">
      <c r="A42" s="42" t="str">
        <f t="shared" si="3"/>
        <v>BAHIA DE ALGECIRAS</v>
      </c>
      <c r="B42" s="41">
        <f t="shared" si="4"/>
        <v>9997591</v>
      </c>
      <c r="C42" s="41">
        <f t="shared" si="5"/>
        <v>8633850</v>
      </c>
      <c r="D42" s="41">
        <f t="shared" si="6"/>
        <v>1</v>
      </c>
      <c r="E42" s="42" t="str">
        <f t="shared" si="2"/>
        <v>BILBAO</v>
      </c>
      <c r="F42" s="42">
        <f t="shared" si="7"/>
        <v>1476740</v>
      </c>
      <c r="G42" s="42">
        <f t="shared" si="8"/>
        <v>1411795</v>
      </c>
    </row>
    <row r="43" spans="1:9" x14ac:dyDescent="0.25">
      <c r="A43" s="42" t="str">
        <f t="shared" si="3"/>
        <v>BAHIA DE CADIZ</v>
      </c>
      <c r="B43" s="41">
        <f t="shared" si="4"/>
        <v>274528</v>
      </c>
      <c r="C43" s="41">
        <f t="shared" si="5"/>
        <v>285731</v>
      </c>
      <c r="D43" s="41">
        <f t="shared" si="6"/>
        <v>14</v>
      </c>
      <c r="E43" s="42" t="str">
        <f t="shared" si="2"/>
        <v>BALEARES</v>
      </c>
      <c r="F43" s="42">
        <f t="shared" si="7"/>
        <v>1288193</v>
      </c>
      <c r="G43" s="42">
        <f t="shared" si="8"/>
        <v>1151111</v>
      </c>
    </row>
    <row r="44" spans="1:9" x14ac:dyDescent="0.25">
      <c r="A44" s="42" t="str">
        <f t="shared" si="3"/>
        <v>BALEARES</v>
      </c>
      <c r="B44" s="41">
        <f t="shared" si="4"/>
        <v>1288193</v>
      </c>
      <c r="C44" s="41">
        <f t="shared" si="5"/>
        <v>1151111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849090</v>
      </c>
      <c r="G44" s="42">
        <f t="shared" si="8"/>
        <v>836581</v>
      </c>
    </row>
    <row r="45" spans="1:9" x14ac:dyDescent="0.25">
      <c r="A45" s="42" t="str">
        <f t="shared" si="3"/>
        <v>BARCELONA</v>
      </c>
      <c r="B45" s="41">
        <f t="shared" si="4"/>
        <v>4045676</v>
      </c>
      <c r="C45" s="41">
        <f t="shared" si="5"/>
        <v>3891257</v>
      </c>
      <c r="D45" s="41">
        <f t="shared" si="6"/>
        <v>3</v>
      </c>
      <c r="E45" s="42" t="str">
        <f t="shared" si="2"/>
        <v>VIGO</v>
      </c>
      <c r="F45" s="42">
        <f t="shared" si="7"/>
        <v>485377</v>
      </c>
      <c r="G45" s="42">
        <f t="shared" si="8"/>
        <v>518426</v>
      </c>
    </row>
    <row r="46" spans="1:9" x14ac:dyDescent="0.25">
      <c r="A46" s="42" t="str">
        <f t="shared" si="3"/>
        <v>BILBAO</v>
      </c>
      <c r="B46" s="41">
        <f t="shared" si="4"/>
        <v>1476740</v>
      </c>
      <c r="C46" s="41">
        <f t="shared" si="5"/>
        <v>1411795</v>
      </c>
      <c r="D46" s="41">
        <f t="shared" si="6"/>
        <v>5</v>
      </c>
      <c r="E46" s="42" t="str">
        <f t="shared" si="2"/>
        <v>CASTELLON</v>
      </c>
      <c r="F46" s="42">
        <f t="shared" si="7"/>
        <v>419828</v>
      </c>
      <c r="G46" s="42">
        <f t="shared" si="8"/>
        <v>401016</v>
      </c>
    </row>
    <row r="47" spans="1:9" x14ac:dyDescent="0.25">
      <c r="A47" s="42" t="str">
        <f t="shared" si="3"/>
        <v>CARTAGENA</v>
      </c>
      <c r="B47" s="41">
        <f t="shared" si="4"/>
        <v>175513</v>
      </c>
      <c r="C47" s="41">
        <f t="shared" si="5"/>
        <v>160969</v>
      </c>
      <c r="D47" s="41">
        <f t="shared" si="6"/>
        <v>19</v>
      </c>
      <c r="E47" s="42" t="str">
        <f t="shared" si="2"/>
        <v>TARRAGONA</v>
      </c>
      <c r="F47" s="42">
        <f t="shared" si="7"/>
        <v>413307</v>
      </c>
      <c r="G47" s="42">
        <f t="shared" si="8"/>
        <v>471849</v>
      </c>
    </row>
    <row r="48" spans="1:9" x14ac:dyDescent="0.25">
      <c r="A48" s="42" t="str">
        <f t="shared" si="3"/>
        <v>CASTELLON</v>
      </c>
      <c r="B48" s="41">
        <f t="shared" si="4"/>
        <v>419828</v>
      </c>
      <c r="C48" s="41">
        <f t="shared" si="5"/>
        <v>401016</v>
      </c>
      <c r="D48" s="41">
        <f t="shared" si="6"/>
        <v>9</v>
      </c>
      <c r="E48" s="42" t="str">
        <f t="shared" si="2"/>
        <v>SEVILLA</v>
      </c>
      <c r="F48" s="42">
        <f t="shared" si="7"/>
        <v>337285</v>
      </c>
      <c r="G48" s="42">
        <f t="shared" si="8"/>
        <v>355816</v>
      </c>
    </row>
    <row r="49" spans="1:7" x14ac:dyDescent="0.25">
      <c r="A49" s="42" t="str">
        <f t="shared" si="3"/>
        <v>CEUTA</v>
      </c>
      <c r="B49" s="41">
        <f t="shared" si="4"/>
        <v>147898</v>
      </c>
      <c r="C49" s="41">
        <f t="shared" si="5"/>
        <v>159196</v>
      </c>
      <c r="D49" s="41">
        <f t="shared" si="6"/>
        <v>22</v>
      </c>
      <c r="E49" s="42" t="str">
        <f t="shared" si="2"/>
        <v>GIJON</v>
      </c>
      <c r="F49" s="42">
        <f t="shared" si="7"/>
        <v>303788</v>
      </c>
      <c r="G49" s="42">
        <f t="shared" si="8"/>
        <v>316948</v>
      </c>
    </row>
    <row r="50" spans="1:7" x14ac:dyDescent="0.25">
      <c r="A50" s="42" t="str">
        <f t="shared" si="3"/>
        <v>FERROL-SAN CIBRAO</v>
      </c>
      <c r="B50" s="41">
        <f t="shared" si="4"/>
        <v>136867</v>
      </c>
      <c r="C50" s="41">
        <f t="shared" si="5"/>
        <v>142525</v>
      </c>
      <c r="D50" s="41">
        <f t="shared" si="6"/>
        <v>24</v>
      </c>
      <c r="E50" s="42" t="str">
        <f t="shared" si="2"/>
        <v>PASAIA</v>
      </c>
      <c r="F50" s="42">
        <f t="shared" si="7"/>
        <v>287266</v>
      </c>
      <c r="G50" s="42">
        <f t="shared" si="8"/>
        <v>232731</v>
      </c>
    </row>
    <row r="51" spans="1:7" x14ac:dyDescent="0.25">
      <c r="A51" s="42" t="str">
        <f t="shared" si="3"/>
        <v>GIJON</v>
      </c>
      <c r="B51" s="41">
        <f t="shared" si="4"/>
        <v>303788</v>
      </c>
      <c r="C51" s="41">
        <f t="shared" si="5"/>
        <v>316948</v>
      </c>
      <c r="D51" s="41">
        <f t="shared" si="6"/>
        <v>12</v>
      </c>
      <c r="E51" s="42" t="str">
        <f t="shared" si="2"/>
        <v>BAHIA DE CADIZ</v>
      </c>
      <c r="F51" s="42">
        <f t="shared" si="7"/>
        <v>274528</v>
      </c>
      <c r="G51" s="42">
        <f t="shared" si="8"/>
        <v>285731</v>
      </c>
    </row>
    <row r="52" spans="1:7" x14ac:dyDescent="0.25">
      <c r="A52" s="42" t="str">
        <f t="shared" si="3"/>
        <v>HUELVA</v>
      </c>
      <c r="B52" s="41">
        <f t="shared" si="4"/>
        <v>131448</v>
      </c>
      <c r="C52" s="41">
        <f t="shared" si="5"/>
        <v>99700</v>
      </c>
      <c r="D52" s="41">
        <f t="shared" si="6"/>
        <v>25</v>
      </c>
      <c r="E52" s="42" t="str">
        <f t="shared" si="2"/>
        <v>SANTANDER</v>
      </c>
      <c r="F52" s="42">
        <f t="shared" si="7"/>
        <v>231092</v>
      </c>
      <c r="G52" s="42">
        <f t="shared" si="8"/>
        <v>207821</v>
      </c>
    </row>
    <row r="53" spans="1:7" x14ac:dyDescent="0.25">
      <c r="A53" s="42" t="str">
        <f t="shared" si="3"/>
        <v>LAS PALMAS</v>
      </c>
      <c r="B53" s="41">
        <f t="shared" si="4"/>
        <v>2169193</v>
      </c>
      <c r="C53" s="41">
        <f t="shared" si="5"/>
        <v>2358181</v>
      </c>
      <c r="D53" s="41">
        <f t="shared" si="6"/>
        <v>4</v>
      </c>
      <c r="E53" s="42" t="str">
        <f t="shared" si="2"/>
        <v>MALAGA</v>
      </c>
      <c r="F53" s="42">
        <f t="shared" si="7"/>
        <v>223483</v>
      </c>
      <c r="G53" s="42">
        <f t="shared" si="8"/>
        <v>131899</v>
      </c>
    </row>
    <row r="54" spans="1:7" x14ac:dyDescent="0.25">
      <c r="A54" s="42" t="str">
        <f t="shared" si="3"/>
        <v>MALAGA</v>
      </c>
      <c r="B54" s="41">
        <f t="shared" si="4"/>
        <v>223483</v>
      </c>
      <c r="C54" s="41">
        <f t="shared" si="5"/>
        <v>131899</v>
      </c>
      <c r="D54" s="41">
        <f t="shared" si="6"/>
        <v>16</v>
      </c>
      <c r="E54" s="42" t="str">
        <f t="shared" si="2"/>
        <v>ALICANTE</v>
      </c>
      <c r="F54" s="42">
        <f t="shared" si="7"/>
        <v>200863</v>
      </c>
      <c r="G54" s="42">
        <f t="shared" si="8"/>
        <v>213648</v>
      </c>
    </row>
    <row r="55" spans="1:7" x14ac:dyDescent="0.25">
      <c r="A55" s="42" t="str">
        <f t="shared" si="3"/>
        <v>MARIN Y RIA DE PONTEVEDRA</v>
      </c>
      <c r="B55" s="41">
        <f t="shared" si="4"/>
        <v>160636</v>
      </c>
      <c r="C55" s="41">
        <f t="shared" si="5"/>
        <v>172636</v>
      </c>
      <c r="D55" s="41">
        <f t="shared" si="6"/>
        <v>20</v>
      </c>
      <c r="E55" s="42" t="str">
        <f t="shared" si="2"/>
        <v>AVILES</v>
      </c>
      <c r="F55" s="42">
        <f t="shared" ref="F55:F65" si="9">LOOKUP(E55,$A$38:$A$65,$B$38:$B$65)</f>
        <v>183076</v>
      </c>
      <c r="G55" s="42">
        <f t="shared" si="8"/>
        <v>190621</v>
      </c>
    </row>
    <row r="56" spans="1:7" x14ac:dyDescent="0.25">
      <c r="A56" s="42" t="str">
        <f t="shared" si="3"/>
        <v>MELILLA</v>
      </c>
      <c r="B56" s="41">
        <f t="shared" si="4"/>
        <v>147142</v>
      </c>
      <c r="C56" s="41">
        <f t="shared" si="5"/>
        <v>144662</v>
      </c>
      <c r="D56" s="41">
        <f t="shared" si="6"/>
        <v>23</v>
      </c>
      <c r="E56" s="42" t="str">
        <f t="shared" si="2"/>
        <v>CARTAGENA</v>
      </c>
      <c r="F56" s="42">
        <f t="shared" si="9"/>
        <v>175513</v>
      </c>
      <c r="G56" s="42">
        <f t="shared" si="8"/>
        <v>160969</v>
      </c>
    </row>
    <row r="57" spans="1:7" x14ac:dyDescent="0.25">
      <c r="A57" s="42" t="str">
        <f t="shared" si="3"/>
        <v>MOTRIL</v>
      </c>
      <c r="B57" s="41">
        <f t="shared" si="4"/>
        <v>56091</v>
      </c>
      <c r="C57" s="41">
        <f t="shared" si="5"/>
        <v>46674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160636</v>
      </c>
      <c r="G57" s="42">
        <f t="shared" si="8"/>
        <v>172636</v>
      </c>
    </row>
    <row r="58" spans="1:7" x14ac:dyDescent="0.25">
      <c r="A58" s="42" t="str">
        <f t="shared" si="3"/>
        <v>PASAIA</v>
      </c>
      <c r="B58" s="41">
        <f t="shared" si="4"/>
        <v>287266</v>
      </c>
      <c r="C58" s="41">
        <f t="shared" si="5"/>
        <v>232731</v>
      </c>
      <c r="D58" s="41">
        <f t="shared" si="6"/>
        <v>13</v>
      </c>
      <c r="E58" s="42" t="str">
        <f t="shared" si="2"/>
        <v>A CORUÑA</v>
      </c>
      <c r="F58" s="42">
        <f t="shared" si="9"/>
        <v>149407</v>
      </c>
      <c r="G58" s="42">
        <f t="shared" si="8"/>
        <v>232077</v>
      </c>
    </row>
    <row r="59" spans="1:7" x14ac:dyDescent="0.25">
      <c r="A59" s="42" t="str">
        <f t="shared" si="3"/>
        <v>SANTA CRUZ DE TENERIFE</v>
      </c>
      <c r="B59" s="41">
        <f t="shared" si="4"/>
        <v>849090</v>
      </c>
      <c r="C59" s="41">
        <f t="shared" si="5"/>
        <v>836581</v>
      </c>
      <c r="D59" s="41">
        <f t="shared" si="6"/>
        <v>7</v>
      </c>
      <c r="E59" s="42" t="str">
        <f t="shared" si="2"/>
        <v>CEUTA</v>
      </c>
      <c r="F59" s="42">
        <f t="shared" si="9"/>
        <v>147898</v>
      </c>
      <c r="G59" s="42">
        <f t="shared" si="8"/>
        <v>159196</v>
      </c>
    </row>
    <row r="60" spans="1:7" x14ac:dyDescent="0.25">
      <c r="A60" s="42" t="str">
        <f t="shared" si="3"/>
        <v>SANTANDER</v>
      </c>
      <c r="B60" s="41">
        <f t="shared" si="4"/>
        <v>231092</v>
      </c>
      <c r="C60" s="41">
        <f t="shared" si="5"/>
        <v>207821</v>
      </c>
      <c r="D60" s="41">
        <f t="shared" si="6"/>
        <v>15</v>
      </c>
      <c r="E60" s="42" t="str">
        <f t="shared" si="2"/>
        <v>MELILLA</v>
      </c>
      <c r="F60" s="42">
        <f t="shared" si="9"/>
        <v>147142</v>
      </c>
      <c r="G60" s="42">
        <f t="shared" si="8"/>
        <v>144662</v>
      </c>
    </row>
    <row r="61" spans="1:7" x14ac:dyDescent="0.25">
      <c r="A61" s="42" t="str">
        <f t="shared" si="3"/>
        <v>SEVILLA</v>
      </c>
      <c r="B61" s="41">
        <f t="shared" si="4"/>
        <v>337285</v>
      </c>
      <c r="C61" s="41">
        <f t="shared" si="5"/>
        <v>355816</v>
      </c>
      <c r="D61" s="41">
        <f t="shared" si="6"/>
        <v>11</v>
      </c>
      <c r="E61" s="42" t="str">
        <f t="shared" si="2"/>
        <v>FERROL-SAN CIBRAO</v>
      </c>
      <c r="F61" s="42">
        <f t="shared" si="9"/>
        <v>136867</v>
      </c>
      <c r="G61" s="42">
        <f t="shared" si="8"/>
        <v>142525</v>
      </c>
    </row>
    <row r="62" spans="1:7" x14ac:dyDescent="0.25">
      <c r="A62" s="42" t="str">
        <f t="shared" si="3"/>
        <v>TARRAGONA</v>
      </c>
      <c r="B62" s="41">
        <f t="shared" si="4"/>
        <v>413307</v>
      </c>
      <c r="C62" s="41">
        <f t="shared" si="5"/>
        <v>471849</v>
      </c>
      <c r="D62" s="41">
        <f t="shared" si="6"/>
        <v>10</v>
      </c>
      <c r="E62" s="42" t="str">
        <f t="shared" si="2"/>
        <v>HUELVA</v>
      </c>
      <c r="F62" s="42">
        <f t="shared" si="9"/>
        <v>131448</v>
      </c>
      <c r="G62" s="42">
        <f t="shared" si="8"/>
        <v>99700</v>
      </c>
    </row>
    <row r="63" spans="1:7" x14ac:dyDescent="0.25">
      <c r="A63" s="42" t="str">
        <f t="shared" si="3"/>
        <v>VALENCIA</v>
      </c>
      <c r="B63" s="41">
        <f t="shared" si="4"/>
        <v>8626250</v>
      </c>
      <c r="C63" s="41">
        <f t="shared" si="5"/>
        <v>9183525</v>
      </c>
      <c r="D63" s="41">
        <f t="shared" si="6"/>
        <v>2</v>
      </c>
      <c r="E63" s="42" t="str">
        <f t="shared" si="2"/>
        <v>ALMERIA</v>
      </c>
      <c r="F63" s="42">
        <f t="shared" si="9"/>
        <v>123212</v>
      </c>
      <c r="G63" s="42">
        <f t="shared" si="8"/>
        <v>96165</v>
      </c>
    </row>
    <row r="64" spans="1:7" x14ac:dyDescent="0.25">
      <c r="A64" s="42" t="str">
        <f t="shared" si="3"/>
        <v>VIGO</v>
      </c>
      <c r="B64" s="41">
        <f t="shared" si="4"/>
        <v>485377</v>
      </c>
      <c r="C64" s="41">
        <f t="shared" si="5"/>
        <v>518426</v>
      </c>
      <c r="D64" s="41">
        <f t="shared" si="6"/>
        <v>8</v>
      </c>
      <c r="E64" s="42" t="str">
        <f t="shared" si="2"/>
        <v>VILAGARCIA</v>
      </c>
      <c r="F64" s="42">
        <f t="shared" si="9"/>
        <v>90653</v>
      </c>
      <c r="G64" s="42">
        <f t="shared" si="8"/>
        <v>77277</v>
      </c>
    </row>
    <row r="65" spans="1:7" x14ac:dyDescent="0.25">
      <c r="A65" s="42" t="str">
        <f t="shared" si="3"/>
        <v>VILAGARCIA</v>
      </c>
      <c r="B65" s="41">
        <f t="shared" si="4"/>
        <v>90653</v>
      </c>
      <c r="C65" s="41">
        <f t="shared" si="5"/>
        <v>77277</v>
      </c>
      <c r="D65" s="41">
        <f t="shared" si="6"/>
        <v>27</v>
      </c>
      <c r="E65" s="42" t="str">
        <f t="shared" si="2"/>
        <v>MOTRIL</v>
      </c>
      <c r="F65" s="42">
        <f t="shared" si="9"/>
        <v>56091</v>
      </c>
      <c r="G65" s="42">
        <f t="shared" si="8"/>
        <v>46674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2930</v>
      </c>
      <c r="C7" s="23">
        <v>2118</v>
      </c>
      <c r="D7" s="23">
        <v>6385</v>
      </c>
      <c r="E7" s="23">
        <v>5197</v>
      </c>
      <c r="F7" s="10">
        <f>((E7*100)/D7)-100</f>
        <v>-18.606108065779168</v>
      </c>
      <c r="G7" s="1"/>
      <c r="H7" s="1"/>
      <c r="I7" s="1"/>
    </row>
    <row r="8" spans="1:12" x14ac:dyDescent="0.25">
      <c r="A8" s="11" t="s">
        <v>45</v>
      </c>
      <c r="B8" s="24">
        <v>24</v>
      </c>
      <c r="C8" s="24">
        <v>19</v>
      </c>
      <c r="D8" s="24">
        <v>47</v>
      </c>
      <c r="E8" s="24">
        <v>41</v>
      </c>
      <c r="F8" s="13">
        <f t="shared" ref="F8:F35" si="0">((E8*100)/D8)-100</f>
        <v>-12.765957446808514</v>
      </c>
      <c r="G8" s="1"/>
      <c r="H8" s="1"/>
      <c r="I8" s="1"/>
    </row>
    <row r="9" spans="1:12" x14ac:dyDescent="0.25">
      <c r="A9" s="8" t="s">
        <v>46</v>
      </c>
      <c r="B9" s="23">
        <v>163</v>
      </c>
      <c r="C9" s="23">
        <v>309</v>
      </c>
      <c r="D9" s="23">
        <v>420</v>
      </c>
      <c r="E9" s="23">
        <v>681</v>
      </c>
      <c r="F9" s="10">
        <f t="shared" si="0"/>
        <v>62.142857142857139</v>
      </c>
      <c r="G9" s="1"/>
      <c r="H9" s="1"/>
      <c r="I9" s="1"/>
    </row>
    <row r="10" spans="1:12" x14ac:dyDescent="0.25">
      <c r="A10" s="11" t="s">
        <v>47</v>
      </c>
      <c r="B10" s="24">
        <v>1062</v>
      </c>
      <c r="C10" s="24">
        <v>0</v>
      </c>
      <c r="D10" s="24">
        <v>1748</v>
      </c>
      <c r="E10" s="24">
        <v>709</v>
      </c>
      <c r="F10" s="13">
        <f t="shared" si="0"/>
        <v>-59.439359267734552</v>
      </c>
      <c r="G10" s="1"/>
      <c r="H10" s="1"/>
      <c r="I10" s="1"/>
    </row>
    <row r="11" spans="1:12" x14ac:dyDescent="0.25">
      <c r="A11" s="8" t="s">
        <v>48</v>
      </c>
      <c r="B11" s="23">
        <v>6</v>
      </c>
      <c r="C11" s="23">
        <v>32</v>
      </c>
      <c r="D11" s="23">
        <v>38</v>
      </c>
      <c r="E11" s="23">
        <v>116</v>
      </c>
      <c r="F11" s="10">
        <f t="shared" si="0"/>
        <v>205.26315789473682</v>
      </c>
      <c r="G11" s="1"/>
      <c r="H11" s="1"/>
      <c r="I11" s="1"/>
    </row>
    <row r="12" spans="1:12" x14ac:dyDescent="0.25">
      <c r="A12" s="11" t="s">
        <v>49</v>
      </c>
      <c r="B12" s="24">
        <v>1119</v>
      </c>
      <c r="C12" s="24">
        <v>1021</v>
      </c>
      <c r="D12" s="24">
        <v>2054</v>
      </c>
      <c r="E12" s="24">
        <v>1877</v>
      </c>
      <c r="F12" s="13">
        <f t="shared" si="0"/>
        <v>-8.6173320350535505</v>
      </c>
      <c r="G12" s="1"/>
      <c r="H12" s="1"/>
      <c r="I12" s="1"/>
    </row>
    <row r="13" spans="1:12" x14ac:dyDescent="0.25">
      <c r="A13" s="8" t="s">
        <v>50</v>
      </c>
      <c r="B13" s="23">
        <v>240</v>
      </c>
      <c r="C13" s="23">
        <v>205</v>
      </c>
      <c r="D13" s="23">
        <v>464</v>
      </c>
      <c r="E13" s="23">
        <v>389</v>
      </c>
      <c r="F13" s="10">
        <f t="shared" si="0"/>
        <v>-16.16379310344827</v>
      </c>
      <c r="G13" s="1"/>
      <c r="H13" s="1"/>
      <c r="I13" s="1"/>
    </row>
    <row r="14" spans="1:12" x14ac:dyDescent="0.25">
      <c r="A14" s="11" t="s">
        <v>51</v>
      </c>
      <c r="B14" s="24">
        <v>119</v>
      </c>
      <c r="C14" s="24">
        <v>0</v>
      </c>
      <c r="D14" s="24">
        <v>331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48</v>
      </c>
      <c r="C16" s="24">
        <v>48</v>
      </c>
      <c r="D16" s="24">
        <v>104</v>
      </c>
      <c r="E16" s="24">
        <v>96</v>
      </c>
      <c r="F16" s="13">
        <f t="shared" si="0"/>
        <v>-7.6923076923076934</v>
      </c>
      <c r="G16" s="1"/>
      <c r="H16" s="1"/>
      <c r="I16" s="1"/>
    </row>
    <row r="17" spans="1:9" x14ac:dyDescent="0.25">
      <c r="A17" s="8" t="s">
        <v>54</v>
      </c>
      <c r="B17" s="23">
        <v>265</v>
      </c>
      <c r="C17" s="23">
        <v>332</v>
      </c>
      <c r="D17" s="23">
        <v>451</v>
      </c>
      <c r="E17" s="23">
        <v>504</v>
      </c>
      <c r="F17" s="10">
        <f t="shared" si="0"/>
        <v>11.751662971175165</v>
      </c>
      <c r="G17" s="1"/>
      <c r="H17" s="1"/>
      <c r="I17" s="1"/>
    </row>
    <row r="18" spans="1:9" x14ac:dyDescent="0.25">
      <c r="A18" s="11" t="s">
        <v>55</v>
      </c>
      <c r="B18" s="24">
        <v>2</v>
      </c>
      <c r="C18" s="24">
        <v>0</v>
      </c>
      <c r="D18" s="24">
        <v>5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3">
        <v>20</v>
      </c>
      <c r="C19" s="23">
        <v>12</v>
      </c>
      <c r="D19" s="23">
        <v>41</v>
      </c>
      <c r="E19" s="23">
        <v>26</v>
      </c>
      <c r="F19" s="10">
        <f t="shared" si="0"/>
        <v>-36.585365853658537</v>
      </c>
      <c r="G19" s="1"/>
      <c r="H19" s="1"/>
      <c r="I19" s="1"/>
    </row>
    <row r="20" spans="1:9" x14ac:dyDescent="0.25">
      <c r="A20" s="11" t="s">
        <v>57</v>
      </c>
      <c r="B20" s="24">
        <v>846</v>
      </c>
      <c r="C20" s="24">
        <v>470</v>
      </c>
      <c r="D20" s="24">
        <v>1352</v>
      </c>
      <c r="E20" s="24">
        <v>1141</v>
      </c>
      <c r="F20" s="13">
        <f t="shared" si="0"/>
        <v>-15.60650887573965</v>
      </c>
      <c r="G20" s="1"/>
      <c r="H20" s="1"/>
      <c r="I20" s="1"/>
    </row>
    <row r="21" spans="1:9" x14ac:dyDescent="0.25">
      <c r="A21" s="8" t="s">
        <v>58</v>
      </c>
      <c r="B21" s="23">
        <v>199</v>
      </c>
      <c r="C21" s="23">
        <v>136</v>
      </c>
      <c r="D21" s="23">
        <v>407</v>
      </c>
      <c r="E21" s="23">
        <v>284</v>
      </c>
      <c r="F21" s="10">
        <f t="shared" si="0"/>
        <v>-30.221130221130224</v>
      </c>
      <c r="G21" s="1"/>
      <c r="H21" s="1"/>
      <c r="I21" s="1"/>
    </row>
    <row r="22" spans="1:9" x14ac:dyDescent="0.25">
      <c r="A22" s="11" t="s">
        <v>59</v>
      </c>
      <c r="B22" s="24">
        <v>4</v>
      </c>
      <c r="C22" s="24">
        <v>0</v>
      </c>
      <c r="D22" s="24">
        <v>15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27</v>
      </c>
      <c r="C23" s="23">
        <v>38</v>
      </c>
      <c r="D23" s="23">
        <v>56</v>
      </c>
      <c r="E23" s="23">
        <v>107</v>
      </c>
      <c r="F23" s="10">
        <f t="shared" si="0"/>
        <v>91.071428571428584</v>
      </c>
      <c r="G23" s="1"/>
      <c r="H23" s="1"/>
      <c r="I23" s="1"/>
    </row>
    <row r="24" spans="1:9" x14ac:dyDescent="0.25">
      <c r="A24" s="11" t="s">
        <v>61</v>
      </c>
      <c r="B24" s="24">
        <v>150</v>
      </c>
      <c r="C24" s="24">
        <v>122</v>
      </c>
      <c r="D24" s="24">
        <v>284</v>
      </c>
      <c r="E24" s="24">
        <v>259</v>
      </c>
      <c r="F24" s="13">
        <f t="shared" si="0"/>
        <v>-8.8028169014084483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161</v>
      </c>
      <c r="C26" s="24">
        <v>63</v>
      </c>
      <c r="D26" s="24">
        <v>395</v>
      </c>
      <c r="E26" s="24">
        <v>197</v>
      </c>
      <c r="F26" s="13">
        <f t="shared" si="0"/>
        <v>-50.12658227848101</v>
      </c>
      <c r="G26" s="1"/>
      <c r="H26" s="1"/>
      <c r="I26" s="1"/>
    </row>
    <row r="27" spans="1:9" x14ac:dyDescent="0.25">
      <c r="A27" s="8" t="s">
        <v>64</v>
      </c>
      <c r="B27" s="23">
        <v>2732</v>
      </c>
      <c r="C27" s="23">
        <v>2138</v>
      </c>
      <c r="D27" s="23">
        <v>4721</v>
      </c>
      <c r="E27" s="23">
        <v>4084</v>
      </c>
      <c r="F27" s="10">
        <f t="shared" si="0"/>
        <v>-13.492904045753022</v>
      </c>
      <c r="G27" s="1"/>
      <c r="H27" s="1"/>
      <c r="I27" s="1"/>
    </row>
    <row r="28" spans="1:9" x14ac:dyDescent="0.25">
      <c r="A28" s="11" t="s">
        <v>65</v>
      </c>
      <c r="B28" s="24">
        <v>268</v>
      </c>
      <c r="C28" s="24">
        <v>270</v>
      </c>
      <c r="D28" s="24">
        <v>433</v>
      </c>
      <c r="E28" s="24">
        <v>404</v>
      </c>
      <c r="F28" s="13">
        <f t="shared" si="0"/>
        <v>-6.6974595842956148</v>
      </c>
      <c r="G28" s="1"/>
      <c r="H28" s="1"/>
      <c r="I28" s="1"/>
    </row>
    <row r="29" spans="1:9" x14ac:dyDescent="0.25">
      <c r="A29" s="8" t="s">
        <v>66</v>
      </c>
      <c r="B29" s="23">
        <v>544</v>
      </c>
      <c r="C29" s="23">
        <v>344</v>
      </c>
      <c r="D29" s="23">
        <v>946</v>
      </c>
      <c r="E29" s="23">
        <v>612</v>
      </c>
      <c r="F29" s="10">
        <f t="shared" si="0"/>
        <v>-35.306553911205071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125</v>
      </c>
      <c r="C31" s="23">
        <v>3032</v>
      </c>
      <c r="D31" s="23">
        <v>238</v>
      </c>
      <c r="E31" s="23">
        <v>3165</v>
      </c>
      <c r="F31" s="10">
        <f t="shared" si="0"/>
        <v>1229.8319327731092</v>
      </c>
      <c r="G31" s="1"/>
      <c r="H31" s="1"/>
      <c r="I31" s="1"/>
    </row>
    <row r="32" spans="1:9" x14ac:dyDescent="0.25">
      <c r="A32" s="11" t="s">
        <v>69</v>
      </c>
      <c r="B32" s="24">
        <v>55</v>
      </c>
      <c r="C32" s="24">
        <v>74</v>
      </c>
      <c r="D32" s="24">
        <v>112</v>
      </c>
      <c r="E32" s="24">
        <v>170</v>
      </c>
      <c r="F32" s="13">
        <f t="shared" si="0"/>
        <v>51.785714285714278</v>
      </c>
      <c r="G32" s="1"/>
      <c r="H32" s="1"/>
      <c r="I32" s="1"/>
    </row>
    <row r="33" spans="1:9" x14ac:dyDescent="0.25">
      <c r="A33" s="8" t="s">
        <v>70</v>
      </c>
      <c r="B33" s="23">
        <v>4352</v>
      </c>
      <c r="C33" s="23">
        <v>4004</v>
      </c>
      <c r="D33" s="23">
        <v>8674</v>
      </c>
      <c r="E33" s="23">
        <v>8033</v>
      </c>
      <c r="F33" s="10">
        <f t="shared" si="0"/>
        <v>-7.3899008531242742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15461</v>
      </c>
      <c r="C35" s="15">
        <f t="shared" ref="C35:E35" si="1">SUM(C7:C34)</f>
        <v>14787</v>
      </c>
      <c r="D35" s="15">
        <f t="shared" si="1"/>
        <v>29721</v>
      </c>
      <c r="E35" s="15">
        <f t="shared" si="1"/>
        <v>28092</v>
      </c>
      <c r="F35" s="16">
        <f t="shared" si="0"/>
        <v>-5.4809730493590365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5197</v>
      </c>
      <c r="C38" s="41">
        <f>D7</f>
        <v>6385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8033</v>
      </c>
      <c r="G38" s="42">
        <f>LOOKUP(E38,$A$38:$A$65,$C$38:$C$65)</f>
        <v>8674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</v>
      </c>
      <c r="C39" s="41">
        <f t="shared" ref="C39:C65" si="5">D8</f>
        <v>47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5197</v>
      </c>
      <c r="G39" s="42">
        <f t="shared" ref="G39:G65" si="8">LOOKUP(E39,$A$38:$A$65,$C$38:$C$65)</f>
        <v>6385</v>
      </c>
    </row>
    <row r="40" spans="1:9" x14ac:dyDescent="0.25">
      <c r="A40" s="42" t="str">
        <f t="shared" si="3"/>
        <v>ALMERIA</v>
      </c>
      <c r="B40" s="41">
        <f t="shared" si="4"/>
        <v>681</v>
      </c>
      <c r="C40" s="41">
        <f t="shared" si="5"/>
        <v>420</v>
      </c>
      <c r="D40" s="41">
        <f t="shared" si="6"/>
        <v>8</v>
      </c>
      <c r="E40" s="42" t="str">
        <f t="shared" si="2"/>
        <v>PASAIA</v>
      </c>
      <c r="F40" s="42">
        <f t="shared" si="7"/>
        <v>4084</v>
      </c>
      <c r="G40" s="42">
        <f t="shared" si="8"/>
        <v>4721</v>
      </c>
    </row>
    <row r="41" spans="1:9" x14ac:dyDescent="0.25">
      <c r="A41" s="42" t="str">
        <f t="shared" si="3"/>
        <v>AVILES</v>
      </c>
      <c r="B41" s="41">
        <f t="shared" si="4"/>
        <v>709</v>
      </c>
      <c r="C41" s="41">
        <f t="shared" si="5"/>
        <v>1748</v>
      </c>
      <c r="D41" s="41">
        <f t="shared" si="6"/>
        <v>7</v>
      </c>
      <c r="E41" s="42" t="str">
        <f t="shared" si="2"/>
        <v>TARRAGONA</v>
      </c>
      <c r="F41" s="42">
        <f t="shared" si="7"/>
        <v>3165</v>
      </c>
      <c r="G41" s="42">
        <f t="shared" si="8"/>
        <v>238</v>
      </c>
    </row>
    <row r="42" spans="1:9" x14ac:dyDescent="0.25">
      <c r="A42" s="42" t="str">
        <f t="shared" si="3"/>
        <v>BAHIA DE ALGECIRAS</v>
      </c>
      <c r="B42" s="41">
        <f t="shared" si="4"/>
        <v>116</v>
      </c>
      <c r="C42" s="41">
        <f t="shared" si="5"/>
        <v>38</v>
      </c>
      <c r="D42" s="41">
        <f t="shared" si="6"/>
        <v>17</v>
      </c>
      <c r="E42" s="42" t="str">
        <f t="shared" si="2"/>
        <v>BAHIA DE CADIZ</v>
      </c>
      <c r="F42" s="42">
        <f t="shared" si="7"/>
        <v>1877</v>
      </c>
      <c r="G42" s="42">
        <f t="shared" si="8"/>
        <v>2054</v>
      </c>
    </row>
    <row r="43" spans="1:9" x14ac:dyDescent="0.25">
      <c r="A43" s="42" t="str">
        <f t="shared" si="3"/>
        <v>BAHIA DE CADIZ</v>
      </c>
      <c r="B43" s="41">
        <f t="shared" si="4"/>
        <v>1877</v>
      </c>
      <c r="C43" s="41">
        <f t="shared" si="5"/>
        <v>2054</v>
      </c>
      <c r="D43" s="41">
        <f t="shared" si="6"/>
        <v>5</v>
      </c>
      <c r="E43" s="42" t="str">
        <f t="shared" si="2"/>
        <v>GIJON</v>
      </c>
      <c r="F43" s="42">
        <f t="shared" si="7"/>
        <v>1141</v>
      </c>
      <c r="G43" s="42">
        <f t="shared" si="8"/>
        <v>1352</v>
      </c>
    </row>
    <row r="44" spans="1:9" x14ac:dyDescent="0.25">
      <c r="A44" s="42" t="str">
        <f t="shared" si="3"/>
        <v>BALEARES</v>
      </c>
      <c r="B44" s="41">
        <f t="shared" si="4"/>
        <v>389</v>
      </c>
      <c r="C44" s="41">
        <f t="shared" si="5"/>
        <v>464</v>
      </c>
      <c r="D44" s="41">
        <f t="shared" si="6"/>
        <v>12</v>
      </c>
      <c r="E44" s="42" t="str">
        <f t="shared" si="2"/>
        <v>AVILES</v>
      </c>
      <c r="F44" s="42">
        <f t="shared" si="7"/>
        <v>709</v>
      </c>
      <c r="G44" s="42">
        <f t="shared" si="8"/>
        <v>1748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331</v>
      </c>
      <c r="D45" s="41">
        <f t="shared" si="6"/>
        <v>28</v>
      </c>
      <c r="E45" s="42" t="str">
        <f t="shared" si="2"/>
        <v>ALMERIA</v>
      </c>
      <c r="F45" s="42">
        <f t="shared" si="7"/>
        <v>681</v>
      </c>
      <c r="G45" s="42">
        <f t="shared" si="8"/>
        <v>420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612</v>
      </c>
      <c r="G46" s="42">
        <f t="shared" si="8"/>
        <v>946</v>
      </c>
    </row>
    <row r="47" spans="1:9" x14ac:dyDescent="0.25">
      <c r="A47" s="42" t="str">
        <f t="shared" si="3"/>
        <v>CARTAGENA</v>
      </c>
      <c r="B47" s="41">
        <f t="shared" si="4"/>
        <v>96</v>
      </c>
      <c r="C47" s="41">
        <f t="shared" si="5"/>
        <v>104</v>
      </c>
      <c r="D47" s="41">
        <f t="shared" si="6"/>
        <v>19</v>
      </c>
      <c r="E47" s="42" t="str">
        <f t="shared" si="2"/>
        <v>CASTELLON</v>
      </c>
      <c r="F47" s="42">
        <f t="shared" si="7"/>
        <v>504</v>
      </c>
      <c r="G47" s="42">
        <f t="shared" si="8"/>
        <v>451</v>
      </c>
    </row>
    <row r="48" spans="1:9" x14ac:dyDescent="0.25">
      <c r="A48" s="42" t="str">
        <f t="shared" si="3"/>
        <v>CASTELLON</v>
      </c>
      <c r="B48" s="41">
        <f t="shared" si="4"/>
        <v>504</v>
      </c>
      <c r="C48" s="41">
        <f t="shared" si="5"/>
        <v>451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404</v>
      </c>
      <c r="G48" s="42">
        <f t="shared" si="8"/>
        <v>433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5</v>
      </c>
      <c r="D49" s="41">
        <f t="shared" si="6"/>
        <v>28</v>
      </c>
      <c r="E49" s="42" t="str">
        <f t="shared" si="2"/>
        <v>BALEARES</v>
      </c>
      <c r="F49" s="42">
        <f t="shared" si="7"/>
        <v>389</v>
      </c>
      <c r="G49" s="42">
        <f t="shared" si="8"/>
        <v>464</v>
      </c>
    </row>
    <row r="50" spans="1:7" x14ac:dyDescent="0.25">
      <c r="A50" s="42" t="str">
        <f t="shared" si="3"/>
        <v>FERROL-SAN CIBRAO</v>
      </c>
      <c r="B50" s="41">
        <f t="shared" si="4"/>
        <v>26</v>
      </c>
      <c r="C50" s="41">
        <f t="shared" si="5"/>
        <v>41</v>
      </c>
      <c r="D50" s="41">
        <f t="shared" si="6"/>
        <v>21</v>
      </c>
      <c r="E50" s="42" t="str">
        <f t="shared" si="2"/>
        <v>HUELVA</v>
      </c>
      <c r="F50" s="42">
        <f t="shared" si="7"/>
        <v>284</v>
      </c>
      <c r="G50" s="42">
        <f t="shared" si="8"/>
        <v>407</v>
      </c>
    </row>
    <row r="51" spans="1:7" x14ac:dyDescent="0.25">
      <c r="A51" s="42" t="str">
        <f t="shared" si="3"/>
        <v>GIJON</v>
      </c>
      <c r="B51" s="41">
        <f t="shared" si="4"/>
        <v>1141</v>
      </c>
      <c r="C51" s="41">
        <f t="shared" si="5"/>
        <v>1352</v>
      </c>
      <c r="D51" s="41">
        <f t="shared" si="6"/>
        <v>6</v>
      </c>
      <c r="E51" s="42" t="str">
        <f t="shared" si="2"/>
        <v>MARIN Y RIA DE PONTEVEDRA</v>
      </c>
      <c r="F51" s="42">
        <f t="shared" si="7"/>
        <v>259</v>
      </c>
      <c r="G51" s="42">
        <f t="shared" si="8"/>
        <v>284</v>
      </c>
    </row>
    <row r="52" spans="1:7" x14ac:dyDescent="0.25">
      <c r="A52" s="42" t="str">
        <f t="shared" si="3"/>
        <v>HUELVA</v>
      </c>
      <c r="B52" s="41">
        <f t="shared" si="4"/>
        <v>284</v>
      </c>
      <c r="C52" s="41">
        <f t="shared" si="5"/>
        <v>407</v>
      </c>
      <c r="D52" s="41">
        <f t="shared" si="6"/>
        <v>13</v>
      </c>
      <c r="E52" s="42" t="str">
        <f t="shared" si="2"/>
        <v>MOTRIL</v>
      </c>
      <c r="F52" s="42">
        <f t="shared" si="7"/>
        <v>197</v>
      </c>
      <c r="G52" s="42">
        <f t="shared" si="8"/>
        <v>395</v>
      </c>
    </row>
    <row r="53" spans="1:7" x14ac:dyDescent="0.25">
      <c r="A53" s="42" t="str">
        <f t="shared" si="3"/>
        <v>LAS PALMAS</v>
      </c>
      <c r="B53" s="41">
        <f t="shared" si="4"/>
        <v>0</v>
      </c>
      <c r="C53" s="41">
        <f t="shared" si="5"/>
        <v>15</v>
      </c>
      <c r="D53" s="41">
        <f t="shared" si="6"/>
        <v>28</v>
      </c>
      <c r="E53" s="42" t="str">
        <f t="shared" si="2"/>
        <v>VALENCIA</v>
      </c>
      <c r="F53" s="42">
        <f t="shared" si="7"/>
        <v>170</v>
      </c>
      <c r="G53" s="42">
        <f t="shared" si="8"/>
        <v>112</v>
      </c>
    </row>
    <row r="54" spans="1:7" x14ac:dyDescent="0.25">
      <c r="A54" s="42" t="str">
        <f t="shared" si="3"/>
        <v>MALAGA</v>
      </c>
      <c r="B54" s="41">
        <f t="shared" si="4"/>
        <v>107</v>
      </c>
      <c r="C54" s="41">
        <f t="shared" si="5"/>
        <v>56</v>
      </c>
      <c r="D54" s="41">
        <f t="shared" si="6"/>
        <v>18</v>
      </c>
      <c r="E54" s="42" t="str">
        <f t="shared" si="2"/>
        <v>BAHIA DE ALGECIRAS</v>
      </c>
      <c r="F54" s="42">
        <f t="shared" si="7"/>
        <v>116</v>
      </c>
      <c r="G54" s="42">
        <f t="shared" si="8"/>
        <v>38</v>
      </c>
    </row>
    <row r="55" spans="1:7" x14ac:dyDescent="0.25">
      <c r="A55" s="42" t="str">
        <f t="shared" si="3"/>
        <v>MARIN Y RIA DE PONTEVEDRA</v>
      </c>
      <c r="B55" s="41">
        <f t="shared" si="4"/>
        <v>259</v>
      </c>
      <c r="C55" s="41">
        <f t="shared" si="5"/>
        <v>284</v>
      </c>
      <c r="D55" s="41">
        <f t="shared" si="6"/>
        <v>14</v>
      </c>
      <c r="E55" s="42" t="str">
        <f t="shared" si="2"/>
        <v>MALAGA</v>
      </c>
      <c r="F55" s="42">
        <f t="shared" ref="F55:F65" si="9">LOOKUP(E55,$A$38:$A$65,$B$38:$B$65)</f>
        <v>107</v>
      </c>
      <c r="G55" s="42">
        <f t="shared" si="8"/>
        <v>56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96</v>
      </c>
      <c r="G56" s="42">
        <f t="shared" si="8"/>
        <v>104</v>
      </c>
    </row>
    <row r="57" spans="1:7" x14ac:dyDescent="0.25">
      <c r="A57" s="42" t="str">
        <f t="shared" si="3"/>
        <v>MOTRIL</v>
      </c>
      <c r="B57" s="41">
        <f t="shared" si="4"/>
        <v>197</v>
      </c>
      <c r="C57" s="41">
        <f t="shared" si="5"/>
        <v>395</v>
      </c>
      <c r="D57" s="41">
        <f t="shared" si="6"/>
        <v>15</v>
      </c>
      <c r="E57" s="42" t="str">
        <f t="shared" si="2"/>
        <v>ALICANTE</v>
      </c>
      <c r="F57" s="42">
        <f t="shared" si="9"/>
        <v>41</v>
      </c>
      <c r="G57" s="42">
        <f t="shared" si="8"/>
        <v>47</v>
      </c>
    </row>
    <row r="58" spans="1:7" x14ac:dyDescent="0.25">
      <c r="A58" s="42" t="str">
        <f t="shared" si="3"/>
        <v>PASAIA</v>
      </c>
      <c r="B58" s="41">
        <f t="shared" si="4"/>
        <v>4084</v>
      </c>
      <c r="C58" s="41">
        <f t="shared" si="5"/>
        <v>4721</v>
      </c>
      <c r="D58" s="41">
        <f t="shared" si="6"/>
        <v>3</v>
      </c>
      <c r="E58" s="42" t="str">
        <f t="shared" si="2"/>
        <v>FERROL-SAN CIBRAO</v>
      </c>
      <c r="F58" s="42">
        <f t="shared" si="9"/>
        <v>26</v>
      </c>
      <c r="G58" s="42">
        <f t="shared" si="8"/>
        <v>41</v>
      </c>
    </row>
    <row r="59" spans="1:7" x14ac:dyDescent="0.25">
      <c r="A59" s="42" t="str">
        <f t="shared" si="3"/>
        <v>SANTA CRUZ DE TENERIFE</v>
      </c>
      <c r="B59" s="41">
        <f t="shared" si="4"/>
        <v>404</v>
      </c>
      <c r="C59" s="41">
        <f t="shared" si="5"/>
        <v>433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612</v>
      </c>
      <c r="C60" s="41">
        <f t="shared" si="5"/>
        <v>946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3165</v>
      </c>
      <c r="C62" s="41">
        <f t="shared" si="5"/>
        <v>238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170</v>
      </c>
      <c r="C63" s="41">
        <f t="shared" si="5"/>
        <v>112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8033</v>
      </c>
      <c r="C64" s="41">
        <f t="shared" si="5"/>
        <v>8674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331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2787</v>
      </c>
      <c r="C7" s="25">
        <v>2295</v>
      </c>
      <c r="D7" s="25">
        <v>6925</v>
      </c>
      <c r="E7" s="25">
        <v>5093</v>
      </c>
      <c r="F7" s="10">
        <f>((E7*100)/D7)-100</f>
        <v>-26.454873646209393</v>
      </c>
      <c r="G7" s="1"/>
      <c r="H7" s="1"/>
      <c r="I7" s="1"/>
    </row>
    <row r="8" spans="1:12" x14ac:dyDescent="0.25">
      <c r="A8" s="11" t="s">
        <v>45</v>
      </c>
      <c r="B8" s="26">
        <v>723</v>
      </c>
      <c r="C8" s="26">
        <v>658</v>
      </c>
      <c r="D8" s="26">
        <v>1473</v>
      </c>
      <c r="E8" s="26">
        <v>785</v>
      </c>
      <c r="F8" s="13">
        <f t="shared" ref="F8:F35" si="0">((E8*100)/D8)-100</f>
        <v>-46.707399864222673</v>
      </c>
      <c r="G8" s="1"/>
      <c r="H8" s="1"/>
      <c r="I8" s="1"/>
    </row>
    <row r="9" spans="1:12" x14ac:dyDescent="0.25">
      <c r="A9" s="8" t="s">
        <v>46</v>
      </c>
      <c r="B9" s="25">
        <v>2655</v>
      </c>
      <c r="C9" s="25">
        <v>3030</v>
      </c>
      <c r="D9" s="25">
        <v>5943</v>
      </c>
      <c r="E9" s="25">
        <v>6555</v>
      </c>
      <c r="F9" s="10">
        <f t="shared" si="0"/>
        <v>10.297829379101458</v>
      </c>
      <c r="G9" s="1"/>
      <c r="H9" s="1"/>
      <c r="I9" s="1"/>
    </row>
    <row r="10" spans="1:12" x14ac:dyDescent="0.25">
      <c r="A10" s="11" t="s">
        <v>47</v>
      </c>
      <c r="B10" s="26">
        <v>2851</v>
      </c>
      <c r="C10" s="26">
        <v>3368</v>
      </c>
      <c r="D10" s="26">
        <v>5814</v>
      </c>
      <c r="E10" s="26">
        <v>6161</v>
      </c>
      <c r="F10" s="13">
        <f t="shared" si="0"/>
        <v>5.9683522531819762</v>
      </c>
      <c r="G10" s="1"/>
      <c r="H10" s="1"/>
      <c r="I10" s="1"/>
    </row>
    <row r="11" spans="1:12" x14ac:dyDescent="0.25">
      <c r="A11" s="8" t="s">
        <v>48</v>
      </c>
      <c r="B11" s="25">
        <v>206488</v>
      </c>
      <c r="C11" s="25">
        <v>271208</v>
      </c>
      <c r="D11" s="25">
        <v>404838</v>
      </c>
      <c r="E11" s="25">
        <v>555919</v>
      </c>
      <c r="F11" s="10">
        <f t="shared" si="0"/>
        <v>37.318878168551379</v>
      </c>
      <c r="G11" s="1"/>
      <c r="H11" s="1"/>
      <c r="I11" s="1"/>
    </row>
    <row r="12" spans="1:12" x14ac:dyDescent="0.25">
      <c r="A12" s="11" t="s">
        <v>49</v>
      </c>
      <c r="B12" s="26">
        <v>4467</v>
      </c>
      <c r="C12" s="26">
        <v>4015</v>
      </c>
      <c r="D12" s="26">
        <v>13168</v>
      </c>
      <c r="E12" s="26">
        <v>11513</v>
      </c>
      <c r="F12" s="13">
        <f t="shared" si="0"/>
        <v>-12.568347509112996</v>
      </c>
      <c r="G12" s="1"/>
      <c r="H12" s="1"/>
      <c r="I12" s="1"/>
    </row>
    <row r="13" spans="1:12" x14ac:dyDescent="0.25">
      <c r="A13" s="8" t="s">
        <v>50</v>
      </c>
      <c r="B13" s="25">
        <v>5143</v>
      </c>
      <c r="C13" s="25">
        <v>6924</v>
      </c>
      <c r="D13" s="25">
        <v>11382</v>
      </c>
      <c r="E13" s="25">
        <v>14515</v>
      </c>
      <c r="F13" s="10">
        <f t="shared" si="0"/>
        <v>27.525918116324021</v>
      </c>
      <c r="G13" s="1"/>
      <c r="H13" s="1"/>
      <c r="I13" s="1"/>
    </row>
    <row r="14" spans="1:12" x14ac:dyDescent="0.25">
      <c r="A14" s="11" t="s">
        <v>51</v>
      </c>
      <c r="B14" s="26">
        <v>35940</v>
      </c>
      <c r="C14" s="26">
        <v>42302</v>
      </c>
      <c r="D14" s="26">
        <v>93384</v>
      </c>
      <c r="E14" s="26">
        <v>98569</v>
      </c>
      <c r="F14" s="13">
        <f t="shared" si="0"/>
        <v>5.5523430137925089</v>
      </c>
      <c r="G14" s="1"/>
      <c r="H14" s="1"/>
      <c r="I14" s="1"/>
    </row>
    <row r="15" spans="1:12" x14ac:dyDescent="0.25">
      <c r="A15" s="8" t="s">
        <v>52</v>
      </c>
      <c r="B15" s="25">
        <v>9245</v>
      </c>
      <c r="C15" s="25">
        <v>8305</v>
      </c>
      <c r="D15" s="25">
        <v>19320</v>
      </c>
      <c r="E15" s="25">
        <v>18545</v>
      </c>
      <c r="F15" s="10">
        <f t="shared" si="0"/>
        <v>-4.011387163561082</v>
      </c>
      <c r="G15" s="1"/>
      <c r="H15" s="1"/>
      <c r="I15" s="1"/>
    </row>
    <row r="16" spans="1:12" x14ac:dyDescent="0.25">
      <c r="A16" s="11" t="s">
        <v>53</v>
      </c>
      <c r="B16" s="26">
        <v>2276</v>
      </c>
      <c r="C16" s="26">
        <v>3515</v>
      </c>
      <c r="D16" s="26">
        <v>6592</v>
      </c>
      <c r="E16" s="26">
        <v>6875</v>
      </c>
      <c r="F16" s="13">
        <f t="shared" si="0"/>
        <v>4.2930825242718385</v>
      </c>
      <c r="G16" s="1"/>
      <c r="H16" s="1"/>
      <c r="I16" s="1"/>
    </row>
    <row r="17" spans="1:9" x14ac:dyDescent="0.25">
      <c r="A17" s="8" t="s">
        <v>54</v>
      </c>
      <c r="B17" s="25">
        <v>2025</v>
      </c>
      <c r="C17" s="25">
        <v>1917</v>
      </c>
      <c r="D17" s="25">
        <v>3568</v>
      </c>
      <c r="E17" s="25">
        <v>2950</v>
      </c>
      <c r="F17" s="10">
        <f t="shared" si="0"/>
        <v>-17.320627802690581</v>
      </c>
      <c r="G17" s="1"/>
      <c r="H17" s="1"/>
      <c r="I17" s="1"/>
    </row>
    <row r="18" spans="1:9" x14ac:dyDescent="0.25">
      <c r="A18" s="11" t="s">
        <v>55</v>
      </c>
      <c r="B18" s="26">
        <v>53479</v>
      </c>
      <c r="C18" s="26">
        <v>3425</v>
      </c>
      <c r="D18" s="26">
        <v>106170</v>
      </c>
      <c r="E18" s="26">
        <v>50105</v>
      </c>
      <c r="F18" s="13">
        <f t="shared" si="0"/>
        <v>-52.806819252142787</v>
      </c>
      <c r="G18" s="1"/>
      <c r="H18" s="1"/>
      <c r="I18" s="1"/>
    </row>
    <row r="19" spans="1:9" x14ac:dyDescent="0.25">
      <c r="A19" s="8" t="s">
        <v>56</v>
      </c>
      <c r="B19" s="25">
        <v>1108</v>
      </c>
      <c r="C19" s="25">
        <v>1258</v>
      </c>
      <c r="D19" s="25">
        <v>2269</v>
      </c>
      <c r="E19" s="25">
        <v>2630</v>
      </c>
      <c r="F19" s="10">
        <f t="shared" si="0"/>
        <v>15.910092551784928</v>
      </c>
      <c r="G19" s="1"/>
      <c r="H19" s="1"/>
      <c r="I19" s="1"/>
    </row>
    <row r="20" spans="1:9" x14ac:dyDescent="0.25">
      <c r="A20" s="11" t="s">
        <v>57</v>
      </c>
      <c r="B20" s="26">
        <v>8142</v>
      </c>
      <c r="C20" s="26">
        <v>3270</v>
      </c>
      <c r="D20" s="26">
        <v>13624</v>
      </c>
      <c r="E20" s="26">
        <v>10600</v>
      </c>
      <c r="F20" s="13">
        <f t="shared" si="0"/>
        <v>-22.196124486200816</v>
      </c>
      <c r="G20" s="1"/>
      <c r="H20" s="1"/>
      <c r="I20" s="1"/>
    </row>
    <row r="21" spans="1:9" x14ac:dyDescent="0.25">
      <c r="A21" s="8" t="s">
        <v>58</v>
      </c>
      <c r="B21" s="25">
        <v>12651</v>
      </c>
      <c r="C21" s="25">
        <v>7859</v>
      </c>
      <c r="D21" s="25">
        <v>21933</v>
      </c>
      <c r="E21" s="25">
        <v>18579</v>
      </c>
      <c r="F21" s="10">
        <f t="shared" si="0"/>
        <v>-15.292025714676512</v>
      </c>
      <c r="G21" s="1"/>
      <c r="H21" s="1"/>
      <c r="I21" s="1"/>
    </row>
    <row r="22" spans="1:9" x14ac:dyDescent="0.25">
      <c r="A22" s="11" t="s">
        <v>59</v>
      </c>
      <c r="B22" s="26">
        <v>194659</v>
      </c>
      <c r="C22" s="26">
        <v>178981</v>
      </c>
      <c r="D22" s="26">
        <v>417656</v>
      </c>
      <c r="E22" s="26">
        <v>349861</v>
      </c>
      <c r="F22" s="13">
        <f t="shared" si="0"/>
        <v>-16.232258126304899</v>
      </c>
      <c r="G22" s="1"/>
      <c r="H22" s="1"/>
      <c r="I22" s="1"/>
    </row>
    <row r="23" spans="1:9" x14ac:dyDescent="0.25">
      <c r="A23" s="8" t="s">
        <v>60</v>
      </c>
      <c r="B23" s="25">
        <v>5006</v>
      </c>
      <c r="C23" s="25">
        <v>17843</v>
      </c>
      <c r="D23" s="25">
        <v>8709</v>
      </c>
      <c r="E23" s="25">
        <v>32647</v>
      </c>
      <c r="F23" s="10">
        <f t="shared" si="0"/>
        <v>274.86508209897806</v>
      </c>
      <c r="G23" s="1"/>
      <c r="H23" s="1"/>
      <c r="I23" s="1"/>
    </row>
    <row r="24" spans="1:9" x14ac:dyDescent="0.25">
      <c r="A24" s="11" t="s">
        <v>61</v>
      </c>
      <c r="B24" s="26">
        <v>1964</v>
      </c>
      <c r="C24" s="26">
        <v>847</v>
      </c>
      <c r="D24" s="26">
        <v>5175</v>
      </c>
      <c r="E24" s="26">
        <v>1651</v>
      </c>
      <c r="F24" s="13">
        <f t="shared" si="0"/>
        <v>-68.096618357487927</v>
      </c>
      <c r="G24" s="1"/>
      <c r="H24" s="1"/>
      <c r="I24" s="1"/>
    </row>
    <row r="25" spans="1:9" x14ac:dyDescent="0.25">
      <c r="A25" s="8" t="s">
        <v>62</v>
      </c>
      <c r="B25" s="25">
        <v>493</v>
      </c>
      <c r="C25" s="25">
        <v>1477</v>
      </c>
      <c r="D25" s="25">
        <v>513</v>
      </c>
      <c r="E25" s="25">
        <v>1477</v>
      </c>
      <c r="F25" s="10">
        <f t="shared" si="0"/>
        <v>187.91423001949317</v>
      </c>
      <c r="G25" s="1"/>
      <c r="H25" s="1"/>
      <c r="I25" s="1"/>
    </row>
    <row r="26" spans="1:9" x14ac:dyDescent="0.25">
      <c r="A26" s="11" t="s">
        <v>63</v>
      </c>
      <c r="B26" s="26">
        <v>1778</v>
      </c>
      <c r="C26" s="26">
        <v>1744</v>
      </c>
      <c r="D26" s="26">
        <v>4482</v>
      </c>
      <c r="E26" s="26">
        <v>3865</v>
      </c>
      <c r="F26" s="13">
        <f t="shared" si="0"/>
        <v>-13.76617581436858</v>
      </c>
      <c r="G26" s="1"/>
      <c r="H26" s="1"/>
      <c r="I26" s="1"/>
    </row>
    <row r="27" spans="1:9" x14ac:dyDescent="0.25">
      <c r="A27" s="8" t="s">
        <v>64</v>
      </c>
      <c r="B27" s="25">
        <v>2647</v>
      </c>
      <c r="C27" s="25">
        <v>1742</v>
      </c>
      <c r="D27" s="25">
        <v>4382</v>
      </c>
      <c r="E27" s="25">
        <v>3560</v>
      </c>
      <c r="F27" s="10">
        <f t="shared" si="0"/>
        <v>-18.758557736193524</v>
      </c>
      <c r="G27" s="1"/>
      <c r="H27" s="1"/>
      <c r="I27" s="1"/>
    </row>
    <row r="28" spans="1:9" x14ac:dyDescent="0.25">
      <c r="A28" s="11" t="s">
        <v>65</v>
      </c>
      <c r="B28" s="26">
        <v>88844</v>
      </c>
      <c r="C28" s="26">
        <v>62179</v>
      </c>
      <c r="D28" s="26">
        <v>188732</v>
      </c>
      <c r="E28" s="26">
        <v>161614</v>
      </c>
      <c r="F28" s="13">
        <f t="shared" si="0"/>
        <v>-14.368522561091922</v>
      </c>
      <c r="G28" s="1"/>
      <c r="H28" s="1"/>
      <c r="I28" s="1"/>
    </row>
    <row r="29" spans="1:9" x14ac:dyDescent="0.25">
      <c r="A29" s="8" t="s">
        <v>66</v>
      </c>
      <c r="B29" s="25">
        <v>2679</v>
      </c>
      <c r="C29" s="25">
        <v>4177</v>
      </c>
      <c r="D29" s="25">
        <v>7033</v>
      </c>
      <c r="E29" s="25">
        <v>7767</v>
      </c>
      <c r="F29" s="10">
        <f t="shared" si="0"/>
        <v>10.436513578842593</v>
      </c>
      <c r="G29" s="1"/>
      <c r="H29" s="1"/>
      <c r="I29" s="1"/>
    </row>
    <row r="30" spans="1:9" x14ac:dyDescent="0.25">
      <c r="A30" s="11" t="s">
        <v>67</v>
      </c>
      <c r="B30" s="26">
        <v>910</v>
      </c>
      <c r="C30" s="26">
        <v>0</v>
      </c>
      <c r="D30" s="26">
        <v>3275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9392</v>
      </c>
      <c r="C31" s="25">
        <v>4263</v>
      </c>
      <c r="D31" s="25">
        <v>19181</v>
      </c>
      <c r="E31" s="25">
        <v>9164</v>
      </c>
      <c r="F31" s="10">
        <f t="shared" si="0"/>
        <v>-52.223554559199208</v>
      </c>
      <c r="G31" s="1"/>
      <c r="H31" s="1"/>
      <c r="I31" s="1"/>
    </row>
    <row r="32" spans="1:9" x14ac:dyDescent="0.25">
      <c r="A32" s="11" t="s">
        <v>69</v>
      </c>
      <c r="B32" s="26">
        <v>34904</v>
      </c>
      <c r="C32" s="26">
        <v>34426</v>
      </c>
      <c r="D32" s="26">
        <v>70536</v>
      </c>
      <c r="E32" s="26">
        <v>71002</v>
      </c>
      <c r="F32" s="13">
        <f t="shared" si="0"/>
        <v>0.6606555517749797</v>
      </c>
      <c r="G32" s="1"/>
      <c r="H32" s="1"/>
      <c r="I32" s="1"/>
    </row>
    <row r="33" spans="1:9" x14ac:dyDescent="0.25">
      <c r="A33" s="8" t="s">
        <v>70</v>
      </c>
      <c r="B33" s="25">
        <v>15685</v>
      </c>
      <c r="C33" s="25">
        <v>16552</v>
      </c>
      <c r="D33" s="25">
        <v>33326</v>
      </c>
      <c r="E33" s="25">
        <v>33517</v>
      </c>
      <c r="F33" s="10">
        <f t="shared" si="0"/>
        <v>0.57312608773929696</v>
      </c>
      <c r="G33" s="1"/>
      <c r="H33" s="1"/>
      <c r="I33" s="1"/>
    </row>
    <row r="34" spans="1:9" x14ac:dyDescent="0.25">
      <c r="A34" s="11" t="s">
        <v>71</v>
      </c>
      <c r="B34" s="26">
        <v>565</v>
      </c>
      <c r="C34" s="26">
        <v>359</v>
      </c>
      <c r="D34" s="26">
        <v>692</v>
      </c>
      <c r="E34" s="26">
        <v>948</v>
      </c>
      <c r="F34" s="13">
        <f t="shared" si="0"/>
        <v>36.994219653179186</v>
      </c>
      <c r="G34" s="1"/>
      <c r="H34" s="1"/>
      <c r="I34" s="1"/>
    </row>
    <row r="35" spans="1:9" x14ac:dyDescent="0.25">
      <c r="A35" s="14" t="s">
        <v>72</v>
      </c>
      <c r="B35" s="15">
        <f>SUM(B7:B34)</f>
        <v>709506</v>
      </c>
      <c r="C35" s="15">
        <f t="shared" ref="C35:E35" si="1">SUM(C7:C34)</f>
        <v>687939</v>
      </c>
      <c r="D35" s="15">
        <f t="shared" si="1"/>
        <v>1480095</v>
      </c>
      <c r="E35" s="15">
        <f t="shared" si="1"/>
        <v>1486467</v>
      </c>
      <c r="F35" s="16">
        <f t="shared" si="0"/>
        <v>0.43051290626614502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5093</v>
      </c>
      <c r="C38" s="41">
        <f>D7</f>
        <v>6925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555919</v>
      </c>
      <c r="G38" s="42">
        <f>LOOKUP(E38,$A$38:$A$65,$C$38:$C$65)</f>
        <v>404838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785</v>
      </c>
      <c r="C39" s="41">
        <f t="shared" ref="C39:C65" si="5">D8</f>
        <v>1473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349861</v>
      </c>
      <c r="G39" s="42">
        <f t="shared" ref="G39:G65" si="8">LOOKUP(E39,$A$38:$A$65,$C$38:$C$65)</f>
        <v>417656</v>
      </c>
    </row>
    <row r="40" spans="1:9" x14ac:dyDescent="0.25">
      <c r="A40" s="42" t="str">
        <f t="shared" si="3"/>
        <v>ALMERIA</v>
      </c>
      <c r="B40" s="41">
        <f t="shared" si="4"/>
        <v>6555</v>
      </c>
      <c r="C40" s="41">
        <f t="shared" si="5"/>
        <v>5943</v>
      </c>
      <c r="D40" s="41">
        <f t="shared" si="6"/>
        <v>17</v>
      </c>
      <c r="E40" s="42" t="str">
        <f t="shared" si="2"/>
        <v>SANTA CRUZ DE TENERIFE</v>
      </c>
      <c r="F40" s="42">
        <f t="shared" si="7"/>
        <v>161614</v>
      </c>
      <c r="G40" s="42">
        <f t="shared" si="8"/>
        <v>188732</v>
      </c>
    </row>
    <row r="41" spans="1:9" x14ac:dyDescent="0.25">
      <c r="A41" s="42" t="str">
        <f t="shared" si="3"/>
        <v>AVILES</v>
      </c>
      <c r="B41" s="41">
        <f t="shared" si="4"/>
        <v>6161</v>
      </c>
      <c r="C41" s="41">
        <f t="shared" si="5"/>
        <v>5814</v>
      </c>
      <c r="D41" s="41">
        <f t="shared" si="6"/>
        <v>18</v>
      </c>
      <c r="E41" s="42" t="str">
        <f t="shared" si="2"/>
        <v>BARCELONA</v>
      </c>
      <c r="F41" s="42">
        <f t="shared" si="7"/>
        <v>98569</v>
      </c>
      <c r="G41" s="42">
        <f t="shared" si="8"/>
        <v>93384</v>
      </c>
    </row>
    <row r="42" spans="1:9" x14ac:dyDescent="0.25">
      <c r="A42" s="42" t="str">
        <f t="shared" si="3"/>
        <v>BAHIA DE ALGECIRAS</v>
      </c>
      <c r="B42" s="41">
        <f t="shared" si="4"/>
        <v>555919</v>
      </c>
      <c r="C42" s="41">
        <f t="shared" si="5"/>
        <v>404838</v>
      </c>
      <c r="D42" s="41">
        <f t="shared" si="6"/>
        <v>1</v>
      </c>
      <c r="E42" s="42" t="str">
        <f t="shared" si="2"/>
        <v>VALENCIA</v>
      </c>
      <c r="F42" s="42">
        <f t="shared" si="7"/>
        <v>71002</v>
      </c>
      <c r="G42" s="42">
        <f t="shared" si="8"/>
        <v>70536</v>
      </c>
    </row>
    <row r="43" spans="1:9" x14ac:dyDescent="0.25">
      <c r="A43" s="42" t="str">
        <f t="shared" si="3"/>
        <v>BAHIA DE CADIZ</v>
      </c>
      <c r="B43" s="41">
        <f t="shared" si="4"/>
        <v>11513</v>
      </c>
      <c r="C43" s="41">
        <f t="shared" si="5"/>
        <v>13168</v>
      </c>
      <c r="D43" s="41">
        <f t="shared" si="6"/>
        <v>12</v>
      </c>
      <c r="E43" s="42" t="str">
        <f t="shared" si="2"/>
        <v>CEUTA</v>
      </c>
      <c r="F43" s="42">
        <f t="shared" si="7"/>
        <v>50105</v>
      </c>
      <c r="G43" s="42">
        <f t="shared" si="8"/>
        <v>106170</v>
      </c>
    </row>
    <row r="44" spans="1:9" x14ac:dyDescent="0.25">
      <c r="A44" s="42" t="str">
        <f t="shared" si="3"/>
        <v>BALEARES</v>
      </c>
      <c r="B44" s="41">
        <f t="shared" si="4"/>
        <v>14515</v>
      </c>
      <c r="C44" s="41">
        <f t="shared" si="5"/>
        <v>11382</v>
      </c>
      <c r="D44" s="41">
        <f t="shared" si="6"/>
        <v>11</v>
      </c>
      <c r="E44" s="42" t="str">
        <f t="shared" si="2"/>
        <v>VIGO</v>
      </c>
      <c r="F44" s="42">
        <f t="shared" si="7"/>
        <v>33517</v>
      </c>
      <c r="G44" s="42">
        <f t="shared" si="8"/>
        <v>33326</v>
      </c>
    </row>
    <row r="45" spans="1:9" x14ac:dyDescent="0.25">
      <c r="A45" s="42" t="str">
        <f t="shared" si="3"/>
        <v>BARCELONA</v>
      </c>
      <c r="B45" s="41">
        <f t="shared" si="4"/>
        <v>98569</v>
      </c>
      <c r="C45" s="41">
        <f t="shared" si="5"/>
        <v>93384</v>
      </c>
      <c r="D45" s="41">
        <f t="shared" si="6"/>
        <v>4</v>
      </c>
      <c r="E45" s="42" t="str">
        <f t="shared" si="2"/>
        <v>MALAGA</v>
      </c>
      <c r="F45" s="42">
        <f t="shared" si="7"/>
        <v>32647</v>
      </c>
      <c r="G45" s="42">
        <f t="shared" si="8"/>
        <v>8709</v>
      </c>
    </row>
    <row r="46" spans="1:9" x14ac:dyDescent="0.25">
      <c r="A46" s="42" t="str">
        <f t="shared" si="3"/>
        <v>BILBAO</v>
      </c>
      <c r="B46" s="41">
        <f t="shared" si="4"/>
        <v>18545</v>
      </c>
      <c r="C46" s="41">
        <f t="shared" si="5"/>
        <v>19320</v>
      </c>
      <c r="D46" s="41">
        <f t="shared" si="6"/>
        <v>10</v>
      </c>
      <c r="E46" s="42" t="str">
        <f t="shared" si="2"/>
        <v>HUELVA</v>
      </c>
      <c r="F46" s="42">
        <f t="shared" si="7"/>
        <v>18579</v>
      </c>
      <c r="G46" s="42">
        <f t="shared" si="8"/>
        <v>21933</v>
      </c>
    </row>
    <row r="47" spans="1:9" x14ac:dyDescent="0.25">
      <c r="A47" s="42" t="str">
        <f t="shared" si="3"/>
        <v>CARTAGENA</v>
      </c>
      <c r="B47" s="41">
        <f t="shared" si="4"/>
        <v>6875</v>
      </c>
      <c r="C47" s="41">
        <f t="shared" si="5"/>
        <v>6592</v>
      </c>
      <c r="D47" s="41">
        <f t="shared" si="6"/>
        <v>16</v>
      </c>
      <c r="E47" s="42" t="str">
        <f t="shared" si="2"/>
        <v>BILBAO</v>
      </c>
      <c r="F47" s="42">
        <f t="shared" si="7"/>
        <v>18545</v>
      </c>
      <c r="G47" s="42">
        <f t="shared" si="8"/>
        <v>19320</v>
      </c>
    </row>
    <row r="48" spans="1:9" x14ac:dyDescent="0.25">
      <c r="A48" s="42" t="str">
        <f t="shared" si="3"/>
        <v>CASTELLON</v>
      </c>
      <c r="B48" s="41">
        <f t="shared" si="4"/>
        <v>2950</v>
      </c>
      <c r="C48" s="41">
        <f t="shared" si="5"/>
        <v>3568</v>
      </c>
      <c r="D48" s="41">
        <f t="shared" si="6"/>
        <v>22</v>
      </c>
      <c r="E48" s="42" t="str">
        <f t="shared" si="2"/>
        <v>BALEARES</v>
      </c>
      <c r="F48" s="42">
        <f t="shared" si="7"/>
        <v>14515</v>
      </c>
      <c r="G48" s="42">
        <f t="shared" si="8"/>
        <v>11382</v>
      </c>
    </row>
    <row r="49" spans="1:7" x14ac:dyDescent="0.25">
      <c r="A49" s="42" t="str">
        <f t="shared" si="3"/>
        <v>CEUTA</v>
      </c>
      <c r="B49" s="41">
        <f t="shared" si="4"/>
        <v>50105</v>
      </c>
      <c r="C49" s="41">
        <f t="shared" si="5"/>
        <v>106170</v>
      </c>
      <c r="D49" s="41">
        <f t="shared" si="6"/>
        <v>6</v>
      </c>
      <c r="E49" s="42" t="str">
        <f t="shared" si="2"/>
        <v>BAHIA DE CADIZ</v>
      </c>
      <c r="F49" s="42">
        <f t="shared" si="7"/>
        <v>11513</v>
      </c>
      <c r="G49" s="42">
        <f t="shared" si="8"/>
        <v>13168</v>
      </c>
    </row>
    <row r="50" spans="1:7" x14ac:dyDescent="0.25">
      <c r="A50" s="42" t="str">
        <f t="shared" si="3"/>
        <v>FERROL-SAN CIBRAO</v>
      </c>
      <c r="B50" s="41">
        <f t="shared" si="4"/>
        <v>2630</v>
      </c>
      <c r="C50" s="41">
        <f t="shared" si="5"/>
        <v>2269</v>
      </c>
      <c r="D50" s="41">
        <f t="shared" si="6"/>
        <v>23</v>
      </c>
      <c r="E50" s="42" t="str">
        <f t="shared" si="2"/>
        <v>GIJON</v>
      </c>
      <c r="F50" s="42">
        <f t="shared" si="7"/>
        <v>10600</v>
      </c>
      <c r="G50" s="42">
        <f t="shared" si="8"/>
        <v>13624</v>
      </c>
    </row>
    <row r="51" spans="1:7" x14ac:dyDescent="0.25">
      <c r="A51" s="42" t="str">
        <f t="shared" si="3"/>
        <v>GIJON</v>
      </c>
      <c r="B51" s="41">
        <f t="shared" si="4"/>
        <v>10600</v>
      </c>
      <c r="C51" s="41">
        <f t="shared" si="5"/>
        <v>13624</v>
      </c>
      <c r="D51" s="41">
        <f t="shared" si="6"/>
        <v>13</v>
      </c>
      <c r="E51" s="42" t="str">
        <f t="shared" si="2"/>
        <v>TARRAGONA</v>
      </c>
      <c r="F51" s="42">
        <f t="shared" si="7"/>
        <v>9164</v>
      </c>
      <c r="G51" s="42">
        <f t="shared" si="8"/>
        <v>19181</v>
      </c>
    </row>
    <row r="52" spans="1:7" x14ac:dyDescent="0.25">
      <c r="A52" s="42" t="str">
        <f t="shared" si="3"/>
        <v>HUELVA</v>
      </c>
      <c r="B52" s="41">
        <f t="shared" si="4"/>
        <v>18579</v>
      </c>
      <c r="C52" s="41">
        <f t="shared" si="5"/>
        <v>21933</v>
      </c>
      <c r="D52" s="41">
        <f t="shared" si="6"/>
        <v>9</v>
      </c>
      <c r="E52" s="42" t="str">
        <f t="shared" si="2"/>
        <v>SANTANDER</v>
      </c>
      <c r="F52" s="42">
        <f t="shared" si="7"/>
        <v>7767</v>
      </c>
      <c r="G52" s="42">
        <f t="shared" si="8"/>
        <v>7033</v>
      </c>
    </row>
    <row r="53" spans="1:7" x14ac:dyDescent="0.25">
      <c r="A53" s="42" t="str">
        <f t="shared" si="3"/>
        <v>LAS PALMAS</v>
      </c>
      <c r="B53" s="41">
        <f t="shared" si="4"/>
        <v>349861</v>
      </c>
      <c r="C53" s="41">
        <f t="shared" si="5"/>
        <v>417656</v>
      </c>
      <c r="D53" s="41">
        <f t="shared" si="6"/>
        <v>2</v>
      </c>
      <c r="E53" s="42" t="str">
        <f t="shared" si="2"/>
        <v>CARTAGENA</v>
      </c>
      <c r="F53" s="42">
        <f t="shared" si="7"/>
        <v>6875</v>
      </c>
      <c r="G53" s="42">
        <f t="shared" si="8"/>
        <v>6592</v>
      </c>
    </row>
    <row r="54" spans="1:7" x14ac:dyDescent="0.25">
      <c r="A54" s="42" t="str">
        <f t="shared" si="3"/>
        <v>MALAGA</v>
      </c>
      <c r="B54" s="41">
        <f t="shared" si="4"/>
        <v>32647</v>
      </c>
      <c r="C54" s="41">
        <f t="shared" si="5"/>
        <v>8709</v>
      </c>
      <c r="D54" s="41">
        <f t="shared" si="6"/>
        <v>8</v>
      </c>
      <c r="E54" s="42" t="str">
        <f t="shared" si="2"/>
        <v>ALMERIA</v>
      </c>
      <c r="F54" s="42">
        <f t="shared" si="7"/>
        <v>6555</v>
      </c>
      <c r="G54" s="42">
        <f t="shared" si="8"/>
        <v>5943</v>
      </c>
    </row>
    <row r="55" spans="1:7" x14ac:dyDescent="0.25">
      <c r="A55" s="42" t="str">
        <f t="shared" si="3"/>
        <v>MARIN Y RIA DE PONTEVEDRA</v>
      </c>
      <c r="B55" s="41">
        <f t="shared" si="4"/>
        <v>1651</v>
      </c>
      <c r="C55" s="41">
        <f t="shared" si="5"/>
        <v>5175</v>
      </c>
      <c r="D55" s="41">
        <f t="shared" si="6"/>
        <v>24</v>
      </c>
      <c r="E55" s="42" t="str">
        <f t="shared" si="2"/>
        <v>AVILES</v>
      </c>
      <c r="F55" s="42">
        <f t="shared" ref="F55:F65" si="9">LOOKUP(E55,$A$38:$A$65,$B$38:$B$65)</f>
        <v>6161</v>
      </c>
      <c r="G55" s="42">
        <f t="shared" si="8"/>
        <v>5814</v>
      </c>
    </row>
    <row r="56" spans="1:7" x14ac:dyDescent="0.25">
      <c r="A56" s="42" t="str">
        <f t="shared" si="3"/>
        <v>MELILLA</v>
      </c>
      <c r="B56" s="41">
        <f t="shared" si="4"/>
        <v>1477</v>
      </c>
      <c r="C56" s="41">
        <f t="shared" si="5"/>
        <v>513</v>
      </c>
      <c r="D56" s="41">
        <f t="shared" si="6"/>
        <v>25</v>
      </c>
      <c r="E56" s="42" t="str">
        <f t="shared" si="2"/>
        <v>A CORUÑA</v>
      </c>
      <c r="F56" s="42">
        <f t="shared" si="9"/>
        <v>5093</v>
      </c>
      <c r="G56" s="42">
        <f t="shared" si="8"/>
        <v>6925</v>
      </c>
    </row>
    <row r="57" spans="1:7" x14ac:dyDescent="0.25">
      <c r="A57" s="42" t="str">
        <f t="shared" si="3"/>
        <v>MOTRIL</v>
      </c>
      <c r="B57" s="41">
        <f t="shared" si="4"/>
        <v>3865</v>
      </c>
      <c r="C57" s="41">
        <f t="shared" si="5"/>
        <v>4482</v>
      </c>
      <c r="D57" s="41">
        <f t="shared" si="6"/>
        <v>20</v>
      </c>
      <c r="E57" s="42" t="str">
        <f t="shared" si="2"/>
        <v>MOTRIL</v>
      </c>
      <c r="F57" s="42">
        <f t="shared" si="9"/>
        <v>3865</v>
      </c>
      <c r="G57" s="42">
        <f t="shared" si="8"/>
        <v>4482</v>
      </c>
    </row>
    <row r="58" spans="1:7" x14ac:dyDescent="0.25">
      <c r="A58" s="42" t="str">
        <f t="shared" si="3"/>
        <v>PASAIA</v>
      </c>
      <c r="B58" s="41">
        <f t="shared" si="4"/>
        <v>3560</v>
      </c>
      <c r="C58" s="41">
        <f t="shared" si="5"/>
        <v>4382</v>
      </c>
      <c r="D58" s="41">
        <f t="shared" si="6"/>
        <v>21</v>
      </c>
      <c r="E58" s="42" t="str">
        <f t="shared" si="2"/>
        <v>PASAIA</v>
      </c>
      <c r="F58" s="42">
        <f t="shared" si="9"/>
        <v>3560</v>
      </c>
      <c r="G58" s="42">
        <f t="shared" si="8"/>
        <v>4382</v>
      </c>
    </row>
    <row r="59" spans="1:7" x14ac:dyDescent="0.25">
      <c r="A59" s="42" t="str">
        <f t="shared" si="3"/>
        <v>SANTA CRUZ DE TENERIFE</v>
      </c>
      <c r="B59" s="41">
        <f t="shared" si="4"/>
        <v>161614</v>
      </c>
      <c r="C59" s="41">
        <f t="shared" si="5"/>
        <v>188732</v>
      </c>
      <c r="D59" s="41">
        <f t="shared" si="6"/>
        <v>3</v>
      </c>
      <c r="E59" s="42" t="str">
        <f t="shared" si="2"/>
        <v>CASTELLON</v>
      </c>
      <c r="F59" s="42">
        <f t="shared" si="9"/>
        <v>2950</v>
      </c>
      <c r="G59" s="42">
        <f t="shared" si="8"/>
        <v>3568</v>
      </c>
    </row>
    <row r="60" spans="1:7" x14ac:dyDescent="0.25">
      <c r="A60" s="42" t="str">
        <f t="shared" si="3"/>
        <v>SANTANDER</v>
      </c>
      <c r="B60" s="41">
        <f t="shared" si="4"/>
        <v>7767</v>
      </c>
      <c r="C60" s="41">
        <f t="shared" si="5"/>
        <v>7033</v>
      </c>
      <c r="D60" s="41">
        <f t="shared" si="6"/>
        <v>15</v>
      </c>
      <c r="E60" s="42" t="str">
        <f t="shared" si="2"/>
        <v>FERROL-SAN CIBRAO</v>
      </c>
      <c r="F60" s="42">
        <f t="shared" si="9"/>
        <v>2630</v>
      </c>
      <c r="G60" s="42">
        <f t="shared" si="8"/>
        <v>2269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3275</v>
      </c>
      <c r="D61" s="41">
        <f t="shared" si="6"/>
        <v>28</v>
      </c>
      <c r="E61" s="42" t="str">
        <f t="shared" si="2"/>
        <v>MARIN Y RIA DE PONTEVEDRA</v>
      </c>
      <c r="F61" s="42">
        <f t="shared" si="9"/>
        <v>1651</v>
      </c>
      <c r="G61" s="42">
        <f t="shared" si="8"/>
        <v>5175</v>
      </c>
    </row>
    <row r="62" spans="1:7" x14ac:dyDescent="0.25">
      <c r="A62" s="42" t="str">
        <f t="shared" si="3"/>
        <v>TARRAGONA</v>
      </c>
      <c r="B62" s="41">
        <f t="shared" si="4"/>
        <v>9164</v>
      </c>
      <c r="C62" s="41">
        <f t="shared" si="5"/>
        <v>19181</v>
      </c>
      <c r="D62" s="41">
        <f t="shared" si="6"/>
        <v>14</v>
      </c>
      <c r="E62" s="42" t="str">
        <f t="shared" si="2"/>
        <v>MELILLA</v>
      </c>
      <c r="F62" s="42">
        <f t="shared" si="9"/>
        <v>1477</v>
      </c>
      <c r="G62" s="42">
        <f t="shared" si="8"/>
        <v>513</v>
      </c>
    </row>
    <row r="63" spans="1:7" x14ac:dyDescent="0.25">
      <c r="A63" s="42" t="str">
        <f t="shared" si="3"/>
        <v>VALENCIA</v>
      </c>
      <c r="B63" s="41">
        <f t="shared" si="4"/>
        <v>71002</v>
      </c>
      <c r="C63" s="41">
        <f t="shared" si="5"/>
        <v>70536</v>
      </c>
      <c r="D63" s="41">
        <f t="shared" si="6"/>
        <v>5</v>
      </c>
      <c r="E63" s="42" t="str">
        <f t="shared" si="2"/>
        <v>VILAGARCIA</v>
      </c>
      <c r="F63" s="42">
        <f t="shared" si="9"/>
        <v>948</v>
      </c>
      <c r="G63" s="42">
        <f t="shared" si="8"/>
        <v>692</v>
      </c>
    </row>
    <row r="64" spans="1:7" x14ac:dyDescent="0.25">
      <c r="A64" s="42" t="str">
        <f t="shared" si="3"/>
        <v>VIGO</v>
      </c>
      <c r="B64" s="41">
        <f t="shared" si="4"/>
        <v>33517</v>
      </c>
      <c r="C64" s="41">
        <f t="shared" si="5"/>
        <v>33326</v>
      </c>
      <c r="D64" s="41">
        <f t="shared" si="6"/>
        <v>7</v>
      </c>
      <c r="E64" s="42" t="str">
        <f t="shared" si="2"/>
        <v>ALICANTE</v>
      </c>
      <c r="F64" s="42">
        <f t="shared" si="9"/>
        <v>785</v>
      </c>
      <c r="G64" s="42">
        <f t="shared" si="8"/>
        <v>1473</v>
      </c>
    </row>
    <row r="65" spans="1:7" x14ac:dyDescent="0.25">
      <c r="A65" s="42" t="str">
        <f t="shared" si="3"/>
        <v>VILAGARCIA</v>
      </c>
      <c r="B65" s="41">
        <f t="shared" si="4"/>
        <v>948</v>
      </c>
      <c r="C65" s="41">
        <f t="shared" si="5"/>
        <v>692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3275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2740</v>
      </c>
      <c r="C8" s="28">
        <v>2439</v>
      </c>
      <c r="D8" s="28">
        <v>7150</v>
      </c>
      <c r="E8" s="28">
        <v>2573</v>
      </c>
      <c r="F8" s="13">
        <f t="shared" ref="F8:F35" si="0">((E8*100)/D8)-100</f>
        <v>-64.013986013986013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3670700</v>
      </c>
      <c r="C11" s="27">
        <v>4284782</v>
      </c>
      <c r="D11" s="27">
        <v>7932741</v>
      </c>
      <c r="E11" s="27">
        <v>9352437</v>
      </c>
      <c r="F11" s="10">
        <f t="shared" si="0"/>
        <v>17.896663965204468</v>
      </c>
      <c r="G11" s="1"/>
      <c r="H11" s="1"/>
      <c r="I11" s="1"/>
    </row>
    <row r="12" spans="1:12" x14ac:dyDescent="0.25">
      <c r="A12" s="11" t="s">
        <v>49</v>
      </c>
      <c r="B12" s="28">
        <v>8209</v>
      </c>
      <c r="C12" s="28">
        <v>10252</v>
      </c>
      <c r="D12" s="28">
        <v>11711</v>
      </c>
      <c r="E12" s="28">
        <v>23246</v>
      </c>
      <c r="F12" s="13">
        <f t="shared" si="0"/>
        <v>98.497139441550672</v>
      </c>
      <c r="G12" s="1"/>
      <c r="H12" s="1"/>
      <c r="I12" s="1"/>
    </row>
    <row r="13" spans="1:12" x14ac:dyDescent="0.25">
      <c r="A13" s="8" t="s">
        <v>50</v>
      </c>
      <c r="B13" s="27">
        <v>322</v>
      </c>
      <c r="C13" s="27">
        <v>125</v>
      </c>
      <c r="D13" s="27">
        <v>322</v>
      </c>
      <c r="E13" s="27">
        <v>1611</v>
      </c>
      <c r="F13" s="10">
        <f t="shared" si="0"/>
        <v>400.31055900621118</v>
      </c>
      <c r="G13" s="1"/>
      <c r="H13" s="1"/>
      <c r="I13" s="1"/>
    </row>
    <row r="14" spans="1:12" x14ac:dyDescent="0.25">
      <c r="A14" s="11" t="s">
        <v>51</v>
      </c>
      <c r="B14" s="28">
        <v>382225</v>
      </c>
      <c r="C14" s="28">
        <v>631409</v>
      </c>
      <c r="D14" s="28">
        <v>862595</v>
      </c>
      <c r="E14" s="28">
        <v>999792</v>
      </c>
      <c r="F14" s="13">
        <f t="shared" si="0"/>
        <v>15.90514667949617</v>
      </c>
      <c r="G14" s="1"/>
      <c r="H14" s="1"/>
      <c r="I14" s="1"/>
    </row>
    <row r="15" spans="1:12" x14ac:dyDescent="0.25">
      <c r="A15" s="8" t="s">
        <v>52</v>
      </c>
      <c r="B15" s="27">
        <v>919</v>
      </c>
      <c r="C15" s="27">
        <v>2035</v>
      </c>
      <c r="D15" s="27">
        <v>1080</v>
      </c>
      <c r="E15" s="27">
        <v>2337</v>
      </c>
      <c r="F15" s="10">
        <f t="shared" si="0"/>
        <v>116.38888888888889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101147</v>
      </c>
      <c r="D16" s="28">
        <v>0</v>
      </c>
      <c r="E16" s="28">
        <v>101147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558</v>
      </c>
      <c r="C17" s="27">
        <v>14690</v>
      </c>
      <c r="D17" s="27">
        <v>4072</v>
      </c>
      <c r="E17" s="27">
        <v>17883</v>
      </c>
      <c r="F17" s="10">
        <f t="shared" si="0"/>
        <v>339.16994106090374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2750</v>
      </c>
      <c r="E18" s="28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24975</v>
      </c>
      <c r="C20" s="28">
        <v>52269</v>
      </c>
      <c r="D20" s="28">
        <v>43446</v>
      </c>
      <c r="E20" s="28">
        <v>136215</v>
      </c>
      <c r="F20" s="13">
        <f t="shared" si="0"/>
        <v>213.52713713575474</v>
      </c>
      <c r="G20" s="1"/>
      <c r="H20" s="1"/>
      <c r="I20" s="1"/>
    </row>
    <row r="21" spans="1:9" x14ac:dyDescent="0.25">
      <c r="A21" s="8" t="s">
        <v>58</v>
      </c>
      <c r="B21" s="27">
        <v>189904</v>
      </c>
      <c r="C21" s="27">
        <v>17741</v>
      </c>
      <c r="D21" s="27">
        <v>229381</v>
      </c>
      <c r="E21" s="27">
        <v>131316</v>
      </c>
      <c r="F21" s="10">
        <f t="shared" si="0"/>
        <v>-42.752015206141749</v>
      </c>
      <c r="G21" s="1"/>
      <c r="H21" s="1"/>
      <c r="I21" s="1"/>
    </row>
    <row r="22" spans="1:9" x14ac:dyDescent="0.25">
      <c r="A22" s="11" t="s">
        <v>59</v>
      </c>
      <c r="B22" s="28">
        <v>725022</v>
      </c>
      <c r="C22" s="28">
        <v>600669</v>
      </c>
      <c r="D22" s="28">
        <v>1443211</v>
      </c>
      <c r="E22" s="28">
        <v>1179460</v>
      </c>
      <c r="F22" s="13">
        <f t="shared" si="0"/>
        <v>-18.275290307515675</v>
      </c>
      <c r="G22" s="1"/>
      <c r="H22" s="1"/>
      <c r="I22" s="1"/>
    </row>
    <row r="23" spans="1:9" x14ac:dyDescent="0.25">
      <c r="A23" s="8" t="s">
        <v>60</v>
      </c>
      <c r="B23" s="27">
        <v>7298</v>
      </c>
      <c r="C23" s="27">
        <v>12536</v>
      </c>
      <c r="D23" s="27">
        <v>26889</v>
      </c>
      <c r="E23" s="27">
        <v>93550</v>
      </c>
      <c r="F23" s="10">
        <f t="shared" si="0"/>
        <v>247.91178548848973</v>
      </c>
      <c r="G23" s="1"/>
      <c r="H23" s="1"/>
      <c r="I23" s="1"/>
    </row>
    <row r="24" spans="1:9" x14ac:dyDescent="0.25">
      <c r="A24" s="11" t="s">
        <v>61</v>
      </c>
      <c r="B24" s="28">
        <v>3879</v>
      </c>
      <c r="C24" s="28">
        <v>182</v>
      </c>
      <c r="D24" s="28">
        <v>5925</v>
      </c>
      <c r="E24" s="28">
        <v>1531</v>
      </c>
      <c r="F24" s="13">
        <f t="shared" si="0"/>
        <v>-74.160337552742618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528</v>
      </c>
      <c r="C27" s="27">
        <v>850</v>
      </c>
      <c r="D27" s="27">
        <v>2040</v>
      </c>
      <c r="E27" s="27">
        <v>1892</v>
      </c>
      <c r="F27" s="10">
        <f t="shared" si="0"/>
        <v>-7.2549019607843093</v>
      </c>
      <c r="G27" s="1"/>
      <c r="H27" s="1"/>
      <c r="I27" s="1"/>
    </row>
    <row r="28" spans="1:9" x14ac:dyDescent="0.25">
      <c r="A28" s="11" t="s">
        <v>65</v>
      </c>
      <c r="B28" s="28">
        <v>4876</v>
      </c>
      <c r="C28" s="28">
        <v>2277</v>
      </c>
      <c r="D28" s="28">
        <v>7930</v>
      </c>
      <c r="E28" s="28">
        <v>5336</v>
      </c>
      <c r="F28" s="13">
        <f t="shared" si="0"/>
        <v>-32.711223203026478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117</v>
      </c>
      <c r="D29" s="27">
        <v>0</v>
      </c>
      <c r="E29" s="27">
        <v>117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289390</v>
      </c>
      <c r="C31" s="27">
        <v>181357</v>
      </c>
      <c r="D31" s="27">
        <v>528640</v>
      </c>
      <c r="E31" s="27">
        <v>683483</v>
      </c>
      <c r="F31" s="10">
        <f t="shared" si="0"/>
        <v>29.290821731234871</v>
      </c>
      <c r="G31" s="1"/>
      <c r="H31" s="1"/>
      <c r="I31" s="1"/>
    </row>
    <row r="32" spans="1:9" x14ac:dyDescent="0.25">
      <c r="A32" s="11" t="s">
        <v>69</v>
      </c>
      <c r="B32" s="28">
        <v>2588449</v>
      </c>
      <c r="C32" s="28">
        <v>2145362</v>
      </c>
      <c r="D32" s="28">
        <v>5321600</v>
      </c>
      <c r="E32" s="28">
        <v>4464089</v>
      </c>
      <c r="F32" s="13">
        <f t="shared" si="0"/>
        <v>-16.113781569452797</v>
      </c>
      <c r="G32" s="1"/>
      <c r="H32" s="1"/>
      <c r="I32" s="1"/>
    </row>
    <row r="33" spans="1:9" x14ac:dyDescent="0.25">
      <c r="A33" s="8" t="s">
        <v>70</v>
      </c>
      <c r="B33" s="27">
        <v>28461</v>
      </c>
      <c r="C33" s="27">
        <v>18365</v>
      </c>
      <c r="D33" s="27">
        <v>59334</v>
      </c>
      <c r="E33" s="27">
        <v>31525</v>
      </c>
      <c r="F33" s="10">
        <f t="shared" si="0"/>
        <v>-46.868574510398759</v>
      </c>
      <c r="G33" s="1"/>
      <c r="H33" s="1"/>
      <c r="I33" s="1"/>
    </row>
    <row r="34" spans="1:9" x14ac:dyDescent="0.25">
      <c r="A34" s="11" t="s">
        <v>71</v>
      </c>
      <c r="B34" s="28">
        <v>6216</v>
      </c>
      <c r="C34" s="28">
        <v>4758</v>
      </c>
      <c r="D34" s="28">
        <v>9324</v>
      </c>
      <c r="E34" s="28">
        <v>14492</v>
      </c>
      <c r="F34" s="13">
        <f t="shared" si="0"/>
        <v>55.42685542685544</v>
      </c>
      <c r="G34" s="1"/>
      <c r="H34" s="1"/>
      <c r="I34" s="1"/>
    </row>
    <row r="35" spans="1:9" x14ac:dyDescent="0.25">
      <c r="A35" s="14" t="s">
        <v>72</v>
      </c>
      <c r="B35" s="15">
        <f>SUM(B7:B34)</f>
        <v>7934671</v>
      </c>
      <c r="C35" s="15">
        <f t="shared" ref="C35:E35" si="1">SUM(C7:C34)</f>
        <v>8083362</v>
      </c>
      <c r="D35" s="15">
        <f t="shared" si="1"/>
        <v>16500141</v>
      </c>
      <c r="E35" s="15">
        <f t="shared" si="1"/>
        <v>17244122</v>
      </c>
      <c r="F35" s="16">
        <f t="shared" si="0"/>
        <v>4.5089372266576362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9352437</v>
      </c>
      <c r="G38" s="42">
        <f>LOOKUP(E38,$A$38:$A$65,$C$38:$C$65)</f>
        <v>7932741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2573</v>
      </c>
      <c r="C39" s="41">
        <f t="shared" ref="C39:C65" si="5">D8</f>
        <v>7150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4464089</v>
      </c>
      <c r="G39" s="42">
        <f t="shared" ref="G39:G65" si="8">LOOKUP(E39,$A$38:$A$65,$C$38:$C$65)</f>
        <v>5321600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1179460</v>
      </c>
      <c r="G40" s="42">
        <f t="shared" si="8"/>
        <v>1443211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999792</v>
      </c>
      <c r="G41" s="42">
        <f t="shared" si="8"/>
        <v>862595</v>
      </c>
    </row>
    <row r="42" spans="1:9" x14ac:dyDescent="0.25">
      <c r="A42" s="42" t="str">
        <f t="shared" si="3"/>
        <v>BAHIA DE ALGECIRAS</v>
      </c>
      <c r="B42" s="41">
        <f t="shared" si="4"/>
        <v>9352437</v>
      </c>
      <c r="C42" s="41">
        <f t="shared" si="5"/>
        <v>7932741</v>
      </c>
      <c r="D42" s="41">
        <f t="shared" si="6"/>
        <v>1</v>
      </c>
      <c r="E42" s="42" t="str">
        <f t="shared" si="2"/>
        <v>TARRAGONA</v>
      </c>
      <c r="F42" s="42">
        <f t="shared" si="7"/>
        <v>683483</v>
      </c>
      <c r="G42" s="42">
        <f t="shared" si="8"/>
        <v>528640</v>
      </c>
    </row>
    <row r="43" spans="1:9" x14ac:dyDescent="0.25">
      <c r="A43" s="42" t="str">
        <f t="shared" si="3"/>
        <v>BAHIA DE CADIZ</v>
      </c>
      <c r="B43" s="41">
        <f t="shared" si="4"/>
        <v>23246</v>
      </c>
      <c r="C43" s="41">
        <f t="shared" si="5"/>
        <v>11711</v>
      </c>
      <c r="D43" s="41">
        <f t="shared" si="6"/>
        <v>11</v>
      </c>
      <c r="E43" s="42" t="str">
        <f t="shared" si="2"/>
        <v>GIJON</v>
      </c>
      <c r="F43" s="42">
        <f t="shared" si="7"/>
        <v>136215</v>
      </c>
      <c r="G43" s="42">
        <f t="shared" si="8"/>
        <v>43446</v>
      </c>
    </row>
    <row r="44" spans="1:9" x14ac:dyDescent="0.25">
      <c r="A44" s="42" t="str">
        <f t="shared" si="3"/>
        <v>BALEARES</v>
      </c>
      <c r="B44" s="41">
        <f t="shared" si="4"/>
        <v>1611</v>
      </c>
      <c r="C44" s="41">
        <f t="shared" si="5"/>
        <v>322</v>
      </c>
      <c r="D44" s="41">
        <f t="shared" si="6"/>
        <v>18</v>
      </c>
      <c r="E44" s="42" t="str">
        <f t="shared" si="2"/>
        <v>HUELVA</v>
      </c>
      <c r="F44" s="42">
        <f t="shared" si="7"/>
        <v>131316</v>
      </c>
      <c r="G44" s="42">
        <f t="shared" si="8"/>
        <v>229381</v>
      </c>
    </row>
    <row r="45" spans="1:9" x14ac:dyDescent="0.25">
      <c r="A45" s="42" t="str">
        <f t="shared" si="3"/>
        <v>BARCELONA</v>
      </c>
      <c r="B45" s="41">
        <f t="shared" si="4"/>
        <v>999792</v>
      </c>
      <c r="C45" s="41">
        <f t="shared" si="5"/>
        <v>862595</v>
      </c>
      <c r="D45" s="41">
        <f t="shared" si="6"/>
        <v>4</v>
      </c>
      <c r="E45" s="42" t="str">
        <f t="shared" si="2"/>
        <v>CARTAGENA</v>
      </c>
      <c r="F45" s="42">
        <f t="shared" si="7"/>
        <v>101147</v>
      </c>
      <c r="G45" s="42">
        <f t="shared" si="8"/>
        <v>0</v>
      </c>
    </row>
    <row r="46" spans="1:9" x14ac:dyDescent="0.25">
      <c r="A46" s="42" t="str">
        <f t="shared" si="3"/>
        <v>BILBAO</v>
      </c>
      <c r="B46" s="41">
        <f t="shared" si="4"/>
        <v>2337</v>
      </c>
      <c r="C46" s="41">
        <f t="shared" si="5"/>
        <v>1080</v>
      </c>
      <c r="D46" s="41">
        <f t="shared" si="6"/>
        <v>16</v>
      </c>
      <c r="E46" s="42" t="str">
        <f t="shared" si="2"/>
        <v>MALAGA</v>
      </c>
      <c r="F46" s="42">
        <f t="shared" si="7"/>
        <v>93550</v>
      </c>
      <c r="G46" s="42">
        <f t="shared" si="8"/>
        <v>26889</v>
      </c>
    </row>
    <row r="47" spans="1:9" x14ac:dyDescent="0.25">
      <c r="A47" s="42" t="str">
        <f t="shared" si="3"/>
        <v>CARTAGENA</v>
      </c>
      <c r="B47" s="41">
        <f t="shared" si="4"/>
        <v>101147</v>
      </c>
      <c r="C47" s="41">
        <f t="shared" si="5"/>
        <v>0</v>
      </c>
      <c r="D47" s="41">
        <f t="shared" si="6"/>
        <v>8</v>
      </c>
      <c r="E47" s="42" t="str">
        <f t="shared" si="2"/>
        <v>VIGO</v>
      </c>
      <c r="F47" s="42">
        <f t="shared" si="7"/>
        <v>31525</v>
      </c>
      <c r="G47" s="42">
        <f t="shared" si="8"/>
        <v>59334</v>
      </c>
    </row>
    <row r="48" spans="1:9" x14ac:dyDescent="0.25">
      <c r="A48" s="42" t="str">
        <f t="shared" si="3"/>
        <v>CASTELLON</v>
      </c>
      <c r="B48" s="41">
        <f t="shared" si="4"/>
        <v>17883</v>
      </c>
      <c r="C48" s="41">
        <f t="shared" si="5"/>
        <v>4072</v>
      </c>
      <c r="D48" s="41">
        <f t="shared" si="6"/>
        <v>12</v>
      </c>
      <c r="E48" s="42" t="str">
        <f t="shared" si="2"/>
        <v>BAHIA DE CADIZ</v>
      </c>
      <c r="F48" s="42">
        <f t="shared" si="7"/>
        <v>23246</v>
      </c>
      <c r="G48" s="42">
        <f t="shared" si="8"/>
        <v>11711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2750</v>
      </c>
      <c r="D49" s="41">
        <f t="shared" si="6"/>
        <v>28</v>
      </c>
      <c r="E49" s="42" t="str">
        <f t="shared" si="2"/>
        <v>CASTELLON</v>
      </c>
      <c r="F49" s="42">
        <f t="shared" si="7"/>
        <v>17883</v>
      </c>
      <c r="G49" s="42">
        <f t="shared" si="8"/>
        <v>4072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14492</v>
      </c>
      <c r="G50" s="42">
        <f t="shared" si="8"/>
        <v>9324</v>
      </c>
    </row>
    <row r="51" spans="1:7" x14ac:dyDescent="0.25">
      <c r="A51" s="42" t="str">
        <f t="shared" si="3"/>
        <v>GIJON</v>
      </c>
      <c r="B51" s="41">
        <f t="shared" si="4"/>
        <v>136215</v>
      </c>
      <c r="C51" s="41">
        <f t="shared" si="5"/>
        <v>43446</v>
      </c>
      <c r="D51" s="41">
        <f t="shared" si="6"/>
        <v>6</v>
      </c>
      <c r="E51" s="42" t="str">
        <f t="shared" si="2"/>
        <v>SANTA CRUZ DE TENERIFE</v>
      </c>
      <c r="F51" s="42">
        <f t="shared" si="7"/>
        <v>5336</v>
      </c>
      <c r="G51" s="42">
        <f t="shared" si="8"/>
        <v>7930</v>
      </c>
    </row>
    <row r="52" spans="1:7" x14ac:dyDescent="0.25">
      <c r="A52" s="42" t="str">
        <f t="shared" si="3"/>
        <v>HUELVA</v>
      </c>
      <c r="B52" s="41">
        <f t="shared" si="4"/>
        <v>131316</v>
      </c>
      <c r="C52" s="41">
        <f t="shared" si="5"/>
        <v>229381</v>
      </c>
      <c r="D52" s="41">
        <f t="shared" si="6"/>
        <v>7</v>
      </c>
      <c r="E52" s="42" t="str">
        <f t="shared" si="2"/>
        <v>ALICANTE</v>
      </c>
      <c r="F52" s="42">
        <f t="shared" si="7"/>
        <v>2573</v>
      </c>
      <c r="G52" s="42">
        <f t="shared" si="8"/>
        <v>7150</v>
      </c>
    </row>
    <row r="53" spans="1:7" x14ac:dyDescent="0.25">
      <c r="A53" s="42" t="str">
        <f t="shared" si="3"/>
        <v>LAS PALMAS</v>
      </c>
      <c r="B53" s="41">
        <f t="shared" si="4"/>
        <v>1179460</v>
      </c>
      <c r="C53" s="41">
        <f t="shared" si="5"/>
        <v>1443211</v>
      </c>
      <c r="D53" s="41">
        <f t="shared" si="6"/>
        <v>3</v>
      </c>
      <c r="E53" s="42" t="str">
        <f t="shared" si="2"/>
        <v>BILBAO</v>
      </c>
      <c r="F53" s="42">
        <f t="shared" si="7"/>
        <v>2337</v>
      </c>
      <c r="G53" s="42">
        <f t="shared" si="8"/>
        <v>1080</v>
      </c>
    </row>
    <row r="54" spans="1:7" x14ac:dyDescent="0.25">
      <c r="A54" s="42" t="str">
        <f t="shared" si="3"/>
        <v>MALAGA</v>
      </c>
      <c r="B54" s="41">
        <f t="shared" si="4"/>
        <v>93550</v>
      </c>
      <c r="C54" s="41">
        <f t="shared" si="5"/>
        <v>26889</v>
      </c>
      <c r="D54" s="41">
        <f t="shared" si="6"/>
        <v>9</v>
      </c>
      <c r="E54" s="42" t="str">
        <f t="shared" si="2"/>
        <v>PASAIA</v>
      </c>
      <c r="F54" s="42">
        <f t="shared" si="7"/>
        <v>1892</v>
      </c>
      <c r="G54" s="42">
        <f t="shared" si="8"/>
        <v>2040</v>
      </c>
    </row>
    <row r="55" spans="1:7" x14ac:dyDescent="0.25">
      <c r="A55" s="42" t="str">
        <f t="shared" si="3"/>
        <v>MARIN Y RIA DE PONTEVEDRA</v>
      </c>
      <c r="B55" s="41">
        <f t="shared" si="4"/>
        <v>1531</v>
      </c>
      <c r="C55" s="41">
        <f t="shared" si="5"/>
        <v>5925</v>
      </c>
      <c r="D55" s="41">
        <f t="shared" si="6"/>
        <v>19</v>
      </c>
      <c r="E55" s="42" t="str">
        <f t="shared" si="2"/>
        <v>BALEARES</v>
      </c>
      <c r="F55" s="42">
        <f t="shared" ref="F55:F65" si="9">LOOKUP(E55,$A$38:$A$65,$B$38:$B$65)</f>
        <v>1611</v>
      </c>
      <c r="G55" s="42">
        <f t="shared" si="8"/>
        <v>322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1531</v>
      </c>
      <c r="G56" s="42">
        <f t="shared" si="8"/>
        <v>5925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21</v>
      </c>
      <c r="E57" s="42" t="str">
        <f t="shared" si="2"/>
        <v>SANTANDER</v>
      </c>
      <c r="F57" s="42">
        <f t="shared" si="9"/>
        <v>117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1892</v>
      </c>
      <c r="C58" s="41">
        <f t="shared" si="5"/>
        <v>2040</v>
      </c>
      <c r="D58" s="41">
        <f t="shared" si="6"/>
        <v>17</v>
      </c>
      <c r="E58" s="42" t="str">
        <f t="shared" si="2"/>
        <v>MOTRIL</v>
      </c>
      <c r="F58" s="42">
        <f t="shared" si="9"/>
        <v>90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5336</v>
      </c>
      <c r="C59" s="41">
        <f t="shared" si="5"/>
        <v>7930</v>
      </c>
      <c r="D59" s="41">
        <f t="shared" si="6"/>
        <v>14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117</v>
      </c>
      <c r="C60" s="41">
        <f t="shared" si="5"/>
        <v>0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683483</v>
      </c>
      <c r="C62" s="41">
        <f t="shared" si="5"/>
        <v>528640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4464089</v>
      </c>
      <c r="C63" s="41">
        <f t="shared" si="5"/>
        <v>5321600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31525</v>
      </c>
      <c r="C64" s="41">
        <f t="shared" si="5"/>
        <v>59334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14492</v>
      </c>
      <c r="C65" s="41">
        <f t="shared" si="5"/>
        <v>9324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2740</v>
      </c>
      <c r="C8" s="30">
        <v>2439</v>
      </c>
      <c r="D8" s="30">
        <v>7150</v>
      </c>
      <c r="E8" s="30">
        <v>2573</v>
      </c>
      <c r="F8" s="13">
        <f t="shared" ref="F8:F35" si="0">((E8*100)/D8)-100</f>
        <v>-64.013986013986013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3218181</v>
      </c>
      <c r="C11" s="29">
        <v>3879901</v>
      </c>
      <c r="D11" s="29">
        <v>6947604</v>
      </c>
      <c r="E11" s="29">
        <v>8241781</v>
      </c>
      <c r="F11" s="10">
        <f t="shared" si="0"/>
        <v>18.627673655550893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2500</v>
      </c>
      <c r="D12" s="30">
        <v>0</v>
      </c>
      <c r="E12" s="30">
        <v>2500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5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278218</v>
      </c>
      <c r="C14" s="30">
        <v>250025</v>
      </c>
      <c r="D14" s="30">
        <v>659538</v>
      </c>
      <c r="E14" s="30">
        <v>484080</v>
      </c>
      <c r="F14" s="13">
        <f t="shared" si="0"/>
        <v>-26.603167671915799</v>
      </c>
      <c r="G14" s="1"/>
      <c r="H14" s="1"/>
      <c r="I14" s="1"/>
    </row>
    <row r="15" spans="1:12" x14ac:dyDescent="0.25">
      <c r="A15" s="8" t="s">
        <v>52</v>
      </c>
      <c r="B15" s="29">
        <v>789</v>
      </c>
      <c r="C15" s="29">
        <v>1823</v>
      </c>
      <c r="D15" s="29">
        <v>950</v>
      </c>
      <c r="E15" s="29">
        <v>2125</v>
      </c>
      <c r="F15" s="10">
        <f t="shared" si="0"/>
        <v>123.68421052631578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138</v>
      </c>
      <c r="D16" s="30">
        <v>0</v>
      </c>
      <c r="E16" s="30">
        <v>138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511</v>
      </c>
      <c r="C17" s="29">
        <v>14481</v>
      </c>
      <c r="D17" s="29">
        <v>3647</v>
      </c>
      <c r="E17" s="29">
        <v>17674</v>
      </c>
      <c r="F17" s="10">
        <f t="shared" si="0"/>
        <v>384.61749383054564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686547</v>
      </c>
      <c r="C22" s="30">
        <v>545144</v>
      </c>
      <c r="D22" s="30">
        <v>1374488</v>
      </c>
      <c r="E22" s="30">
        <v>1098112</v>
      </c>
      <c r="F22" s="13">
        <f t="shared" si="0"/>
        <v>-20.107560051451884</v>
      </c>
      <c r="G22" s="1"/>
      <c r="H22" s="1"/>
      <c r="I22" s="1"/>
    </row>
    <row r="23" spans="1:9" x14ac:dyDescent="0.25">
      <c r="A23" s="8" t="s">
        <v>60</v>
      </c>
      <c r="B23" s="29">
        <v>7298</v>
      </c>
      <c r="C23" s="29">
        <v>12536</v>
      </c>
      <c r="D23" s="29">
        <v>26889</v>
      </c>
      <c r="E23" s="29">
        <v>93526</v>
      </c>
      <c r="F23" s="10">
        <f t="shared" si="0"/>
        <v>247.82252965896834</v>
      </c>
      <c r="G23" s="1"/>
      <c r="H23" s="1"/>
      <c r="I23" s="1"/>
    </row>
    <row r="24" spans="1:9" x14ac:dyDescent="0.25">
      <c r="A24" s="11" t="s">
        <v>61</v>
      </c>
      <c r="B24" s="30">
        <v>3879</v>
      </c>
      <c r="C24" s="30">
        <v>182</v>
      </c>
      <c r="D24" s="30">
        <v>5925</v>
      </c>
      <c r="E24" s="30">
        <v>1531</v>
      </c>
      <c r="F24" s="13">
        <f t="shared" si="0"/>
        <v>-74.160337552742618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4575</v>
      </c>
      <c r="C28" s="30">
        <v>1939</v>
      </c>
      <c r="D28" s="30">
        <v>7509</v>
      </c>
      <c r="E28" s="30">
        <v>4612</v>
      </c>
      <c r="F28" s="13">
        <f t="shared" si="0"/>
        <v>-38.580370222399786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66454</v>
      </c>
      <c r="C31" s="29">
        <v>68705</v>
      </c>
      <c r="D31" s="29">
        <v>147716</v>
      </c>
      <c r="E31" s="29">
        <v>154848</v>
      </c>
      <c r="F31" s="10">
        <f t="shared" si="0"/>
        <v>4.8281838121801286</v>
      </c>
      <c r="G31" s="1"/>
      <c r="H31" s="1"/>
      <c r="I31" s="1"/>
    </row>
    <row r="32" spans="1:9" x14ac:dyDescent="0.25">
      <c r="A32" s="11" t="s">
        <v>69</v>
      </c>
      <c r="B32" s="30">
        <v>2578441</v>
      </c>
      <c r="C32" s="30">
        <v>2143107</v>
      </c>
      <c r="D32" s="30">
        <v>5300531</v>
      </c>
      <c r="E32" s="30">
        <v>4458619</v>
      </c>
      <c r="F32" s="13">
        <f t="shared" si="0"/>
        <v>-15.883540724504769</v>
      </c>
      <c r="G32" s="1"/>
      <c r="H32" s="1"/>
      <c r="I32" s="1"/>
    </row>
    <row r="33" spans="1:9" x14ac:dyDescent="0.25">
      <c r="A33" s="8" t="s">
        <v>70</v>
      </c>
      <c r="B33" s="29">
        <v>7940</v>
      </c>
      <c r="C33" s="29">
        <v>11005</v>
      </c>
      <c r="D33" s="29">
        <v>19666</v>
      </c>
      <c r="E33" s="29">
        <v>18727</v>
      </c>
      <c r="F33" s="10">
        <f t="shared" si="0"/>
        <v>-4.7747381267161586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6855573</v>
      </c>
      <c r="C35" s="15">
        <f t="shared" ref="C35:E35" si="1">SUM(C7:C34)</f>
        <v>6933925</v>
      </c>
      <c r="D35" s="15">
        <f t="shared" si="1"/>
        <v>14501613</v>
      </c>
      <c r="E35" s="15">
        <f t="shared" si="1"/>
        <v>14580941</v>
      </c>
      <c r="F35" s="16">
        <f t="shared" si="0"/>
        <v>0.54702880293385192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8241781</v>
      </c>
      <c r="G38" s="42">
        <f>LOOKUP(E38,$A$38:$A$65,$C$38:$C$65)</f>
        <v>6947604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2573</v>
      </c>
      <c r="C39" s="41">
        <f t="shared" ref="C39:C65" si="5">D8</f>
        <v>7150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4458619</v>
      </c>
      <c r="G39" s="42">
        <f t="shared" ref="G39:G65" si="8">LOOKUP(E39,$A$38:$A$65,$C$38:$C$65)</f>
        <v>5300531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1098112</v>
      </c>
      <c r="G40" s="42">
        <f t="shared" si="8"/>
        <v>1374488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484080</v>
      </c>
      <c r="G41" s="42">
        <f t="shared" si="8"/>
        <v>659538</v>
      </c>
    </row>
    <row r="42" spans="1:9" x14ac:dyDescent="0.25">
      <c r="A42" s="42" t="str">
        <f t="shared" si="3"/>
        <v>BAHIA DE ALGECIRAS</v>
      </c>
      <c r="B42" s="41">
        <f t="shared" si="4"/>
        <v>8241781</v>
      </c>
      <c r="C42" s="41">
        <f t="shared" si="5"/>
        <v>6947604</v>
      </c>
      <c r="D42" s="41">
        <f t="shared" si="6"/>
        <v>1</v>
      </c>
      <c r="E42" s="42" t="str">
        <f t="shared" si="2"/>
        <v>TARRAGONA</v>
      </c>
      <c r="F42" s="42">
        <f t="shared" si="7"/>
        <v>154848</v>
      </c>
      <c r="G42" s="42">
        <f t="shared" si="8"/>
        <v>147716</v>
      </c>
    </row>
    <row r="43" spans="1:9" x14ac:dyDescent="0.25">
      <c r="A43" s="42" t="str">
        <f t="shared" si="3"/>
        <v>BAHIA DE CADIZ</v>
      </c>
      <c r="B43" s="41">
        <f t="shared" si="4"/>
        <v>2500</v>
      </c>
      <c r="C43" s="41">
        <f t="shared" si="5"/>
        <v>0</v>
      </c>
      <c r="D43" s="41">
        <f t="shared" si="6"/>
        <v>11</v>
      </c>
      <c r="E43" s="42" t="str">
        <f t="shared" si="2"/>
        <v>MALAGA</v>
      </c>
      <c r="F43" s="42">
        <f t="shared" si="7"/>
        <v>93526</v>
      </c>
      <c r="G43" s="42">
        <f t="shared" si="8"/>
        <v>26889</v>
      </c>
    </row>
    <row r="44" spans="1:9" x14ac:dyDescent="0.25">
      <c r="A44" s="42" t="str">
        <f t="shared" si="3"/>
        <v>BALEARES</v>
      </c>
      <c r="B44" s="41">
        <f t="shared" si="4"/>
        <v>5</v>
      </c>
      <c r="C44" s="41">
        <f t="shared" si="5"/>
        <v>0</v>
      </c>
      <c r="D44" s="41">
        <f t="shared" si="6"/>
        <v>16</v>
      </c>
      <c r="E44" s="42" t="str">
        <f t="shared" si="2"/>
        <v>VIGO</v>
      </c>
      <c r="F44" s="42">
        <f t="shared" si="7"/>
        <v>18727</v>
      </c>
      <c r="G44" s="42">
        <f t="shared" si="8"/>
        <v>19666</v>
      </c>
    </row>
    <row r="45" spans="1:9" x14ac:dyDescent="0.25">
      <c r="A45" s="42" t="str">
        <f t="shared" si="3"/>
        <v>BARCELONA</v>
      </c>
      <c r="B45" s="41">
        <f t="shared" si="4"/>
        <v>484080</v>
      </c>
      <c r="C45" s="41">
        <f t="shared" si="5"/>
        <v>659538</v>
      </c>
      <c r="D45" s="41">
        <f t="shared" si="6"/>
        <v>4</v>
      </c>
      <c r="E45" s="42" t="str">
        <f t="shared" si="2"/>
        <v>CASTELLON</v>
      </c>
      <c r="F45" s="42">
        <f t="shared" si="7"/>
        <v>17674</v>
      </c>
      <c r="G45" s="42">
        <f t="shared" si="8"/>
        <v>3647</v>
      </c>
    </row>
    <row r="46" spans="1:9" x14ac:dyDescent="0.25">
      <c r="A46" s="42" t="str">
        <f t="shared" si="3"/>
        <v>BILBAO</v>
      </c>
      <c r="B46" s="41">
        <f t="shared" si="4"/>
        <v>2125</v>
      </c>
      <c r="C46" s="41">
        <f t="shared" si="5"/>
        <v>950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4612</v>
      </c>
      <c r="G46" s="42">
        <f t="shared" si="8"/>
        <v>7509</v>
      </c>
    </row>
    <row r="47" spans="1:9" x14ac:dyDescent="0.25">
      <c r="A47" s="42" t="str">
        <f t="shared" si="3"/>
        <v>CARTAGENA</v>
      </c>
      <c r="B47" s="41">
        <f t="shared" si="4"/>
        <v>138</v>
      </c>
      <c r="C47" s="41">
        <f t="shared" si="5"/>
        <v>0</v>
      </c>
      <c r="D47" s="41">
        <f t="shared" si="6"/>
        <v>14</v>
      </c>
      <c r="E47" s="42" t="str">
        <f t="shared" si="2"/>
        <v>ALICANTE</v>
      </c>
      <c r="F47" s="42">
        <f t="shared" si="7"/>
        <v>2573</v>
      </c>
      <c r="G47" s="42">
        <f t="shared" si="8"/>
        <v>7150</v>
      </c>
    </row>
    <row r="48" spans="1:9" x14ac:dyDescent="0.25">
      <c r="A48" s="42" t="str">
        <f t="shared" si="3"/>
        <v>CASTELLON</v>
      </c>
      <c r="B48" s="41">
        <f t="shared" si="4"/>
        <v>17674</v>
      </c>
      <c r="C48" s="41">
        <f t="shared" si="5"/>
        <v>3647</v>
      </c>
      <c r="D48" s="41">
        <f t="shared" si="6"/>
        <v>8</v>
      </c>
      <c r="E48" s="42" t="str">
        <f t="shared" si="2"/>
        <v>BAHIA DE CADIZ</v>
      </c>
      <c r="F48" s="42">
        <f t="shared" si="7"/>
        <v>2500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2125</v>
      </c>
      <c r="G49" s="42">
        <f t="shared" si="8"/>
        <v>950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1531</v>
      </c>
      <c r="G50" s="42">
        <f t="shared" si="8"/>
        <v>5925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138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90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1098112</v>
      </c>
      <c r="C53" s="41">
        <f t="shared" si="5"/>
        <v>1374488</v>
      </c>
      <c r="D53" s="41">
        <f t="shared" si="6"/>
        <v>3</v>
      </c>
      <c r="E53" s="42" t="str">
        <f t="shared" si="2"/>
        <v>BALEARES</v>
      </c>
      <c r="F53" s="42">
        <f t="shared" si="7"/>
        <v>5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93526</v>
      </c>
      <c r="C54" s="41">
        <f t="shared" si="5"/>
        <v>26889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1531</v>
      </c>
      <c r="C55" s="41">
        <f t="shared" si="5"/>
        <v>5925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4612</v>
      </c>
      <c r="C59" s="41">
        <f t="shared" si="5"/>
        <v>7509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154848</v>
      </c>
      <c r="C62" s="41">
        <f t="shared" si="5"/>
        <v>147716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4458619</v>
      </c>
      <c r="C63" s="41">
        <f t="shared" si="5"/>
        <v>5300531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18727</v>
      </c>
      <c r="C64" s="41">
        <f t="shared" si="5"/>
        <v>19666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2666</v>
      </c>
      <c r="C7" s="31">
        <v>2969</v>
      </c>
      <c r="D7" s="31">
        <v>4730</v>
      </c>
      <c r="E7" s="31">
        <v>5925</v>
      </c>
      <c r="F7" s="10">
        <f>((E7*100)/D7)-100</f>
        <v>25.264270613107826</v>
      </c>
      <c r="G7" s="1"/>
      <c r="H7" s="1"/>
      <c r="I7" s="1"/>
    </row>
    <row r="8" spans="1:12" x14ac:dyDescent="0.25">
      <c r="A8" s="11" t="s">
        <v>45</v>
      </c>
      <c r="B8" s="32">
        <v>97727</v>
      </c>
      <c r="C8" s="32">
        <v>93557</v>
      </c>
      <c r="D8" s="32">
        <v>180350</v>
      </c>
      <c r="E8" s="32">
        <v>174131</v>
      </c>
      <c r="F8" s="13">
        <f t="shared" ref="F8:F35" si="0">((E8*100)/D8)-100</f>
        <v>-3.4482949819794868</v>
      </c>
      <c r="G8" s="1"/>
      <c r="H8" s="1"/>
      <c r="I8" s="1"/>
    </row>
    <row r="9" spans="1:12" x14ac:dyDescent="0.25">
      <c r="A9" s="8" t="s">
        <v>46</v>
      </c>
      <c r="B9" s="31">
        <v>6565</v>
      </c>
      <c r="C9" s="31">
        <v>6598</v>
      </c>
      <c r="D9" s="31">
        <v>9972</v>
      </c>
      <c r="E9" s="31">
        <v>11295</v>
      </c>
      <c r="F9" s="10">
        <f t="shared" si="0"/>
        <v>13.267148014440437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3494117</v>
      </c>
      <c r="C11" s="31">
        <v>4158361</v>
      </c>
      <c r="D11" s="31">
        <v>7485514</v>
      </c>
      <c r="E11" s="31">
        <v>8797660</v>
      </c>
      <c r="F11" s="10">
        <f t="shared" si="0"/>
        <v>17.529136943702198</v>
      </c>
      <c r="G11" s="1"/>
      <c r="H11" s="1"/>
      <c r="I11" s="1"/>
    </row>
    <row r="12" spans="1:12" x14ac:dyDescent="0.25">
      <c r="A12" s="11" t="s">
        <v>49</v>
      </c>
      <c r="B12" s="32">
        <v>92662</v>
      </c>
      <c r="C12" s="32">
        <v>78800</v>
      </c>
      <c r="D12" s="32">
        <v>151924</v>
      </c>
      <c r="E12" s="32">
        <v>144221</v>
      </c>
      <c r="F12" s="13">
        <f t="shared" si="0"/>
        <v>-5.0702983070482617</v>
      </c>
      <c r="G12" s="1"/>
      <c r="H12" s="1"/>
      <c r="I12" s="1"/>
    </row>
    <row r="13" spans="1:12" x14ac:dyDescent="0.25">
      <c r="A13" s="8" t="s">
        <v>50</v>
      </c>
      <c r="B13" s="31">
        <v>17745</v>
      </c>
      <c r="C13" s="31">
        <v>18724</v>
      </c>
      <c r="D13" s="31">
        <v>35306</v>
      </c>
      <c r="E13" s="31">
        <v>35667</v>
      </c>
      <c r="F13" s="10">
        <f t="shared" si="0"/>
        <v>1.0224890953379031</v>
      </c>
      <c r="G13" s="1"/>
      <c r="H13" s="1"/>
      <c r="I13" s="1"/>
    </row>
    <row r="14" spans="1:12" x14ac:dyDescent="0.25">
      <c r="A14" s="11" t="s">
        <v>51</v>
      </c>
      <c r="B14" s="32">
        <v>1294686</v>
      </c>
      <c r="C14" s="32">
        <v>1381241</v>
      </c>
      <c r="D14" s="32">
        <v>2603623</v>
      </c>
      <c r="E14" s="32">
        <v>2622658</v>
      </c>
      <c r="F14" s="13">
        <f t="shared" si="0"/>
        <v>0.73109662958115962</v>
      </c>
      <c r="G14" s="1"/>
      <c r="H14" s="1"/>
      <c r="I14" s="1"/>
    </row>
    <row r="15" spans="1:12" x14ac:dyDescent="0.25">
      <c r="A15" s="8" t="s">
        <v>52</v>
      </c>
      <c r="B15" s="31">
        <v>520807</v>
      </c>
      <c r="C15" s="31">
        <v>530508</v>
      </c>
      <c r="D15" s="31">
        <v>937730</v>
      </c>
      <c r="E15" s="31">
        <v>967554</v>
      </c>
      <c r="F15" s="10">
        <f t="shared" si="0"/>
        <v>3.1804463971505612</v>
      </c>
      <c r="G15" s="1"/>
      <c r="H15" s="1"/>
      <c r="I15" s="1"/>
    </row>
    <row r="16" spans="1:12" x14ac:dyDescent="0.25">
      <c r="A16" s="11" t="s">
        <v>53</v>
      </c>
      <c r="B16" s="32">
        <v>69457</v>
      </c>
      <c r="C16" s="32">
        <v>87230</v>
      </c>
      <c r="D16" s="32">
        <v>141448</v>
      </c>
      <c r="E16" s="32">
        <v>170302</v>
      </c>
      <c r="F16" s="13">
        <f t="shared" si="0"/>
        <v>20.399015892766243</v>
      </c>
      <c r="G16" s="1"/>
      <c r="H16" s="1"/>
      <c r="I16" s="1"/>
    </row>
    <row r="17" spans="1:9" x14ac:dyDescent="0.25">
      <c r="A17" s="8" t="s">
        <v>54</v>
      </c>
      <c r="B17" s="31">
        <v>190475</v>
      </c>
      <c r="C17" s="31">
        <v>207131</v>
      </c>
      <c r="D17" s="31">
        <v>357188</v>
      </c>
      <c r="E17" s="31">
        <v>376325</v>
      </c>
      <c r="F17" s="10">
        <f t="shared" si="0"/>
        <v>5.3576827888954881</v>
      </c>
      <c r="G17" s="1"/>
      <c r="H17" s="1"/>
      <c r="I17" s="1"/>
    </row>
    <row r="18" spans="1:9" x14ac:dyDescent="0.25">
      <c r="A18" s="11" t="s">
        <v>55</v>
      </c>
      <c r="B18" s="32">
        <v>6873</v>
      </c>
      <c r="C18" s="32">
        <v>6754</v>
      </c>
      <c r="D18" s="32">
        <v>14751</v>
      </c>
      <c r="E18" s="32">
        <v>14974</v>
      </c>
      <c r="F18" s="13">
        <f t="shared" si="0"/>
        <v>1.5117619144464811</v>
      </c>
      <c r="G18" s="1"/>
      <c r="H18" s="1"/>
      <c r="I18" s="1"/>
    </row>
    <row r="19" spans="1:9" x14ac:dyDescent="0.25">
      <c r="A19" s="8" t="s">
        <v>56</v>
      </c>
      <c r="B19" s="31">
        <v>785</v>
      </c>
      <c r="C19" s="31">
        <v>675</v>
      </c>
      <c r="D19" s="31">
        <v>1951</v>
      </c>
      <c r="E19" s="31">
        <v>705</v>
      </c>
      <c r="F19" s="10">
        <f t="shared" si="0"/>
        <v>-63.864684777037418</v>
      </c>
      <c r="G19" s="1"/>
      <c r="H19" s="1"/>
      <c r="I19" s="1"/>
    </row>
    <row r="20" spans="1:9" x14ac:dyDescent="0.25">
      <c r="A20" s="11" t="s">
        <v>57</v>
      </c>
      <c r="B20" s="32">
        <v>61616</v>
      </c>
      <c r="C20" s="32">
        <v>53920</v>
      </c>
      <c r="D20" s="32">
        <v>117586</v>
      </c>
      <c r="E20" s="32">
        <v>125616</v>
      </c>
      <c r="F20" s="13">
        <f t="shared" si="0"/>
        <v>6.829044273978198</v>
      </c>
      <c r="G20" s="1"/>
      <c r="H20" s="1"/>
      <c r="I20" s="1"/>
    </row>
    <row r="21" spans="1:9" x14ac:dyDescent="0.25">
      <c r="A21" s="8" t="s">
        <v>58</v>
      </c>
      <c r="B21" s="31">
        <v>55</v>
      </c>
      <c r="C21" s="31">
        <v>5369</v>
      </c>
      <c r="D21" s="31">
        <v>75</v>
      </c>
      <c r="E21" s="31">
        <v>10332</v>
      </c>
      <c r="F21" s="10">
        <f t="shared" si="0"/>
        <v>13676</v>
      </c>
      <c r="G21" s="1"/>
      <c r="H21" s="1"/>
      <c r="I21" s="1"/>
    </row>
    <row r="22" spans="1:9" x14ac:dyDescent="0.25">
      <c r="A22" s="11" t="s">
        <v>59</v>
      </c>
      <c r="B22" s="32">
        <v>932089</v>
      </c>
      <c r="C22" s="32">
        <v>798317</v>
      </c>
      <c r="D22" s="32">
        <v>1842353</v>
      </c>
      <c r="E22" s="32">
        <v>1601902</v>
      </c>
      <c r="F22" s="13">
        <f t="shared" si="0"/>
        <v>-13.051299072436166</v>
      </c>
      <c r="G22" s="1"/>
      <c r="H22" s="1"/>
      <c r="I22" s="1"/>
    </row>
    <row r="23" spans="1:9" x14ac:dyDescent="0.25">
      <c r="A23" s="8" t="s">
        <v>60</v>
      </c>
      <c r="B23" s="31">
        <v>21066</v>
      </c>
      <c r="C23" s="31">
        <v>38747</v>
      </c>
      <c r="D23" s="31">
        <v>62799</v>
      </c>
      <c r="E23" s="31">
        <v>146640</v>
      </c>
      <c r="F23" s="10">
        <f t="shared" si="0"/>
        <v>133.50690297616205</v>
      </c>
      <c r="G23" s="1"/>
      <c r="H23" s="1"/>
      <c r="I23" s="1"/>
    </row>
    <row r="24" spans="1:9" x14ac:dyDescent="0.25">
      <c r="A24" s="11" t="s">
        <v>61</v>
      </c>
      <c r="B24" s="32">
        <v>24617</v>
      </c>
      <c r="C24" s="32">
        <v>13430</v>
      </c>
      <c r="D24" s="32">
        <v>50158</v>
      </c>
      <c r="E24" s="32">
        <v>34737</v>
      </c>
      <c r="F24" s="13">
        <f t="shared" si="0"/>
        <v>-30.744846285737069</v>
      </c>
      <c r="G24" s="1"/>
      <c r="H24" s="1"/>
      <c r="I24" s="1"/>
    </row>
    <row r="25" spans="1:9" x14ac:dyDescent="0.25">
      <c r="A25" s="8" t="s">
        <v>62</v>
      </c>
      <c r="B25" s="31">
        <v>20324</v>
      </c>
      <c r="C25" s="31">
        <v>21468</v>
      </c>
      <c r="D25" s="31">
        <v>43001</v>
      </c>
      <c r="E25" s="31">
        <v>46211</v>
      </c>
      <c r="F25" s="10">
        <f t="shared" si="0"/>
        <v>7.464942675751729</v>
      </c>
      <c r="G25" s="1"/>
      <c r="H25" s="1"/>
      <c r="I25" s="1"/>
    </row>
    <row r="26" spans="1:9" x14ac:dyDescent="0.25">
      <c r="A26" s="11" t="s">
        <v>63</v>
      </c>
      <c r="B26" s="32">
        <v>4260</v>
      </c>
      <c r="C26" s="32">
        <v>4072</v>
      </c>
      <c r="D26" s="32">
        <v>10588</v>
      </c>
      <c r="E26" s="32">
        <v>7802</v>
      </c>
      <c r="F26" s="13">
        <f t="shared" si="0"/>
        <v>-26.312806951265586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196034</v>
      </c>
      <c r="C28" s="32">
        <v>187699</v>
      </c>
      <c r="D28" s="32">
        <v>377968</v>
      </c>
      <c r="E28" s="32">
        <v>381744</v>
      </c>
      <c r="F28" s="13">
        <f t="shared" si="0"/>
        <v>0.99902637260296956</v>
      </c>
      <c r="G28" s="1"/>
      <c r="H28" s="1"/>
      <c r="I28" s="1"/>
    </row>
    <row r="29" spans="1:9" x14ac:dyDescent="0.25">
      <c r="A29" s="8" t="s">
        <v>66</v>
      </c>
      <c r="B29" s="31">
        <v>2118</v>
      </c>
      <c r="C29" s="31">
        <v>702</v>
      </c>
      <c r="D29" s="31">
        <v>2556</v>
      </c>
      <c r="E29" s="31">
        <v>1319</v>
      </c>
      <c r="F29" s="10">
        <f t="shared" si="0"/>
        <v>-48.395931142410014</v>
      </c>
      <c r="G29" s="1"/>
      <c r="H29" s="1"/>
      <c r="I29" s="1"/>
    </row>
    <row r="30" spans="1:9" x14ac:dyDescent="0.25">
      <c r="A30" s="11" t="s">
        <v>67</v>
      </c>
      <c r="B30" s="32">
        <v>81410</v>
      </c>
      <c r="C30" s="32">
        <v>93467</v>
      </c>
      <c r="D30" s="32">
        <v>155351</v>
      </c>
      <c r="E30" s="32">
        <v>177678</v>
      </c>
      <c r="F30" s="13">
        <f t="shared" si="0"/>
        <v>14.371970569870811</v>
      </c>
      <c r="G30" s="1"/>
      <c r="H30" s="1"/>
      <c r="I30" s="1"/>
    </row>
    <row r="31" spans="1:9" x14ac:dyDescent="0.25">
      <c r="A31" s="8" t="s">
        <v>68</v>
      </c>
      <c r="B31" s="31">
        <v>119383</v>
      </c>
      <c r="C31" s="31">
        <v>123919</v>
      </c>
      <c r="D31" s="31">
        <v>266356</v>
      </c>
      <c r="E31" s="31">
        <v>268300</v>
      </c>
      <c r="F31" s="10">
        <f t="shared" si="0"/>
        <v>0.72985027557103876</v>
      </c>
      <c r="G31" s="1"/>
      <c r="H31" s="1"/>
      <c r="I31" s="1"/>
    </row>
    <row r="32" spans="1:9" x14ac:dyDescent="0.25">
      <c r="A32" s="11" t="s">
        <v>69</v>
      </c>
      <c r="B32" s="32">
        <v>3997504</v>
      </c>
      <c r="C32" s="32">
        <v>3632471</v>
      </c>
      <c r="D32" s="32">
        <v>7988729</v>
      </c>
      <c r="E32" s="32">
        <v>7202065</v>
      </c>
      <c r="F32" s="13">
        <f t="shared" si="0"/>
        <v>-9.8471734364753161</v>
      </c>
      <c r="G32" s="1"/>
      <c r="H32" s="1"/>
      <c r="I32" s="1"/>
    </row>
    <row r="33" spans="1:9" x14ac:dyDescent="0.25">
      <c r="A33" s="8" t="s">
        <v>70</v>
      </c>
      <c r="B33" s="31">
        <v>182011</v>
      </c>
      <c r="C33" s="31">
        <v>163999</v>
      </c>
      <c r="D33" s="31">
        <v>347229</v>
      </c>
      <c r="E33" s="31">
        <v>337073</v>
      </c>
      <c r="F33" s="10">
        <f t="shared" si="0"/>
        <v>-2.9248709065198994</v>
      </c>
      <c r="G33" s="1"/>
      <c r="H33" s="1"/>
      <c r="I33" s="1"/>
    </row>
    <row r="34" spans="1:9" x14ac:dyDescent="0.25">
      <c r="A34" s="11" t="s">
        <v>71</v>
      </c>
      <c r="B34" s="32">
        <v>20446</v>
      </c>
      <c r="C34" s="32">
        <v>23469</v>
      </c>
      <c r="D34" s="32">
        <v>39188</v>
      </c>
      <c r="E34" s="32">
        <v>44636</v>
      </c>
      <c r="F34" s="13">
        <f t="shared" si="0"/>
        <v>13.902214963764422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11457498</v>
      </c>
      <c r="C35" s="15">
        <f t="shared" ref="C35:E35" si="1">SUM(C7:C34)</f>
        <v>11733597</v>
      </c>
      <c r="D35" s="15">
        <f t="shared" si="1"/>
        <v>23228424</v>
      </c>
      <c r="E35" s="15">
        <f t="shared" si="1"/>
        <v>23707472</v>
      </c>
      <c r="F35" s="16">
        <f t="shared" si="0"/>
        <v>2.0623353525835455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5925</v>
      </c>
      <c r="C38" s="41">
        <f>D7</f>
        <v>4730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8797660</v>
      </c>
      <c r="G38" s="42">
        <f>LOOKUP(E38,$A$38:$A$65,$C$38:$C$65)</f>
        <v>7485514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174131</v>
      </c>
      <c r="C39" s="41">
        <f t="shared" ref="C39:C65" si="5">D8</f>
        <v>180350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7202065</v>
      </c>
      <c r="G39" s="42">
        <f t="shared" ref="G39:G65" si="8">LOOKUP(E39,$A$38:$A$65,$C$38:$C$65)</f>
        <v>7988729</v>
      </c>
    </row>
    <row r="40" spans="1:9" x14ac:dyDescent="0.25">
      <c r="A40" s="42" t="str">
        <f t="shared" si="3"/>
        <v>ALMERIA</v>
      </c>
      <c r="B40" s="41">
        <f t="shared" si="4"/>
        <v>11295</v>
      </c>
      <c r="C40" s="41">
        <f t="shared" si="5"/>
        <v>9972</v>
      </c>
      <c r="D40" s="41">
        <f t="shared" si="6"/>
        <v>21</v>
      </c>
      <c r="E40" s="42" t="str">
        <f t="shared" si="2"/>
        <v>BARCELONA</v>
      </c>
      <c r="F40" s="42">
        <f t="shared" si="7"/>
        <v>2622658</v>
      </c>
      <c r="G40" s="42">
        <f t="shared" si="8"/>
        <v>2603623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1601902</v>
      </c>
      <c r="G41" s="42">
        <f t="shared" si="8"/>
        <v>1842353</v>
      </c>
    </row>
    <row r="42" spans="1:9" x14ac:dyDescent="0.25">
      <c r="A42" s="42" t="str">
        <f t="shared" si="3"/>
        <v>BAHIA DE ALGECIRAS</v>
      </c>
      <c r="B42" s="41">
        <f t="shared" si="4"/>
        <v>8797660</v>
      </c>
      <c r="C42" s="41">
        <f t="shared" si="5"/>
        <v>7485514</v>
      </c>
      <c r="D42" s="41">
        <f t="shared" si="6"/>
        <v>1</v>
      </c>
      <c r="E42" s="42" t="str">
        <f t="shared" si="2"/>
        <v>BILBAO</v>
      </c>
      <c r="F42" s="42">
        <f t="shared" si="7"/>
        <v>967554</v>
      </c>
      <c r="G42" s="42">
        <f t="shared" si="8"/>
        <v>937730</v>
      </c>
    </row>
    <row r="43" spans="1:9" x14ac:dyDescent="0.25">
      <c r="A43" s="42" t="str">
        <f t="shared" si="3"/>
        <v>BAHIA DE CADIZ</v>
      </c>
      <c r="B43" s="41">
        <f t="shared" si="4"/>
        <v>144221</v>
      </c>
      <c r="C43" s="41">
        <f t="shared" si="5"/>
        <v>151924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381744</v>
      </c>
      <c r="G43" s="42">
        <f t="shared" si="8"/>
        <v>377968</v>
      </c>
    </row>
    <row r="44" spans="1:9" x14ac:dyDescent="0.25">
      <c r="A44" s="42" t="str">
        <f t="shared" si="3"/>
        <v>BALEARES</v>
      </c>
      <c r="B44" s="41">
        <f t="shared" si="4"/>
        <v>35667</v>
      </c>
      <c r="C44" s="41">
        <f t="shared" si="5"/>
        <v>35306</v>
      </c>
      <c r="D44" s="41">
        <f t="shared" si="6"/>
        <v>18</v>
      </c>
      <c r="E44" s="42" t="str">
        <f t="shared" si="2"/>
        <v>CASTELLON</v>
      </c>
      <c r="F44" s="42">
        <f t="shared" si="7"/>
        <v>376325</v>
      </c>
      <c r="G44" s="42">
        <f t="shared" si="8"/>
        <v>357188</v>
      </c>
    </row>
    <row r="45" spans="1:9" x14ac:dyDescent="0.25">
      <c r="A45" s="42" t="str">
        <f t="shared" si="3"/>
        <v>BARCELONA</v>
      </c>
      <c r="B45" s="41">
        <f t="shared" si="4"/>
        <v>2622658</v>
      </c>
      <c r="C45" s="41">
        <f t="shared" si="5"/>
        <v>2603623</v>
      </c>
      <c r="D45" s="41">
        <f t="shared" si="6"/>
        <v>3</v>
      </c>
      <c r="E45" s="42" t="str">
        <f t="shared" si="2"/>
        <v>VIGO</v>
      </c>
      <c r="F45" s="42">
        <f t="shared" si="7"/>
        <v>337073</v>
      </c>
      <c r="G45" s="42">
        <f t="shared" si="8"/>
        <v>347229</v>
      </c>
    </row>
    <row r="46" spans="1:9" x14ac:dyDescent="0.25">
      <c r="A46" s="42" t="str">
        <f t="shared" si="3"/>
        <v>BILBAO</v>
      </c>
      <c r="B46" s="41">
        <f t="shared" si="4"/>
        <v>967554</v>
      </c>
      <c r="C46" s="41">
        <f t="shared" si="5"/>
        <v>937730</v>
      </c>
      <c r="D46" s="41">
        <f t="shared" si="6"/>
        <v>5</v>
      </c>
      <c r="E46" s="42" t="str">
        <f t="shared" si="2"/>
        <v>TARRAGONA</v>
      </c>
      <c r="F46" s="42">
        <f t="shared" si="7"/>
        <v>268300</v>
      </c>
      <c r="G46" s="42">
        <f t="shared" si="8"/>
        <v>266356</v>
      </c>
    </row>
    <row r="47" spans="1:9" x14ac:dyDescent="0.25">
      <c r="A47" s="42" t="str">
        <f t="shared" si="3"/>
        <v>CARTAGENA</v>
      </c>
      <c r="B47" s="41">
        <f t="shared" si="4"/>
        <v>170302</v>
      </c>
      <c r="C47" s="41">
        <f t="shared" si="5"/>
        <v>141448</v>
      </c>
      <c r="D47" s="41">
        <f t="shared" si="6"/>
        <v>12</v>
      </c>
      <c r="E47" s="42" t="str">
        <f t="shared" si="2"/>
        <v>SEVILLA</v>
      </c>
      <c r="F47" s="42">
        <f t="shared" si="7"/>
        <v>177678</v>
      </c>
      <c r="G47" s="42">
        <f t="shared" si="8"/>
        <v>155351</v>
      </c>
    </row>
    <row r="48" spans="1:9" x14ac:dyDescent="0.25">
      <c r="A48" s="42" t="str">
        <f t="shared" si="3"/>
        <v>CASTELLON</v>
      </c>
      <c r="B48" s="41">
        <f t="shared" si="4"/>
        <v>376325</v>
      </c>
      <c r="C48" s="41">
        <f t="shared" si="5"/>
        <v>357188</v>
      </c>
      <c r="D48" s="41">
        <f t="shared" si="6"/>
        <v>7</v>
      </c>
      <c r="E48" s="42" t="str">
        <f t="shared" si="2"/>
        <v>ALICANTE</v>
      </c>
      <c r="F48" s="42">
        <f t="shared" si="7"/>
        <v>174131</v>
      </c>
      <c r="G48" s="42">
        <f t="shared" si="8"/>
        <v>180350</v>
      </c>
    </row>
    <row r="49" spans="1:7" x14ac:dyDescent="0.25">
      <c r="A49" s="42" t="str">
        <f t="shared" si="3"/>
        <v>CEUTA</v>
      </c>
      <c r="B49" s="41">
        <f t="shared" si="4"/>
        <v>14974</v>
      </c>
      <c r="C49" s="41">
        <f t="shared" si="5"/>
        <v>14751</v>
      </c>
      <c r="D49" s="41">
        <f t="shared" si="6"/>
        <v>20</v>
      </c>
      <c r="E49" s="42" t="str">
        <f t="shared" si="2"/>
        <v>CARTAGENA</v>
      </c>
      <c r="F49" s="42">
        <f t="shared" si="7"/>
        <v>170302</v>
      </c>
      <c r="G49" s="42">
        <f t="shared" si="8"/>
        <v>141448</v>
      </c>
    </row>
    <row r="50" spans="1:7" x14ac:dyDescent="0.25">
      <c r="A50" s="42" t="str">
        <f t="shared" si="3"/>
        <v>FERROL-SAN CIBRAO</v>
      </c>
      <c r="B50" s="41">
        <f t="shared" si="4"/>
        <v>705</v>
      </c>
      <c r="C50" s="41">
        <f t="shared" si="5"/>
        <v>1951</v>
      </c>
      <c r="D50" s="41">
        <f t="shared" si="6"/>
        <v>26</v>
      </c>
      <c r="E50" s="42" t="str">
        <f t="shared" si="2"/>
        <v>MALAGA</v>
      </c>
      <c r="F50" s="42">
        <f t="shared" si="7"/>
        <v>146640</v>
      </c>
      <c r="G50" s="42">
        <f t="shared" si="8"/>
        <v>62799</v>
      </c>
    </row>
    <row r="51" spans="1:7" x14ac:dyDescent="0.25">
      <c r="A51" s="42" t="str">
        <f t="shared" si="3"/>
        <v>GIJON</v>
      </c>
      <c r="B51" s="41">
        <f t="shared" si="4"/>
        <v>125616</v>
      </c>
      <c r="C51" s="41">
        <f t="shared" si="5"/>
        <v>117586</v>
      </c>
      <c r="D51" s="41">
        <f t="shared" si="6"/>
        <v>15</v>
      </c>
      <c r="E51" s="42" t="str">
        <f t="shared" si="2"/>
        <v>BAHIA DE CADIZ</v>
      </c>
      <c r="F51" s="42">
        <f t="shared" si="7"/>
        <v>144221</v>
      </c>
      <c r="G51" s="42">
        <f t="shared" si="8"/>
        <v>151924</v>
      </c>
    </row>
    <row r="52" spans="1:7" x14ac:dyDescent="0.25">
      <c r="A52" s="42" t="str">
        <f t="shared" si="3"/>
        <v>HUELVA</v>
      </c>
      <c r="B52" s="41">
        <f t="shared" si="4"/>
        <v>10332</v>
      </c>
      <c r="C52" s="41">
        <f t="shared" si="5"/>
        <v>75</v>
      </c>
      <c r="D52" s="41">
        <f t="shared" si="6"/>
        <v>22</v>
      </c>
      <c r="E52" s="42" t="str">
        <f t="shared" si="2"/>
        <v>GIJON</v>
      </c>
      <c r="F52" s="42">
        <f t="shared" si="7"/>
        <v>125616</v>
      </c>
      <c r="G52" s="42">
        <f t="shared" si="8"/>
        <v>117586</v>
      </c>
    </row>
    <row r="53" spans="1:7" x14ac:dyDescent="0.25">
      <c r="A53" s="42" t="str">
        <f t="shared" si="3"/>
        <v>LAS PALMAS</v>
      </c>
      <c r="B53" s="41">
        <f t="shared" si="4"/>
        <v>1601902</v>
      </c>
      <c r="C53" s="41">
        <f t="shared" si="5"/>
        <v>1842353</v>
      </c>
      <c r="D53" s="41">
        <f t="shared" si="6"/>
        <v>4</v>
      </c>
      <c r="E53" s="42" t="str">
        <f t="shared" si="2"/>
        <v>MELILLA</v>
      </c>
      <c r="F53" s="42">
        <f t="shared" si="7"/>
        <v>46211</v>
      </c>
      <c r="G53" s="42">
        <f t="shared" si="8"/>
        <v>43001</v>
      </c>
    </row>
    <row r="54" spans="1:7" x14ac:dyDescent="0.25">
      <c r="A54" s="42" t="str">
        <f t="shared" si="3"/>
        <v>MALAGA</v>
      </c>
      <c r="B54" s="41">
        <f t="shared" si="4"/>
        <v>146640</v>
      </c>
      <c r="C54" s="41">
        <f t="shared" si="5"/>
        <v>62799</v>
      </c>
      <c r="D54" s="41">
        <f t="shared" si="6"/>
        <v>13</v>
      </c>
      <c r="E54" s="42" t="str">
        <f t="shared" si="2"/>
        <v>VILAGARCIA</v>
      </c>
      <c r="F54" s="42">
        <f t="shared" si="7"/>
        <v>44636</v>
      </c>
      <c r="G54" s="42">
        <f t="shared" si="8"/>
        <v>39188</v>
      </c>
    </row>
    <row r="55" spans="1:7" x14ac:dyDescent="0.25">
      <c r="A55" s="42" t="str">
        <f t="shared" si="3"/>
        <v>MARIN Y RIA DE PONTEVEDRA</v>
      </c>
      <c r="B55" s="41">
        <f t="shared" si="4"/>
        <v>34737</v>
      </c>
      <c r="C55" s="41">
        <f t="shared" si="5"/>
        <v>50158</v>
      </c>
      <c r="D55" s="41">
        <f t="shared" si="6"/>
        <v>19</v>
      </c>
      <c r="E55" s="42" t="str">
        <f t="shared" si="2"/>
        <v>BALEARES</v>
      </c>
      <c r="F55" s="42">
        <f t="shared" ref="F55:F65" si="9">LOOKUP(E55,$A$38:$A$65,$B$38:$B$65)</f>
        <v>35667</v>
      </c>
      <c r="G55" s="42">
        <f t="shared" si="8"/>
        <v>35306</v>
      </c>
    </row>
    <row r="56" spans="1:7" x14ac:dyDescent="0.25">
      <c r="A56" s="42" t="str">
        <f t="shared" si="3"/>
        <v>MELILLA</v>
      </c>
      <c r="B56" s="41">
        <f t="shared" si="4"/>
        <v>46211</v>
      </c>
      <c r="C56" s="41">
        <f t="shared" si="5"/>
        <v>43001</v>
      </c>
      <c r="D56" s="41">
        <f t="shared" si="6"/>
        <v>16</v>
      </c>
      <c r="E56" s="42" t="str">
        <f t="shared" si="2"/>
        <v>MARIN Y RIA DE PONTEVEDRA</v>
      </c>
      <c r="F56" s="42">
        <f t="shared" si="9"/>
        <v>34737</v>
      </c>
      <c r="G56" s="42">
        <f t="shared" si="8"/>
        <v>50158</v>
      </c>
    </row>
    <row r="57" spans="1:7" x14ac:dyDescent="0.25">
      <c r="A57" s="42" t="str">
        <f t="shared" si="3"/>
        <v>MOTRIL</v>
      </c>
      <c r="B57" s="41">
        <f t="shared" si="4"/>
        <v>7802</v>
      </c>
      <c r="C57" s="41">
        <f t="shared" si="5"/>
        <v>10588</v>
      </c>
      <c r="D57" s="41">
        <f t="shared" si="6"/>
        <v>23</v>
      </c>
      <c r="E57" s="42" t="str">
        <f t="shared" si="2"/>
        <v>CEUTA</v>
      </c>
      <c r="F57" s="42">
        <f t="shared" si="9"/>
        <v>14974</v>
      </c>
      <c r="G57" s="42">
        <f t="shared" si="8"/>
        <v>14751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11295</v>
      </c>
      <c r="G58" s="42">
        <f t="shared" si="8"/>
        <v>9972</v>
      </c>
    </row>
    <row r="59" spans="1:7" x14ac:dyDescent="0.25">
      <c r="A59" s="42" t="str">
        <f t="shared" si="3"/>
        <v>SANTA CRUZ DE TENERIFE</v>
      </c>
      <c r="B59" s="41">
        <f t="shared" si="4"/>
        <v>381744</v>
      </c>
      <c r="C59" s="41">
        <f t="shared" si="5"/>
        <v>377968</v>
      </c>
      <c r="D59" s="41">
        <f t="shared" si="6"/>
        <v>6</v>
      </c>
      <c r="E59" s="42" t="str">
        <f t="shared" si="2"/>
        <v>HUELVA</v>
      </c>
      <c r="F59" s="42">
        <f t="shared" si="9"/>
        <v>10332</v>
      </c>
      <c r="G59" s="42">
        <f t="shared" si="8"/>
        <v>75</v>
      </c>
    </row>
    <row r="60" spans="1:7" x14ac:dyDescent="0.25">
      <c r="A60" s="42" t="str">
        <f t="shared" si="3"/>
        <v>SANTANDER</v>
      </c>
      <c r="B60" s="41">
        <f t="shared" si="4"/>
        <v>1319</v>
      </c>
      <c r="C60" s="41">
        <f t="shared" si="5"/>
        <v>2556</v>
      </c>
      <c r="D60" s="41">
        <f t="shared" si="6"/>
        <v>25</v>
      </c>
      <c r="E60" s="42" t="str">
        <f t="shared" si="2"/>
        <v>MOTRIL</v>
      </c>
      <c r="F60" s="42">
        <f t="shared" si="9"/>
        <v>7802</v>
      </c>
      <c r="G60" s="42">
        <f t="shared" si="8"/>
        <v>10588</v>
      </c>
    </row>
    <row r="61" spans="1:7" x14ac:dyDescent="0.25">
      <c r="A61" s="42" t="str">
        <f t="shared" si="3"/>
        <v>SEVILLA</v>
      </c>
      <c r="B61" s="41">
        <f t="shared" si="4"/>
        <v>177678</v>
      </c>
      <c r="C61" s="41">
        <f t="shared" si="5"/>
        <v>155351</v>
      </c>
      <c r="D61" s="41">
        <f t="shared" si="6"/>
        <v>10</v>
      </c>
      <c r="E61" s="42" t="str">
        <f t="shared" si="2"/>
        <v>A CORUÑA</v>
      </c>
      <c r="F61" s="42">
        <f t="shared" si="9"/>
        <v>5925</v>
      </c>
      <c r="G61" s="42">
        <f t="shared" si="8"/>
        <v>4730</v>
      </c>
    </row>
    <row r="62" spans="1:7" x14ac:dyDescent="0.25">
      <c r="A62" s="42" t="str">
        <f t="shared" si="3"/>
        <v>TARRAGONA</v>
      </c>
      <c r="B62" s="41">
        <f t="shared" si="4"/>
        <v>268300</v>
      </c>
      <c r="C62" s="41">
        <f t="shared" si="5"/>
        <v>266356</v>
      </c>
      <c r="D62" s="41">
        <f t="shared" si="6"/>
        <v>9</v>
      </c>
      <c r="E62" s="42" t="str">
        <f t="shared" si="2"/>
        <v>SANTANDER</v>
      </c>
      <c r="F62" s="42">
        <f t="shared" si="9"/>
        <v>1319</v>
      </c>
      <c r="G62" s="42">
        <f t="shared" si="8"/>
        <v>2556</v>
      </c>
    </row>
    <row r="63" spans="1:7" x14ac:dyDescent="0.25">
      <c r="A63" s="42" t="str">
        <f t="shared" si="3"/>
        <v>VALENCIA</v>
      </c>
      <c r="B63" s="41">
        <f t="shared" si="4"/>
        <v>7202065</v>
      </c>
      <c r="C63" s="41">
        <f t="shared" si="5"/>
        <v>7988729</v>
      </c>
      <c r="D63" s="41">
        <f t="shared" si="6"/>
        <v>2</v>
      </c>
      <c r="E63" s="42" t="str">
        <f t="shared" si="2"/>
        <v>FERROL-SAN CIBRAO</v>
      </c>
      <c r="F63" s="42">
        <f t="shared" si="9"/>
        <v>705</v>
      </c>
      <c r="G63" s="42">
        <f t="shared" si="8"/>
        <v>1951</v>
      </c>
    </row>
    <row r="64" spans="1:7" x14ac:dyDescent="0.25">
      <c r="A64" s="42" t="str">
        <f t="shared" si="3"/>
        <v>VIGO</v>
      </c>
      <c r="B64" s="41">
        <f t="shared" si="4"/>
        <v>337073</v>
      </c>
      <c r="C64" s="41">
        <f t="shared" si="5"/>
        <v>347229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44636</v>
      </c>
      <c r="C65" s="41">
        <f t="shared" si="5"/>
        <v>39188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7172</v>
      </c>
      <c r="C8" s="34">
        <v>4973</v>
      </c>
      <c r="D8" s="34">
        <v>11860</v>
      </c>
      <c r="E8" s="34">
        <v>13038</v>
      </c>
      <c r="F8" s="13">
        <f t="shared" ref="F8:F35" si="0">((E8*100)/D8)-100</f>
        <v>9.9325463743676181</v>
      </c>
      <c r="G8" s="1"/>
      <c r="H8" s="1"/>
      <c r="I8" s="1"/>
    </row>
    <row r="9" spans="1:12" x14ac:dyDescent="0.25">
      <c r="A9" s="8" t="s">
        <v>46</v>
      </c>
      <c r="B9" s="33">
        <v>29233</v>
      </c>
      <c r="C9" s="33">
        <v>25807</v>
      </c>
      <c r="D9" s="33">
        <v>65350</v>
      </c>
      <c r="E9" s="33">
        <v>56930</v>
      </c>
      <c r="F9" s="10">
        <f t="shared" si="0"/>
        <v>-12.884468247895938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554365</v>
      </c>
      <c r="C11" s="33">
        <v>571677</v>
      </c>
      <c r="D11" s="33">
        <v>1075287</v>
      </c>
      <c r="E11" s="33">
        <v>1132575</v>
      </c>
      <c r="F11" s="10">
        <f t="shared" si="0"/>
        <v>5.3276939086960056</v>
      </c>
      <c r="G11" s="1"/>
      <c r="H11" s="1"/>
      <c r="I11" s="1"/>
    </row>
    <row r="12" spans="1:12" x14ac:dyDescent="0.25">
      <c r="A12" s="11" t="s">
        <v>49</v>
      </c>
      <c r="B12" s="34">
        <v>64661</v>
      </c>
      <c r="C12" s="34">
        <v>59719</v>
      </c>
      <c r="D12" s="34">
        <v>135943</v>
      </c>
      <c r="E12" s="34">
        <v>119018</v>
      </c>
      <c r="F12" s="13">
        <f t="shared" si="0"/>
        <v>-12.450070985633687</v>
      </c>
      <c r="G12" s="1"/>
      <c r="H12" s="1"/>
      <c r="I12" s="1"/>
    </row>
    <row r="13" spans="1:12" x14ac:dyDescent="0.25">
      <c r="A13" s="8" t="s">
        <v>50</v>
      </c>
      <c r="B13" s="33">
        <v>569910</v>
      </c>
      <c r="C13" s="33">
        <v>629058</v>
      </c>
      <c r="D13" s="33">
        <v>1117395</v>
      </c>
      <c r="E13" s="33">
        <v>1235943</v>
      </c>
      <c r="F13" s="10">
        <f t="shared" si="0"/>
        <v>10.609318996415766</v>
      </c>
      <c r="G13" s="1"/>
      <c r="H13" s="1"/>
      <c r="I13" s="1"/>
    </row>
    <row r="14" spans="1:12" x14ac:dyDescent="0.25">
      <c r="A14" s="11" t="s">
        <v>51</v>
      </c>
      <c r="B14" s="34">
        <v>668046</v>
      </c>
      <c r="C14" s="34">
        <v>719751</v>
      </c>
      <c r="D14" s="34">
        <v>1291562</v>
      </c>
      <c r="E14" s="34">
        <v>1372048</v>
      </c>
      <c r="F14" s="13">
        <f t="shared" si="0"/>
        <v>6.2316791605823028</v>
      </c>
      <c r="G14" s="1"/>
      <c r="H14" s="1"/>
      <c r="I14" s="1"/>
    </row>
    <row r="15" spans="1:12" x14ac:dyDescent="0.25">
      <c r="A15" s="8" t="s">
        <v>52</v>
      </c>
      <c r="B15" s="33">
        <v>56641</v>
      </c>
      <c r="C15" s="33">
        <v>45151</v>
      </c>
      <c r="D15" s="33">
        <v>130496</v>
      </c>
      <c r="E15" s="33">
        <v>113774</v>
      </c>
      <c r="F15" s="10">
        <f t="shared" si="0"/>
        <v>-12.814185875429132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26915</v>
      </c>
      <c r="C17" s="33">
        <v>42108</v>
      </c>
      <c r="D17" s="33">
        <v>58132</v>
      </c>
      <c r="E17" s="33">
        <v>61465</v>
      </c>
      <c r="F17" s="10">
        <f t="shared" si="0"/>
        <v>5.7335030619968279</v>
      </c>
      <c r="G17" s="1"/>
      <c r="H17" s="1"/>
      <c r="I17" s="1"/>
    </row>
    <row r="18" spans="1:9" x14ac:dyDescent="0.25">
      <c r="A18" s="11" t="s">
        <v>55</v>
      </c>
      <c r="B18" s="34">
        <v>75866</v>
      </c>
      <c r="C18" s="34">
        <v>71068</v>
      </c>
      <c r="D18" s="34">
        <v>157057</v>
      </c>
      <c r="E18" s="34">
        <v>147128</v>
      </c>
      <c r="F18" s="13">
        <f t="shared" si="0"/>
        <v>-6.3219086064295169</v>
      </c>
      <c r="G18" s="1"/>
      <c r="H18" s="1"/>
      <c r="I18" s="1"/>
    </row>
    <row r="19" spans="1:9" x14ac:dyDescent="0.25">
      <c r="A19" s="8" t="s">
        <v>56</v>
      </c>
      <c r="B19" s="33">
        <v>3903</v>
      </c>
      <c r="C19" s="33">
        <v>4494</v>
      </c>
      <c r="D19" s="33">
        <v>7673</v>
      </c>
      <c r="E19" s="33">
        <v>6959</v>
      </c>
      <c r="F19" s="10">
        <f t="shared" si="0"/>
        <v>-9.3053564446761357</v>
      </c>
      <c r="G19" s="1"/>
      <c r="H19" s="1"/>
      <c r="I19" s="1"/>
    </row>
    <row r="20" spans="1:9" x14ac:dyDescent="0.25">
      <c r="A20" s="11" t="s">
        <v>57</v>
      </c>
      <c r="B20" s="34">
        <v>51409</v>
      </c>
      <c r="C20" s="34">
        <v>44566</v>
      </c>
      <c r="D20" s="34">
        <v>107905</v>
      </c>
      <c r="E20" s="34">
        <v>92777</v>
      </c>
      <c r="F20" s="13">
        <f t="shared" si="0"/>
        <v>-14.01973958574672</v>
      </c>
      <c r="G20" s="1"/>
      <c r="H20" s="1"/>
      <c r="I20" s="1"/>
    </row>
    <row r="21" spans="1:9" x14ac:dyDescent="0.25">
      <c r="A21" s="8" t="s">
        <v>58</v>
      </c>
      <c r="B21" s="33">
        <v>19622</v>
      </c>
      <c r="C21" s="33">
        <v>11269</v>
      </c>
      <c r="D21" s="33">
        <v>26022</v>
      </c>
      <c r="E21" s="33">
        <v>16713</v>
      </c>
      <c r="F21" s="10">
        <f t="shared" si="0"/>
        <v>-35.77357620474983</v>
      </c>
      <c r="G21" s="1"/>
      <c r="H21" s="1"/>
      <c r="I21" s="1"/>
    </row>
    <row r="22" spans="1:9" x14ac:dyDescent="0.25">
      <c r="A22" s="11" t="s">
        <v>59</v>
      </c>
      <c r="B22" s="34">
        <v>193058</v>
      </c>
      <c r="C22" s="34">
        <v>232191</v>
      </c>
      <c r="D22" s="34">
        <v>403667</v>
      </c>
      <c r="E22" s="34">
        <v>488556</v>
      </c>
      <c r="F22" s="13">
        <f t="shared" si="0"/>
        <v>21.029462403416673</v>
      </c>
      <c r="G22" s="1"/>
      <c r="H22" s="1"/>
      <c r="I22" s="1"/>
    </row>
    <row r="23" spans="1:9" x14ac:dyDescent="0.25">
      <c r="A23" s="8" t="s">
        <v>60</v>
      </c>
      <c r="B23" s="33">
        <v>38830</v>
      </c>
      <c r="C23" s="33">
        <v>36771</v>
      </c>
      <c r="D23" s="33">
        <v>79469</v>
      </c>
      <c r="E23" s="33">
        <v>74493</v>
      </c>
      <c r="F23" s="10">
        <f t="shared" si="0"/>
        <v>-6.2615611118800985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53603</v>
      </c>
      <c r="C25" s="33">
        <v>51879</v>
      </c>
      <c r="D25" s="33">
        <v>111554</v>
      </c>
      <c r="E25" s="33">
        <v>109287</v>
      </c>
      <c r="F25" s="10">
        <f t="shared" si="0"/>
        <v>-2.0321996521863781</v>
      </c>
      <c r="G25" s="1"/>
      <c r="H25" s="1"/>
      <c r="I25" s="1"/>
    </row>
    <row r="26" spans="1:9" x14ac:dyDescent="0.25">
      <c r="A26" s="11" t="s">
        <v>63</v>
      </c>
      <c r="B26" s="34">
        <v>10573</v>
      </c>
      <c r="C26" s="34">
        <v>13907</v>
      </c>
      <c r="D26" s="34">
        <v>21805</v>
      </c>
      <c r="E26" s="34">
        <v>28875</v>
      </c>
      <c r="F26" s="13">
        <f t="shared" si="0"/>
        <v>32.423756019261646</v>
      </c>
      <c r="G26" s="1"/>
      <c r="H26" s="1"/>
      <c r="I26" s="1"/>
    </row>
    <row r="27" spans="1:9" x14ac:dyDescent="0.25">
      <c r="A27" s="8" t="s">
        <v>64</v>
      </c>
      <c r="B27" s="33">
        <v>46978</v>
      </c>
      <c r="C27" s="33">
        <v>39675</v>
      </c>
      <c r="D27" s="33">
        <v>82320</v>
      </c>
      <c r="E27" s="33">
        <v>76797</v>
      </c>
      <c r="F27" s="10">
        <f t="shared" si="0"/>
        <v>-6.7091836734693828</v>
      </c>
      <c r="G27" s="1"/>
      <c r="H27" s="1"/>
      <c r="I27" s="1"/>
    </row>
    <row r="28" spans="1:9" x14ac:dyDescent="0.25">
      <c r="A28" s="11" t="s">
        <v>65</v>
      </c>
      <c r="B28" s="34">
        <v>232981</v>
      </c>
      <c r="C28" s="34">
        <v>229556</v>
      </c>
      <c r="D28" s="34">
        <v>486194</v>
      </c>
      <c r="E28" s="34">
        <v>492687</v>
      </c>
      <c r="F28" s="13">
        <f t="shared" si="0"/>
        <v>1.3354751395533526</v>
      </c>
      <c r="G28" s="1"/>
      <c r="H28" s="1"/>
      <c r="I28" s="1"/>
    </row>
    <row r="29" spans="1:9" x14ac:dyDescent="0.25">
      <c r="A29" s="8" t="s">
        <v>66</v>
      </c>
      <c r="B29" s="33">
        <v>97925</v>
      </c>
      <c r="C29" s="33">
        <v>96117</v>
      </c>
      <c r="D29" s="33">
        <v>147204</v>
      </c>
      <c r="E29" s="33">
        <v>171366</v>
      </c>
      <c r="F29" s="10">
        <f t="shared" si="0"/>
        <v>16.413956142496133</v>
      </c>
      <c r="G29" s="1"/>
      <c r="H29" s="1"/>
      <c r="I29" s="1"/>
    </row>
    <row r="30" spans="1:9" x14ac:dyDescent="0.25">
      <c r="A30" s="11" t="s">
        <v>67</v>
      </c>
      <c r="B30" s="34">
        <v>15975</v>
      </c>
      <c r="C30" s="34">
        <v>23479</v>
      </c>
      <c r="D30" s="34">
        <v>30333</v>
      </c>
      <c r="E30" s="34">
        <v>48775</v>
      </c>
      <c r="F30" s="13">
        <f t="shared" si="0"/>
        <v>60.798470312860587</v>
      </c>
      <c r="G30" s="1"/>
      <c r="H30" s="1"/>
      <c r="I30" s="1"/>
    </row>
    <row r="31" spans="1:9" x14ac:dyDescent="0.25">
      <c r="A31" s="8" t="s">
        <v>68</v>
      </c>
      <c r="B31" s="33">
        <v>38630</v>
      </c>
      <c r="C31" s="33">
        <v>5207</v>
      </c>
      <c r="D31" s="33">
        <v>60090</v>
      </c>
      <c r="E31" s="33">
        <v>11710</v>
      </c>
      <c r="F31" s="10">
        <f t="shared" si="0"/>
        <v>-80.512564486603424</v>
      </c>
      <c r="G31" s="1"/>
      <c r="H31" s="1"/>
      <c r="I31" s="1"/>
    </row>
    <row r="32" spans="1:9" x14ac:dyDescent="0.25">
      <c r="A32" s="11" t="s">
        <v>69</v>
      </c>
      <c r="B32" s="34">
        <v>448677</v>
      </c>
      <c r="C32" s="34">
        <v>552644</v>
      </c>
      <c r="D32" s="34">
        <v>842004</v>
      </c>
      <c r="E32" s="34">
        <v>1052418</v>
      </c>
      <c r="F32" s="13">
        <f t="shared" si="0"/>
        <v>24.98966750751778</v>
      </c>
      <c r="G32" s="1"/>
      <c r="H32" s="1"/>
      <c r="I32" s="1"/>
    </row>
    <row r="33" spans="1:9" x14ac:dyDescent="0.25">
      <c r="A33" s="8" t="s">
        <v>70</v>
      </c>
      <c r="B33" s="33">
        <v>86038</v>
      </c>
      <c r="C33" s="33">
        <v>68862</v>
      </c>
      <c r="D33" s="33">
        <v>161358</v>
      </c>
      <c r="E33" s="33">
        <v>136285</v>
      </c>
      <c r="F33" s="10">
        <f t="shared" si="0"/>
        <v>-15.538739944719197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3391011</v>
      </c>
      <c r="C35" s="15">
        <f t="shared" ref="C35:E35" si="1">SUM(C7:C34)</f>
        <v>3579929</v>
      </c>
      <c r="D35" s="15">
        <f t="shared" si="1"/>
        <v>6610680</v>
      </c>
      <c r="E35" s="15">
        <f t="shared" si="1"/>
        <v>7059617</v>
      </c>
      <c r="F35" s="16">
        <f t="shared" si="0"/>
        <v>6.7910865448032638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1372048</v>
      </c>
      <c r="G38" s="42">
        <f>LOOKUP(E38,$A$38:$A$65,$C$38:$C$65)</f>
        <v>1291562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13038</v>
      </c>
      <c r="C39" s="41">
        <f t="shared" ref="C39:C65" si="5">D8</f>
        <v>11860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1235943</v>
      </c>
      <c r="G39" s="42">
        <f t="shared" ref="G39:G65" si="8">LOOKUP(E39,$A$38:$A$65,$C$38:$C$65)</f>
        <v>1117395</v>
      </c>
    </row>
    <row r="40" spans="1:9" x14ac:dyDescent="0.25">
      <c r="A40" s="42" t="str">
        <f t="shared" si="3"/>
        <v>ALMERIA</v>
      </c>
      <c r="B40" s="41">
        <f t="shared" si="4"/>
        <v>56930</v>
      </c>
      <c r="C40" s="41">
        <f t="shared" si="5"/>
        <v>65350</v>
      </c>
      <c r="D40" s="41">
        <f t="shared" si="6"/>
        <v>17</v>
      </c>
      <c r="E40" s="42" t="str">
        <f t="shared" si="2"/>
        <v>BAHIA DE ALGECIRAS</v>
      </c>
      <c r="F40" s="42">
        <f t="shared" si="7"/>
        <v>1132575</v>
      </c>
      <c r="G40" s="42">
        <f t="shared" si="8"/>
        <v>1075287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1052418</v>
      </c>
      <c r="G41" s="42">
        <f t="shared" si="8"/>
        <v>842004</v>
      </c>
    </row>
    <row r="42" spans="1:9" x14ac:dyDescent="0.25">
      <c r="A42" s="42" t="str">
        <f t="shared" si="3"/>
        <v>BAHIA DE ALGECIRAS</v>
      </c>
      <c r="B42" s="41">
        <f t="shared" si="4"/>
        <v>1132575</v>
      </c>
      <c r="C42" s="41">
        <f t="shared" si="5"/>
        <v>1075287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492687</v>
      </c>
      <c r="G42" s="42">
        <f t="shared" si="8"/>
        <v>486194</v>
      </c>
    </row>
    <row r="43" spans="1:9" x14ac:dyDescent="0.25">
      <c r="A43" s="42" t="str">
        <f t="shared" si="3"/>
        <v>BAHIA DE CADIZ</v>
      </c>
      <c r="B43" s="41">
        <f t="shared" si="4"/>
        <v>119018</v>
      </c>
      <c r="C43" s="41">
        <f t="shared" si="5"/>
        <v>135943</v>
      </c>
      <c r="D43" s="41">
        <f t="shared" si="6"/>
        <v>10</v>
      </c>
      <c r="E43" s="42" t="str">
        <f t="shared" si="2"/>
        <v>LAS PALMAS</v>
      </c>
      <c r="F43" s="42">
        <f t="shared" si="7"/>
        <v>488556</v>
      </c>
      <c r="G43" s="42">
        <f t="shared" si="8"/>
        <v>403667</v>
      </c>
    </row>
    <row r="44" spans="1:9" x14ac:dyDescent="0.25">
      <c r="A44" s="42" t="str">
        <f t="shared" si="3"/>
        <v>BALEARES</v>
      </c>
      <c r="B44" s="41">
        <f t="shared" si="4"/>
        <v>1235943</v>
      </c>
      <c r="C44" s="41">
        <f t="shared" si="5"/>
        <v>1117395</v>
      </c>
      <c r="D44" s="41">
        <f t="shared" si="6"/>
        <v>2</v>
      </c>
      <c r="E44" s="42" t="str">
        <f t="shared" si="2"/>
        <v>SANTANDER</v>
      </c>
      <c r="F44" s="42">
        <f t="shared" si="7"/>
        <v>171366</v>
      </c>
      <c r="G44" s="42">
        <f t="shared" si="8"/>
        <v>147204</v>
      </c>
    </row>
    <row r="45" spans="1:9" x14ac:dyDescent="0.25">
      <c r="A45" s="42" t="str">
        <f t="shared" si="3"/>
        <v>BARCELONA</v>
      </c>
      <c r="B45" s="41">
        <f t="shared" si="4"/>
        <v>1372048</v>
      </c>
      <c r="C45" s="41">
        <f t="shared" si="5"/>
        <v>1291562</v>
      </c>
      <c r="D45" s="41">
        <f t="shared" si="6"/>
        <v>1</v>
      </c>
      <c r="E45" s="42" t="str">
        <f t="shared" si="2"/>
        <v>CEUTA</v>
      </c>
      <c r="F45" s="42">
        <f t="shared" si="7"/>
        <v>147128</v>
      </c>
      <c r="G45" s="42">
        <f t="shared" si="8"/>
        <v>157057</v>
      </c>
    </row>
    <row r="46" spans="1:9" x14ac:dyDescent="0.25">
      <c r="A46" s="42" t="str">
        <f t="shared" si="3"/>
        <v>BILBAO</v>
      </c>
      <c r="B46" s="41">
        <f t="shared" si="4"/>
        <v>113774</v>
      </c>
      <c r="C46" s="41">
        <f t="shared" si="5"/>
        <v>130496</v>
      </c>
      <c r="D46" s="41">
        <f t="shared" si="6"/>
        <v>11</v>
      </c>
      <c r="E46" s="42" t="str">
        <f t="shared" si="2"/>
        <v>VIGO</v>
      </c>
      <c r="F46" s="42">
        <f t="shared" si="7"/>
        <v>136285</v>
      </c>
      <c r="G46" s="42">
        <f t="shared" si="8"/>
        <v>161358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119018</v>
      </c>
      <c r="G47" s="42">
        <f t="shared" si="8"/>
        <v>135943</v>
      </c>
    </row>
    <row r="48" spans="1:9" x14ac:dyDescent="0.25">
      <c r="A48" s="42" t="str">
        <f t="shared" si="3"/>
        <v>CASTELLON</v>
      </c>
      <c r="B48" s="41">
        <f t="shared" si="4"/>
        <v>61465</v>
      </c>
      <c r="C48" s="41">
        <f t="shared" si="5"/>
        <v>58132</v>
      </c>
      <c r="D48" s="41">
        <f t="shared" si="6"/>
        <v>16</v>
      </c>
      <c r="E48" s="42" t="str">
        <f t="shared" si="2"/>
        <v>BILBAO</v>
      </c>
      <c r="F48" s="42">
        <f t="shared" si="7"/>
        <v>113774</v>
      </c>
      <c r="G48" s="42">
        <f t="shared" si="8"/>
        <v>130496</v>
      </c>
    </row>
    <row r="49" spans="1:7" x14ac:dyDescent="0.25">
      <c r="A49" s="42" t="str">
        <f t="shared" si="3"/>
        <v>CEUTA</v>
      </c>
      <c r="B49" s="41">
        <f t="shared" si="4"/>
        <v>147128</v>
      </c>
      <c r="C49" s="41">
        <f t="shared" si="5"/>
        <v>157057</v>
      </c>
      <c r="D49" s="41">
        <f t="shared" si="6"/>
        <v>8</v>
      </c>
      <c r="E49" s="42" t="str">
        <f t="shared" si="2"/>
        <v>MELILLA</v>
      </c>
      <c r="F49" s="42">
        <f t="shared" si="7"/>
        <v>109287</v>
      </c>
      <c r="G49" s="42">
        <f t="shared" si="8"/>
        <v>111554</v>
      </c>
    </row>
    <row r="50" spans="1:7" x14ac:dyDescent="0.25">
      <c r="A50" s="42" t="str">
        <f t="shared" si="3"/>
        <v>FERROL-SAN CIBRAO</v>
      </c>
      <c r="B50" s="41">
        <f t="shared" si="4"/>
        <v>6959</v>
      </c>
      <c r="C50" s="41">
        <f t="shared" si="5"/>
        <v>7673</v>
      </c>
      <c r="D50" s="41">
        <f t="shared" si="6"/>
        <v>23</v>
      </c>
      <c r="E50" s="42" t="str">
        <f t="shared" si="2"/>
        <v>GIJON</v>
      </c>
      <c r="F50" s="42">
        <f t="shared" si="7"/>
        <v>92777</v>
      </c>
      <c r="G50" s="42">
        <f t="shared" si="8"/>
        <v>107905</v>
      </c>
    </row>
    <row r="51" spans="1:7" x14ac:dyDescent="0.25">
      <c r="A51" s="42" t="str">
        <f t="shared" si="3"/>
        <v>GIJON</v>
      </c>
      <c r="B51" s="41">
        <f t="shared" si="4"/>
        <v>92777</v>
      </c>
      <c r="C51" s="41">
        <f t="shared" si="5"/>
        <v>107905</v>
      </c>
      <c r="D51" s="41">
        <f t="shared" si="6"/>
        <v>13</v>
      </c>
      <c r="E51" s="42" t="str">
        <f t="shared" si="2"/>
        <v>PASAIA</v>
      </c>
      <c r="F51" s="42">
        <f t="shared" si="7"/>
        <v>76797</v>
      </c>
      <c r="G51" s="42">
        <f t="shared" si="8"/>
        <v>82320</v>
      </c>
    </row>
    <row r="52" spans="1:7" x14ac:dyDescent="0.25">
      <c r="A52" s="42" t="str">
        <f t="shared" si="3"/>
        <v>HUELVA</v>
      </c>
      <c r="B52" s="41">
        <f t="shared" si="4"/>
        <v>16713</v>
      </c>
      <c r="C52" s="41">
        <f t="shared" si="5"/>
        <v>26022</v>
      </c>
      <c r="D52" s="41">
        <f t="shared" si="6"/>
        <v>20</v>
      </c>
      <c r="E52" s="42" t="str">
        <f t="shared" si="2"/>
        <v>MALAGA</v>
      </c>
      <c r="F52" s="42">
        <f t="shared" si="7"/>
        <v>74493</v>
      </c>
      <c r="G52" s="42">
        <f t="shared" si="8"/>
        <v>79469</v>
      </c>
    </row>
    <row r="53" spans="1:7" x14ac:dyDescent="0.25">
      <c r="A53" s="42" t="str">
        <f t="shared" si="3"/>
        <v>LAS PALMAS</v>
      </c>
      <c r="B53" s="41">
        <f t="shared" si="4"/>
        <v>488556</v>
      </c>
      <c r="C53" s="41">
        <f t="shared" si="5"/>
        <v>403667</v>
      </c>
      <c r="D53" s="41">
        <f t="shared" si="6"/>
        <v>6</v>
      </c>
      <c r="E53" s="42" t="str">
        <f t="shared" si="2"/>
        <v>CASTELLON</v>
      </c>
      <c r="F53" s="42">
        <f t="shared" si="7"/>
        <v>61465</v>
      </c>
      <c r="G53" s="42">
        <f t="shared" si="8"/>
        <v>58132</v>
      </c>
    </row>
    <row r="54" spans="1:7" x14ac:dyDescent="0.25">
      <c r="A54" s="42" t="str">
        <f t="shared" si="3"/>
        <v>MALAGA</v>
      </c>
      <c r="B54" s="41">
        <f t="shared" si="4"/>
        <v>74493</v>
      </c>
      <c r="C54" s="41">
        <f t="shared" si="5"/>
        <v>79469</v>
      </c>
      <c r="D54" s="41">
        <f t="shared" si="6"/>
        <v>15</v>
      </c>
      <c r="E54" s="42" t="str">
        <f t="shared" si="2"/>
        <v>ALMERIA</v>
      </c>
      <c r="F54" s="42">
        <f t="shared" si="7"/>
        <v>56930</v>
      </c>
      <c r="G54" s="42">
        <f t="shared" si="8"/>
        <v>65350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48775</v>
      </c>
      <c r="G55" s="42">
        <f t="shared" si="8"/>
        <v>30333</v>
      </c>
    </row>
    <row r="56" spans="1:7" x14ac:dyDescent="0.25">
      <c r="A56" s="42" t="str">
        <f t="shared" si="3"/>
        <v>MELILLA</v>
      </c>
      <c r="B56" s="41">
        <f t="shared" si="4"/>
        <v>109287</v>
      </c>
      <c r="C56" s="41">
        <f t="shared" si="5"/>
        <v>111554</v>
      </c>
      <c r="D56" s="41">
        <f t="shared" si="6"/>
        <v>12</v>
      </c>
      <c r="E56" s="42" t="str">
        <f t="shared" si="2"/>
        <v>MOTRIL</v>
      </c>
      <c r="F56" s="42">
        <f t="shared" si="9"/>
        <v>28875</v>
      </c>
      <c r="G56" s="42">
        <f t="shared" si="8"/>
        <v>21805</v>
      </c>
    </row>
    <row r="57" spans="1:7" x14ac:dyDescent="0.25">
      <c r="A57" s="42" t="str">
        <f t="shared" si="3"/>
        <v>MOTRIL</v>
      </c>
      <c r="B57" s="41">
        <f t="shared" si="4"/>
        <v>28875</v>
      </c>
      <c r="C57" s="41">
        <f t="shared" si="5"/>
        <v>21805</v>
      </c>
      <c r="D57" s="41">
        <f t="shared" si="6"/>
        <v>19</v>
      </c>
      <c r="E57" s="42" t="str">
        <f t="shared" si="2"/>
        <v>HUELVA</v>
      </c>
      <c r="F57" s="42">
        <f t="shared" si="9"/>
        <v>16713</v>
      </c>
      <c r="G57" s="42">
        <f t="shared" si="8"/>
        <v>26022</v>
      </c>
    </row>
    <row r="58" spans="1:7" x14ac:dyDescent="0.25">
      <c r="A58" s="42" t="str">
        <f t="shared" si="3"/>
        <v>PASAIA</v>
      </c>
      <c r="B58" s="41">
        <f t="shared" si="4"/>
        <v>76797</v>
      </c>
      <c r="C58" s="41">
        <f t="shared" si="5"/>
        <v>82320</v>
      </c>
      <c r="D58" s="41">
        <f t="shared" si="6"/>
        <v>14</v>
      </c>
      <c r="E58" s="42" t="str">
        <f t="shared" si="2"/>
        <v>ALICANTE</v>
      </c>
      <c r="F58" s="42">
        <f t="shared" si="9"/>
        <v>13038</v>
      </c>
      <c r="G58" s="42">
        <f t="shared" si="8"/>
        <v>11860</v>
      </c>
    </row>
    <row r="59" spans="1:7" x14ac:dyDescent="0.25">
      <c r="A59" s="42" t="str">
        <f t="shared" si="3"/>
        <v>SANTA CRUZ DE TENERIFE</v>
      </c>
      <c r="B59" s="41">
        <f t="shared" si="4"/>
        <v>492687</v>
      </c>
      <c r="C59" s="41">
        <f t="shared" si="5"/>
        <v>486194</v>
      </c>
      <c r="D59" s="41">
        <f t="shared" si="6"/>
        <v>5</v>
      </c>
      <c r="E59" s="42" t="str">
        <f t="shared" si="2"/>
        <v>TARRAGONA</v>
      </c>
      <c r="F59" s="42">
        <f t="shared" si="9"/>
        <v>11710</v>
      </c>
      <c r="G59" s="42">
        <f t="shared" si="8"/>
        <v>60090</v>
      </c>
    </row>
    <row r="60" spans="1:7" x14ac:dyDescent="0.25">
      <c r="A60" s="42" t="str">
        <f t="shared" si="3"/>
        <v>SANTANDER</v>
      </c>
      <c r="B60" s="41">
        <f t="shared" si="4"/>
        <v>171366</v>
      </c>
      <c r="C60" s="41">
        <f t="shared" si="5"/>
        <v>147204</v>
      </c>
      <c r="D60" s="41">
        <f t="shared" si="6"/>
        <v>7</v>
      </c>
      <c r="E60" s="42" t="str">
        <f t="shared" si="2"/>
        <v>FERROL-SAN CIBRAO</v>
      </c>
      <c r="F60" s="42">
        <f t="shared" si="9"/>
        <v>6959</v>
      </c>
      <c r="G60" s="42">
        <f t="shared" si="8"/>
        <v>7673</v>
      </c>
    </row>
    <row r="61" spans="1:7" x14ac:dyDescent="0.25">
      <c r="A61" s="42" t="str">
        <f t="shared" si="3"/>
        <v>SEVILLA</v>
      </c>
      <c r="B61" s="41">
        <f t="shared" si="4"/>
        <v>48775</v>
      </c>
      <c r="C61" s="41">
        <f t="shared" si="5"/>
        <v>30333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11710</v>
      </c>
      <c r="C62" s="41">
        <f t="shared" si="5"/>
        <v>60090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1052418</v>
      </c>
      <c r="C63" s="41">
        <f t="shared" si="5"/>
        <v>842004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136285</v>
      </c>
      <c r="C64" s="41">
        <f t="shared" si="5"/>
        <v>161358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297</v>
      </c>
      <c r="C7" s="35">
        <v>271</v>
      </c>
      <c r="D7" s="35">
        <v>530</v>
      </c>
      <c r="E7" s="35">
        <v>584</v>
      </c>
      <c r="F7" s="10">
        <f>((E7*100)/D7)-100</f>
        <v>10.188679245283012</v>
      </c>
      <c r="G7" s="1"/>
      <c r="H7" s="1"/>
      <c r="I7" s="1"/>
    </row>
    <row r="8" spans="1:12" x14ac:dyDescent="0.25">
      <c r="A8" s="11" t="s">
        <v>45</v>
      </c>
      <c r="B8" s="36">
        <v>12389</v>
      </c>
      <c r="C8" s="36">
        <v>12148</v>
      </c>
      <c r="D8" s="36">
        <v>23337</v>
      </c>
      <c r="E8" s="36">
        <v>22944</v>
      </c>
      <c r="F8" s="13">
        <f t="shared" ref="F8:F35" si="0">((E8*100)/D8)-100</f>
        <v>-1.684021082401344</v>
      </c>
      <c r="G8" s="1"/>
      <c r="H8" s="1"/>
      <c r="I8" s="1"/>
    </row>
    <row r="9" spans="1:12" x14ac:dyDescent="0.25">
      <c r="A9" s="8" t="s">
        <v>46</v>
      </c>
      <c r="B9" s="35">
        <v>655</v>
      </c>
      <c r="C9" s="35">
        <v>534</v>
      </c>
      <c r="D9" s="35">
        <v>1031</v>
      </c>
      <c r="E9" s="35">
        <v>956</v>
      </c>
      <c r="F9" s="10">
        <f t="shared" si="0"/>
        <v>-7.2744907856449998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297765</v>
      </c>
      <c r="C11" s="35">
        <v>355458</v>
      </c>
      <c r="D11" s="35">
        <v>631812</v>
      </c>
      <c r="E11" s="35">
        <v>743356</v>
      </c>
      <c r="F11" s="10">
        <f t="shared" si="0"/>
        <v>17.654618779003883</v>
      </c>
      <c r="G11" s="1"/>
      <c r="H11" s="1"/>
      <c r="I11" s="1"/>
    </row>
    <row r="12" spans="1:12" x14ac:dyDescent="0.25">
      <c r="A12" s="11" t="s">
        <v>49</v>
      </c>
      <c r="B12" s="36">
        <v>9573.5</v>
      </c>
      <c r="C12" s="36">
        <v>8010</v>
      </c>
      <c r="D12" s="36">
        <v>16306.5</v>
      </c>
      <c r="E12" s="36">
        <v>16264</v>
      </c>
      <c r="F12" s="13">
        <f t="shared" si="0"/>
        <v>-0.2606322632079241</v>
      </c>
      <c r="G12" s="1"/>
      <c r="H12" s="1"/>
      <c r="I12" s="1"/>
    </row>
    <row r="13" spans="1:12" x14ac:dyDescent="0.25">
      <c r="A13" s="8" t="s">
        <v>50</v>
      </c>
      <c r="B13" s="35">
        <v>4720</v>
      </c>
      <c r="C13" s="35">
        <v>4020</v>
      </c>
      <c r="D13" s="35">
        <v>8809</v>
      </c>
      <c r="E13" s="35">
        <v>8605</v>
      </c>
      <c r="F13" s="10">
        <f t="shared" si="0"/>
        <v>-2.3158133726870176</v>
      </c>
      <c r="G13" s="1"/>
      <c r="H13" s="1"/>
      <c r="I13" s="1"/>
    </row>
    <row r="14" spans="1:12" x14ac:dyDescent="0.25">
      <c r="A14" s="11" t="s">
        <v>51</v>
      </c>
      <c r="B14" s="36">
        <v>127801</v>
      </c>
      <c r="C14" s="36">
        <v>148269</v>
      </c>
      <c r="D14" s="36">
        <v>255349</v>
      </c>
      <c r="E14" s="36">
        <v>278097.5</v>
      </c>
      <c r="F14" s="13">
        <f t="shared" si="0"/>
        <v>8.9087875809186698</v>
      </c>
      <c r="G14" s="1"/>
      <c r="H14" s="1"/>
      <c r="I14" s="1"/>
    </row>
    <row r="15" spans="1:12" x14ac:dyDescent="0.25">
      <c r="A15" s="8" t="s">
        <v>52</v>
      </c>
      <c r="B15" s="35">
        <v>49652.25</v>
      </c>
      <c r="C15" s="35">
        <v>51038</v>
      </c>
      <c r="D15" s="35">
        <v>90648.75</v>
      </c>
      <c r="E15" s="35">
        <v>93525.25</v>
      </c>
      <c r="F15" s="10">
        <f t="shared" si="0"/>
        <v>3.1732373584853661</v>
      </c>
      <c r="G15" s="1"/>
      <c r="H15" s="1"/>
      <c r="I15" s="1"/>
    </row>
    <row r="16" spans="1:12" x14ac:dyDescent="0.25">
      <c r="A16" s="11" t="s">
        <v>53</v>
      </c>
      <c r="B16" s="36">
        <v>6118</v>
      </c>
      <c r="C16" s="36">
        <v>6680</v>
      </c>
      <c r="D16" s="36">
        <v>11460</v>
      </c>
      <c r="E16" s="36">
        <v>14420</v>
      </c>
      <c r="F16" s="13">
        <f t="shared" si="0"/>
        <v>25.828970331588138</v>
      </c>
      <c r="G16" s="1"/>
      <c r="H16" s="1"/>
      <c r="I16" s="1"/>
    </row>
    <row r="17" spans="1:9" x14ac:dyDescent="0.25">
      <c r="A17" s="8" t="s">
        <v>54</v>
      </c>
      <c r="B17" s="35">
        <v>14162</v>
      </c>
      <c r="C17" s="35">
        <v>13600</v>
      </c>
      <c r="D17" s="35">
        <v>26052</v>
      </c>
      <c r="E17" s="35">
        <v>27355</v>
      </c>
      <c r="F17" s="10">
        <f t="shared" si="0"/>
        <v>5.001535390756942</v>
      </c>
      <c r="G17" s="1"/>
      <c r="H17" s="1"/>
      <c r="I17" s="1"/>
    </row>
    <row r="18" spans="1:9" x14ac:dyDescent="0.25">
      <c r="A18" s="11" t="s">
        <v>55</v>
      </c>
      <c r="B18" s="36">
        <v>1547</v>
      </c>
      <c r="C18" s="36">
        <v>1414</v>
      </c>
      <c r="D18" s="36">
        <v>3272</v>
      </c>
      <c r="E18" s="36">
        <v>3216</v>
      </c>
      <c r="F18" s="13">
        <f t="shared" si="0"/>
        <v>-1.7114914425427941</v>
      </c>
      <c r="G18" s="1"/>
      <c r="H18" s="1"/>
      <c r="I18" s="1"/>
    </row>
    <row r="19" spans="1:9" x14ac:dyDescent="0.25">
      <c r="A19" s="8" t="s">
        <v>56</v>
      </c>
      <c r="B19" s="35">
        <v>66</v>
      </c>
      <c r="C19" s="35">
        <v>58</v>
      </c>
      <c r="D19" s="35">
        <v>180</v>
      </c>
      <c r="E19" s="35">
        <v>75</v>
      </c>
      <c r="F19" s="10">
        <f t="shared" si="0"/>
        <v>-58.333333333333336</v>
      </c>
      <c r="G19" s="1"/>
      <c r="H19" s="1"/>
      <c r="I19" s="1"/>
    </row>
    <row r="20" spans="1:9" x14ac:dyDescent="0.25">
      <c r="A20" s="11" t="s">
        <v>57</v>
      </c>
      <c r="B20" s="36">
        <v>4811</v>
      </c>
      <c r="C20" s="36">
        <v>3663</v>
      </c>
      <c r="D20" s="36">
        <v>9452</v>
      </c>
      <c r="E20" s="36">
        <v>8615</v>
      </c>
      <c r="F20" s="13">
        <f t="shared" si="0"/>
        <v>-8.8552687261955185</v>
      </c>
      <c r="G20" s="1"/>
      <c r="H20" s="1"/>
      <c r="I20" s="1"/>
    </row>
    <row r="21" spans="1:9" x14ac:dyDescent="0.25">
      <c r="A21" s="8" t="s">
        <v>58</v>
      </c>
      <c r="B21" s="35">
        <v>8</v>
      </c>
      <c r="C21" s="35">
        <v>430</v>
      </c>
      <c r="D21" s="35">
        <v>18</v>
      </c>
      <c r="E21" s="35">
        <v>985</v>
      </c>
      <c r="F21" s="10">
        <f t="shared" si="0"/>
        <v>5372.2222222222226</v>
      </c>
      <c r="G21" s="1"/>
      <c r="H21" s="1"/>
      <c r="I21" s="1"/>
    </row>
    <row r="22" spans="1:9" x14ac:dyDescent="0.25">
      <c r="A22" s="11" t="s">
        <v>59</v>
      </c>
      <c r="B22" s="36">
        <v>88287</v>
      </c>
      <c r="C22" s="36">
        <v>72692</v>
      </c>
      <c r="D22" s="36">
        <v>174012</v>
      </c>
      <c r="E22" s="36">
        <v>147405</v>
      </c>
      <c r="F22" s="13">
        <f t="shared" si="0"/>
        <v>-15.290324805185847</v>
      </c>
      <c r="G22" s="1"/>
      <c r="H22" s="1"/>
      <c r="I22" s="1"/>
    </row>
    <row r="23" spans="1:9" x14ac:dyDescent="0.25">
      <c r="A23" s="8" t="s">
        <v>60</v>
      </c>
      <c r="B23" s="35">
        <v>5510</v>
      </c>
      <c r="C23" s="35">
        <v>9273</v>
      </c>
      <c r="D23" s="35">
        <v>13861</v>
      </c>
      <c r="E23" s="35">
        <v>37534</v>
      </c>
      <c r="F23" s="10">
        <f t="shared" si="0"/>
        <v>170.78854339513742</v>
      </c>
      <c r="G23" s="1"/>
      <c r="H23" s="1"/>
      <c r="I23" s="1"/>
    </row>
    <row r="24" spans="1:9" x14ac:dyDescent="0.25">
      <c r="A24" s="11" t="s">
        <v>61</v>
      </c>
      <c r="B24" s="36">
        <v>2735</v>
      </c>
      <c r="C24" s="36">
        <v>1463</v>
      </c>
      <c r="D24" s="36">
        <v>5579</v>
      </c>
      <c r="E24" s="36">
        <v>4154</v>
      </c>
      <c r="F24" s="13">
        <f t="shared" si="0"/>
        <v>-25.542211865925793</v>
      </c>
      <c r="G24" s="1"/>
      <c r="H24" s="1"/>
      <c r="I24" s="1"/>
    </row>
    <row r="25" spans="1:9" x14ac:dyDescent="0.25">
      <c r="A25" s="8" t="s">
        <v>62</v>
      </c>
      <c r="B25" s="35">
        <v>2850</v>
      </c>
      <c r="C25" s="35">
        <v>3001</v>
      </c>
      <c r="D25" s="35">
        <v>5914</v>
      </c>
      <c r="E25" s="35">
        <v>6195</v>
      </c>
      <c r="F25" s="10">
        <f t="shared" si="0"/>
        <v>4.7514372675008474</v>
      </c>
      <c r="G25" s="1"/>
      <c r="H25" s="1"/>
      <c r="I25" s="1"/>
    </row>
    <row r="26" spans="1:9" x14ac:dyDescent="0.25">
      <c r="A26" s="11" t="s">
        <v>63</v>
      </c>
      <c r="B26" s="36">
        <v>539</v>
      </c>
      <c r="C26" s="36">
        <v>462</v>
      </c>
      <c r="D26" s="36">
        <v>1248</v>
      </c>
      <c r="E26" s="36">
        <v>855</v>
      </c>
      <c r="F26" s="13">
        <f t="shared" si="0"/>
        <v>-31.490384615384613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24583</v>
      </c>
      <c r="C28" s="36">
        <v>24141</v>
      </c>
      <c r="D28" s="36">
        <v>47782</v>
      </c>
      <c r="E28" s="36">
        <v>49083</v>
      </c>
      <c r="F28" s="13">
        <f t="shared" si="0"/>
        <v>2.7227826378133955</v>
      </c>
      <c r="G28" s="1"/>
      <c r="H28" s="1"/>
      <c r="I28" s="1"/>
    </row>
    <row r="29" spans="1:9" x14ac:dyDescent="0.25">
      <c r="A29" s="8" t="s">
        <v>66</v>
      </c>
      <c r="B29" s="35">
        <v>175</v>
      </c>
      <c r="C29" s="35">
        <v>51</v>
      </c>
      <c r="D29" s="35">
        <v>206</v>
      </c>
      <c r="E29" s="35">
        <v>97</v>
      </c>
      <c r="F29" s="10">
        <f t="shared" si="0"/>
        <v>-52.912621359223301</v>
      </c>
      <c r="G29" s="1"/>
      <c r="H29" s="1"/>
      <c r="I29" s="1"/>
    </row>
    <row r="30" spans="1:9" x14ac:dyDescent="0.25">
      <c r="A30" s="11" t="s">
        <v>67</v>
      </c>
      <c r="B30" s="36">
        <v>10980</v>
      </c>
      <c r="C30" s="36">
        <v>11828</v>
      </c>
      <c r="D30" s="36">
        <v>20173</v>
      </c>
      <c r="E30" s="36">
        <v>23018</v>
      </c>
      <c r="F30" s="13">
        <f t="shared" si="0"/>
        <v>14.103008972388835</v>
      </c>
      <c r="G30" s="1"/>
      <c r="H30" s="1"/>
      <c r="I30" s="1"/>
    </row>
    <row r="31" spans="1:9" x14ac:dyDescent="0.25">
      <c r="A31" s="8" t="s">
        <v>68</v>
      </c>
      <c r="B31" s="35">
        <v>10732</v>
      </c>
      <c r="C31" s="35">
        <v>12416</v>
      </c>
      <c r="D31" s="35">
        <v>24073</v>
      </c>
      <c r="E31" s="35">
        <v>25284</v>
      </c>
      <c r="F31" s="10">
        <f t="shared" si="0"/>
        <v>5.03053213143356</v>
      </c>
      <c r="G31" s="1"/>
      <c r="H31" s="1"/>
      <c r="I31" s="1"/>
    </row>
    <row r="32" spans="1:9" x14ac:dyDescent="0.25">
      <c r="A32" s="11" t="s">
        <v>69</v>
      </c>
      <c r="B32" s="36">
        <v>345069</v>
      </c>
      <c r="C32" s="36">
        <v>333275</v>
      </c>
      <c r="D32" s="36">
        <v>694608</v>
      </c>
      <c r="E32" s="36">
        <v>652391</v>
      </c>
      <c r="F32" s="13">
        <f t="shared" si="0"/>
        <v>-6.0778165526455155</v>
      </c>
      <c r="G32" s="1"/>
      <c r="H32" s="1"/>
      <c r="I32" s="1"/>
    </row>
    <row r="33" spans="1:9" x14ac:dyDescent="0.25">
      <c r="A33" s="8" t="s">
        <v>70</v>
      </c>
      <c r="B33" s="35">
        <v>15436.5</v>
      </c>
      <c r="C33" s="35">
        <v>14374.5</v>
      </c>
      <c r="D33" s="35">
        <v>30042.5</v>
      </c>
      <c r="E33" s="35">
        <v>30245</v>
      </c>
      <c r="F33" s="10">
        <f t="shared" si="0"/>
        <v>0.67404510277107477</v>
      </c>
      <c r="G33" s="1"/>
      <c r="H33" s="1"/>
      <c r="I33" s="1"/>
    </row>
    <row r="34" spans="1:9" x14ac:dyDescent="0.25">
      <c r="A34" s="11" t="s">
        <v>71</v>
      </c>
      <c r="B34" s="36">
        <v>2444</v>
      </c>
      <c r="C34" s="36">
        <v>2641</v>
      </c>
      <c r="D34" s="36">
        <v>4867</v>
      </c>
      <c r="E34" s="36">
        <v>5254</v>
      </c>
      <c r="F34" s="13">
        <f t="shared" si="0"/>
        <v>7.9515101705362667</v>
      </c>
      <c r="G34" s="1"/>
      <c r="H34" s="1"/>
      <c r="I34" s="1"/>
    </row>
    <row r="35" spans="1:9" x14ac:dyDescent="0.25">
      <c r="A35" s="14" t="s">
        <v>72</v>
      </c>
      <c r="B35" s="15">
        <f>SUM(B7:B34)</f>
        <v>1038905.25</v>
      </c>
      <c r="C35" s="15">
        <f t="shared" ref="C35:E35" si="1">SUM(C7:C34)</f>
        <v>1091210.5</v>
      </c>
      <c r="D35" s="15">
        <f t="shared" si="1"/>
        <v>2100622.75</v>
      </c>
      <c r="E35" s="15">
        <f t="shared" si="1"/>
        <v>2200512.75</v>
      </c>
      <c r="F35" s="16">
        <f t="shared" si="0"/>
        <v>4.7552565066716568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584</v>
      </c>
      <c r="C38" s="41">
        <f>D7</f>
        <v>530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743356</v>
      </c>
      <c r="G38" s="42">
        <f>LOOKUP(E38,$A$38:$A$65,$C$38:$C$65)</f>
        <v>631812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22944</v>
      </c>
      <c r="C39" s="41">
        <f t="shared" ref="C39:C65" si="5">D8</f>
        <v>23337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652391</v>
      </c>
      <c r="G39" s="42">
        <f t="shared" ref="G39:G65" si="8">LOOKUP(E39,$A$38:$A$65,$C$38:$C$65)</f>
        <v>694608</v>
      </c>
    </row>
    <row r="40" spans="1:9" x14ac:dyDescent="0.25">
      <c r="A40" s="42" t="str">
        <f t="shared" si="3"/>
        <v>ALMERIA</v>
      </c>
      <c r="B40" s="41">
        <f t="shared" si="4"/>
        <v>956</v>
      </c>
      <c r="C40" s="41">
        <f t="shared" si="5"/>
        <v>1031</v>
      </c>
      <c r="D40" s="41">
        <f t="shared" si="6"/>
        <v>22</v>
      </c>
      <c r="E40" s="42" t="str">
        <f t="shared" si="2"/>
        <v>BARCELONA</v>
      </c>
      <c r="F40" s="42">
        <f t="shared" si="7"/>
        <v>278097.5</v>
      </c>
      <c r="G40" s="42">
        <f t="shared" si="8"/>
        <v>255349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147405</v>
      </c>
      <c r="G41" s="42">
        <f t="shared" si="8"/>
        <v>174012</v>
      </c>
    </row>
    <row r="42" spans="1:9" x14ac:dyDescent="0.25">
      <c r="A42" s="42" t="str">
        <f t="shared" si="3"/>
        <v>BAHIA DE ALGECIRAS</v>
      </c>
      <c r="B42" s="41">
        <f t="shared" si="4"/>
        <v>743356</v>
      </c>
      <c r="C42" s="41">
        <f t="shared" si="5"/>
        <v>631812</v>
      </c>
      <c r="D42" s="41">
        <f t="shared" si="6"/>
        <v>1</v>
      </c>
      <c r="E42" s="42" t="str">
        <f t="shared" si="2"/>
        <v>BILBAO</v>
      </c>
      <c r="F42" s="42">
        <f t="shared" si="7"/>
        <v>93525.25</v>
      </c>
      <c r="G42" s="42">
        <f t="shared" si="8"/>
        <v>90648.75</v>
      </c>
    </row>
    <row r="43" spans="1:9" x14ac:dyDescent="0.25">
      <c r="A43" s="42" t="str">
        <f t="shared" si="3"/>
        <v>BAHIA DE CADIZ</v>
      </c>
      <c r="B43" s="41">
        <f t="shared" si="4"/>
        <v>16264</v>
      </c>
      <c r="C43" s="41">
        <f t="shared" si="5"/>
        <v>16306.5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49083</v>
      </c>
      <c r="G43" s="42">
        <f t="shared" si="8"/>
        <v>47782</v>
      </c>
    </row>
    <row r="44" spans="1:9" x14ac:dyDescent="0.25">
      <c r="A44" s="42" t="str">
        <f t="shared" si="3"/>
        <v>BALEARES</v>
      </c>
      <c r="B44" s="41">
        <f t="shared" si="4"/>
        <v>8605</v>
      </c>
      <c r="C44" s="41">
        <f t="shared" si="5"/>
        <v>8809</v>
      </c>
      <c r="D44" s="41">
        <f t="shared" si="6"/>
        <v>16</v>
      </c>
      <c r="E44" s="42" t="str">
        <f t="shared" si="2"/>
        <v>MALAGA</v>
      </c>
      <c r="F44" s="42">
        <f t="shared" si="7"/>
        <v>37534</v>
      </c>
      <c r="G44" s="42">
        <f t="shared" si="8"/>
        <v>13861</v>
      </c>
    </row>
    <row r="45" spans="1:9" x14ac:dyDescent="0.25">
      <c r="A45" s="42" t="str">
        <f t="shared" si="3"/>
        <v>BARCELONA</v>
      </c>
      <c r="B45" s="41">
        <f t="shared" si="4"/>
        <v>278097.5</v>
      </c>
      <c r="C45" s="41">
        <f t="shared" si="5"/>
        <v>255349</v>
      </c>
      <c r="D45" s="41">
        <f t="shared" si="6"/>
        <v>3</v>
      </c>
      <c r="E45" s="42" t="str">
        <f t="shared" si="2"/>
        <v>VIGO</v>
      </c>
      <c r="F45" s="42">
        <f t="shared" si="7"/>
        <v>30245</v>
      </c>
      <c r="G45" s="42">
        <f t="shared" si="8"/>
        <v>30042.5</v>
      </c>
    </row>
    <row r="46" spans="1:9" x14ac:dyDescent="0.25">
      <c r="A46" s="42" t="str">
        <f t="shared" si="3"/>
        <v>BILBAO</v>
      </c>
      <c r="B46" s="41">
        <f t="shared" si="4"/>
        <v>93525.25</v>
      </c>
      <c r="C46" s="41">
        <f t="shared" si="5"/>
        <v>90648.75</v>
      </c>
      <c r="D46" s="41">
        <f t="shared" si="6"/>
        <v>5</v>
      </c>
      <c r="E46" s="42" t="str">
        <f t="shared" si="2"/>
        <v>CASTELLON</v>
      </c>
      <c r="F46" s="42">
        <f t="shared" si="7"/>
        <v>27355</v>
      </c>
      <c r="G46" s="42">
        <f t="shared" si="8"/>
        <v>26052</v>
      </c>
    </row>
    <row r="47" spans="1:9" x14ac:dyDescent="0.25">
      <c r="A47" s="42" t="str">
        <f t="shared" si="3"/>
        <v>CARTAGENA</v>
      </c>
      <c r="B47" s="41">
        <f t="shared" si="4"/>
        <v>14420</v>
      </c>
      <c r="C47" s="41">
        <f t="shared" si="5"/>
        <v>11460</v>
      </c>
      <c r="D47" s="41">
        <f t="shared" si="6"/>
        <v>14</v>
      </c>
      <c r="E47" s="42" t="str">
        <f t="shared" si="2"/>
        <v>TARRAGONA</v>
      </c>
      <c r="F47" s="42">
        <f t="shared" si="7"/>
        <v>25284</v>
      </c>
      <c r="G47" s="42">
        <f t="shared" si="8"/>
        <v>24073</v>
      </c>
    </row>
    <row r="48" spans="1:9" x14ac:dyDescent="0.25">
      <c r="A48" s="42" t="str">
        <f t="shared" si="3"/>
        <v>CASTELLON</v>
      </c>
      <c r="B48" s="41">
        <f t="shared" si="4"/>
        <v>27355</v>
      </c>
      <c r="C48" s="41">
        <f t="shared" si="5"/>
        <v>26052</v>
      </c>
      <c r="D48" s="41">
        <f t="shared" si="6"/>
        <v>9</v>
      </c>
      <c r="E48" s="42" t="str">
        <f t="shared" si="2"/>
        <v>SEVILLA</v>
      </c>
      <c r="F48" s="42">
        <f t="shared" si="7"/>
        <v>23018</v>
      </c>
      <c r="G48" s="42">
        <f t="shared" si="8"/>
        <v>20173</v>
      </c>
    </row>
    <row r="49" spans="1:7" x14ac:dyDescent="0.25">
      <c r="A49" s="42" t="str">
        <f t="shared" si="3"/>
        <v>CEUTA</v>
      </c>
      <c r="B49" s="41">
        <f t="shared" si="4"/>
        <v>3216</v>
      </c>
      <c r="C49" s="41">
        <f t="shared" si="5"/>
        <v>3272</v>
      </c>
      <c r="D49" s="41">
        <f t="shared" si="6"/>
        <v>20</v>
      </c>
      <c r="E49" s="42" t="str">
        <f t="shared" si="2"/>
        <v>ALICANTE</v>
      </c>
      <c r="F49" s="42">
        <f t="shared" si="7"/>
        <v>22944</v>
      </c>
      <c r="G49" s="42">
        <f t="shared" si="8"/>
        <v>23337</v>
      </c>
    </row>
    <row r="50" spans="1:7" x14ac:dyDescent="0.25">
      <c r="A50" s="42" t="str">
        <f t="shared" si="3"/>
        <v>FERROL-SAN CIBRAO</v>
      </c>
      <c r="B50" s="41">
        <f t="shared" si="4"/>
        <v>75</v>
      </c>
      <c r="C50" s="41">
        <f t="shared" si="5"/>
        <v>180</v>
      </c>
      <c r="D50" s="41">
        <f t="shared" si="6"/>
        <v>26</v>
      </c>
      <c r="E50" s="42" t="str">
        <f t="shared" si="2"/>
        <v>BAHIA DE CADIZ</v>
      </c>
      <c r="F50" s="42">
        <f t="shared" si="7"/>
        <v>16264</v>
      </c>
      <c r="G50" s="42">
        <f t="shared" si="8"/>
        <v>16306.5</v>
      </c>
    </row>
    <row r="51" spans="1:7" x14ac:dyDescent="0.25">
      <c r="A51" s="42" t="str">
        <f t="shared" si="3"/>
        <v>GIJON</v>
      </c>
      <c r="B51" s="41">
        <f t="shared" si="4"/>
        <v>8615</v>
      </c>
      <c r="C51" s="41">
        <f t="shared" si="5"/>
        <v>9452</v>
      </c>
      <c r="D51" s="41">
        <f t="shared" si="6"/>
        <v>15</v>
      </c>
      <c r="E51" s="42" t="str">
        <f t="shared" si="2"/>
        <v>CARTAGENA</v>
      </c>
      <c r="F51" s="42">
        <f t="shared" si="7"/>
        <v>14420</v>
      </c>
      <c r="G51" s="42">
        <f t="shared" si="8"/>
        <v>11460</v>
      </c>
    </row>
    <row r="52" spans="1:7" x14ac:dyDescent="0.25">
      <c r="A52" s="42" t="str">
        <f t="shared" si="3"/>
        <v>HUELVA</v>
      </c>
      <c r="B52" s="41">
        <f t="shared" si="4"/>
        <v>985</v>
      </c>
      <c r="C52" s="41">
        <f t="shared" si="5"/>
        <v>18</v>
      </c>
      <c r="D52" s="41">
        <f t="shared" si="6"/>
        <v>21</v>
      </c>
      <c r="E52" s="42" t="str">
        <f t="shared" si="2"/>
        <v>GIJON</v>
      </c>
      <c r="F52" s="42">
        <f t="shared" si="7"/>
        <v>8615</v>
      </c>
      <c r="G52" s="42">
        <f t="shared" si="8"/>
        <v>9452</v>
      </c>
    </row>
    <row r="53" spans="1:7" x14ac:dyDescent="0.25">
      <c r="A53" s="42" t="str">
        <f t="shared" si="3"/>
        <v>LAS PALMAS</v>
      </c>
      <c r="B53" s="41">
        <f t="shared" si="4"/>
        <v>147405</v>
      </c>
      <c r="C53" s="41">
        <f t="shared" si="5"/>
        <v>174012</v>
      </c>
      <c r="D53" s="41">
        <f t="shared" si="6"/>
        <v>4</v>
      </c>
      <c r="E53" s="42" t="str">
        <f t="shared" si="2"/>
        <v>BALEARES</v>
      </c>
      <c r="F53" s="42">
        <f t="shared" si="7"/>
        <v>8605</v>
      </c>
      <c r="G53" s="42">
        <f t="shared" si="8"/>
        <v>8809</v>
      </c>
    </row>
    <row r="54" spans="1:7" x14ac:dyDescent="0.25">
      <c r="A54" s="42" t="str">
        <f t="shared" si="3"/>
        <v>MALAGA</v>
      </c>
      <c r="B54" s="41">
        <f t="shared" si="4"/>
        <v>37534</v>
      </c>
      <c r="C54" s="41">
        <f t="shared" si="5"/>
        <v>13861</v>
      </c>
      <c r="D54" s="41">
        <f t="shared" si="6"/>
        <v>7</v>
      </c>
      <c r="E54" s="42" t="str">
        <f t="shared" si="2"/>
        <v>MELILLA</v>
      </c>
      <c r="F54" s="42">
        <f t="shared" si="7"/>
        <v>6195</v>
      </c>
      <c r="G54" s="42">
        <f t="shared" si="8"/>
        <v>5914</v>
      </c>
    </row>
    <row r="55" spans="1:7" x14ac:dyDescent="0.25">
      <c r="A55" s="42" t="str">
        <f t="shared" si="3"/>
        <v>MARIN Y RIA DE PONTEVEDRA</v>
      </c>
      <c r="B55" s="41">
        <f t="shared" si="4"/>
        <v>4154</v>
      </c>
      <c r="C55" s="41">
        <f t="shared" si="5"/>
        <v>5579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5254</v>
      </c>
      <c r="G55" s="42">
        <f t="shared" si="8"/>
        <v>4867</v>
      </c>
    </row>
    <row r="56" spans="1:7" x14ac:dyDescent="0.25">
      <c r="A56" s="42" t="str">
        <f t="shared" si="3"/>
        <v>MELILLA</v>
      </c>
      <c r="B56" s="41">
        <f t="shared" si="4"/>
        <v>6195</v>
      </c>
      <c r="C56" s="41">
        <f t="shared" si="5"/>
        <v>5914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4154</v>
      </c>
      <c r="G56" s="42">
        <f t="shared" si="8"/>
        <v>5579</v>
      </c>
    </row>
    <row r="57" spans="1:7" x14ac:dyDescent="0.25">
      <c r="A57" s="42" t="str">
        <f t="shared" si="3"/>
        <v>MOTRIL</v>
      </c>
      <c r="B57" s="41">
        <f t="shared" si="4"/>
        <v>855</v>
      </c>
      <c r="C57" s="41">
        <f t="shared" si="5"/>
        <v>1248</v>
      </c>
      <c r="D57" s="41">
        <f t="shared" si="6"/>
        <v>23</v>
      </c>
      <c r="E57" s="42" t="str">
        <f t="shared" si="2"/>
        <v>CEUTA</v>
      </c>
      <c r="F57" s="42">
        <f t="shared" si="9"/>
        <v>3216</v>
      </c>
      <c r="G57" s="42">
        <f t="shared" si="8"/>
        <v>3272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985</v>
      </c>
      <c r="G58" s="42">
        <f t="shared" si="8"/>
        <v>18</v>
      </c>
    </row>
    <row r="59" spans="1:7" x14ac:dyDescent="0.25">
      <c r="A59" s="42" t="str">
        <f t="shared" si="3"/>
        <v>SANTA CRUZ DE TENERIFE</v>
      </c>
      <c r="B59" s="41">
        <f t="shared" si="4"/>
        <v>49083</v>
      </c>
      <c r="C59" s="41">
        <f t="shared" si="5"/>
        <v>47782</v>
      </c>
      <c r="D59" s="41">
        <f t="shared" si="6"/>
        <v>6</v>
      </c>
      <c r="E59" s="42" t="str">
        <f t="shared" si="2"/>
        <v>ALMERIA</v>
      </c>
      <c r="F59" s="42">
        <f t="shared" si="9"/>
        <v>956</v>
      </c>
      <c r="G59" s="42">
        <f t="shared" si="8"/>
        <v>1031</v>
      </c>
    </row>
    <row r="60" spans="1:7" x14ac:dyDescent="0.25">
      <c r="A60" s="42" t="str">
        <f t="shared" si="3"/>
        <v>SANTANDER</v>
      </c>
      <c r="B60" s="41">
        <f t="shared" si="4"/>
        <v>97</v>
      </c>
      <c r="C60" s="41">
        <f t="shared" si="5"/>
        <v>206</v>
      </c>
      <c r="D60" s="41">
        <f t="shared" si="6"/>
        <v>25</v>
      </c>
      <c r="E60" s="42" t="str">
        <f t="shared" si="2"/>
        <v>MOTRIL</v>
      </c>
      <c r="F60" s="42">
        <f t="shared" si="9"/>
        <v>855</v>
      </c>
      <c r="G60" s="42">
        <f t="shared" si="8"/>
        <v>1248</v>
      </c>
    </row>
    <row r="61" spans="1:7" x14ac:dyDescent="0.25">
      <c r="A61" s="42" t="str">
        <f t="shared" si="3"/>
        <v>SEVILLA</v>
      </c>
      <c r="B61" s="41">
        <f t="shared" si="4"/>
        <v>23018</v>
      </c>
      <c r="C61" s="41">
        <f t="shared" si="5"/>
        <v>20173</v>
      </c>
      <c r="D61" s="41">
        <f t="shared" si="6"/>
        <v>11</v>
      </c>
      <c r="E61" s="42" t="str">
        <f t="shared" si="2"/>
        <v>A CORUÑA</v>
      </c>
      <c r="F61" s="42">
        <f t="shared" si="9"/>
        <v>584</v>
      </c>
      <c r="G61" s="42">
        <f t="shared" si="8"/>
        <v>530</v>
      </c>
    </row>
    <row r="62" spans="1:7" x14ac:dyDescent="0.25">
      <c r="A62" s="42" t="str">
        <f t="shared" si="3"/>
        <v>TARRAGONA</v>
      </c>
      <c r="B62" s="41">
        <f t="shared" si="4"/>
        <v>25284</v>
      </c>
      <c r="C62" s="41">
        <f t="shared" si="5"/>
        <v>24073</v>
      </c>
      <c r="D62" s="41">
        <f t="shared" si="6"/>
        <v>10</v>
      </c>
      <c r="E62" s="42" t="str">
        <f t="shared" si="2"/>
        <v>SANTANDER</v>
      </c>
      <c r="F62" s="42">
        <f t="shared" si="9"/>
        <v>97</v>
      </c>
      <c r="G62" s="42">
        <f t="shared" si="8"/>
        <v>206</v>
      </c>
    </row>
    <row r="63" spans="1:7" x14ac:dyDescent="0.25">
      <c r="A63" s="42" t="str">
        <f t="shared" si="3"/>
        <v>VALENCIA</v>
      </c>
      <c r="B63" s="41">
        <f t="shared" si="4"/>
        <v>652391</v>
      </c>
      <c r="C63" s="41">
        <f t="shared" si="5"/>
        <v>694608</v>
      </c>
      <c r="D63" s="41">
        <f t="shared" si="6"/>
        <v>2</v>
      </c>
      <c r="E63" s="42" t="str">
        <f t="shared" si="2"/>
        <v>FERROL-SAN CIBRAO</v>
      </c>
      <c r="F63" s="42">
        <f t="shared" si="9"/>
        <v>75</v>
      </c>
      <c r="G63" s="42">
        <f t="shared" si="8"/>
        <v>180</v>
      </c>
    </row>
    <row r="64" spans="1:7" x14ac:dyDescent="0.25">
      <c r="A64" s="42" t="str">
        <f t="shared" si="3"/>
        <v>VIGO</v>
      </c>
      <c r="B64" s="41">
        <f t="shared" si="4"/>
        <v>30245</v>
      </c>
      <c r="C64" s="41">
        <f t="shared" si="5"/>
        <v>30042.5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5254</v>
      </c>
      <c r="C65" s="41">
        <f t="shared" si="5"/>
        <v>4867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160</v>
      </c>
      <c r="C8" s="38">
        <v>142</v>
      </c>
      <c r="D8" s="38">
        <v>455</v>
      </c>
      <c r="E8" s="38">
        <v>153</v>
      </c>
      <c r="F8" s="13">
        <f t="shared" ref="F8:F35" si="0">((E8*100)/D8)-100</f>
        <v>-66.373626373626365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264083</v>
      </c>
      <c r="C11" s="37">
        <v>323666</v>
      </c>
      <c r="D11" s="37">
        <v>564774</v>
      </c>
      <c r="E11" s="37">
        <v>679581</v>
      </c>
      <c r="F11" s="10">
        <f t="shared" si="0"/>
        <v>20.327954190525773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0</v>
      </c>
      <c r="E12" s="38">
        <v>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1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22530.5</v>
      </c>
      <c r="C14" s="38">
        <v>23385</v>
      </c>
      <c r="D14" s="38">
        <v>52526</v>
      </c>
      <c r="E14" s="38">
        <v>43127.5</v>
      </c>
      <c r="F14" s="13">
        <f t="shared" si="0"/>
        <v>-17.89304344515098</v>
      </c>
      <c r="G14" s="1"/>
      <c r="H14" s="1"/>
      <c r="I14" s="1"/>
    </row>
    <row r="15" spans="1:12" x14ac:dyDescent="0.25">
      <c r="A15" s="8" t="s">
        <v>52</v>
      </c>
      <c r="B15" s="37">
        <v>54.25</v>
      </c>
      <c r="C15" s="37">
        <v>170</v>
      </c>
      <c r="D15" s="37">
        <v>67.25</v>
      </c>
      <c r="E15" s="37">
        <v>193</v>
      </c>
      <c r="F15" s="10">
        <f t="shared" si="0"/>
        <v>186.98884758364312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10</v>
      </c>
      <c r="D16" s="38">
        <v>0</v>
      </c>
      <c r="E16" s="38">
        <v>10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47</v>
      </c>
      <c r="C17" s="37">
        <v>701</v>
      </c>
      <c r="D17" s="37">
        <v>229</v>
      </c>
      <c r="E17" s="37">
        <v>846</v>
      </c>
      <c r="F17" s="10">
        <f t="shared" si="0"/>
        <v>269.43231441048033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55283</v>
      </c>
      <c r="C22" s="38">
        <v>39375</v>
      </c>
      <c r="D22" s="38">
        <v>111035</v>
      </c>
      <c r="E22" s="38">
        <v>80250</v>
      </c>
      <c r="F22" s="13">
        <f t="shared" si="0"/>
        <v>-27.725491961993967</v>
      </c>
      <c r="G22" s="1"/>
      <c r="H22" s="1"/>
      <c r="I22" s="1"/>
    </row>
    <row r="23" spans="1:9" x14ac:dyDescent="0.25">
      <c r="A23" s="8" t="s">
        <v>60</v>
      </c>
      <c r="B23" s="37">
        <v>3616</v>
      </c>
      <c r="C23" s="37">
        <v>6268</v>
      </c>
      <c r="D23" s="37">
        <v>9328</v>
      </c>
      <c r="E23" s="37">
        <v>31501</v>
      </c>
      <c r="F23" s="10">
        <f t="shared" si="0"/>
        <v>237.70368782161233</v>
      </c>
      <c r="G23" s="1"/>
      <c r="H23" s="1"/>
      <c r="I23" s="1"/>
    </row>
    <row r="24" spans="1:9" x14ac:dyDescent="0.25">
      <c r="A24" s="11" t="s">
        <v>61</v>
      </c>
      <c r="B24" s="38">
        <v>339</v>
      </c>
      <c r="C24" s="38">
        <v>23</v>
      </c>
      <c r="D24" s="38">
        <v>564</v>
      </c>
      <c r="E24" s="38">
        <v>301</v>
      </c>
      <c r="F24" s="13">
        <f t="shared" si="0"/>
        <v>-46.631205673758863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336</v>
      </c>
      <c r="C28" s="38">
        <v>154</v>
      </c>
      <c r="D28" s="38">
        <v>584</v>
      </c>
      <c r="E28" s="38">
        <v>356</v>
      </c>
      <c r="F28" s="13">
        <f t="shared" si="0"/>
        <v>-39.041095890410958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5229</v>
      </c>
      <c r="C31" s="37">
        <v>5228</v>
      </c>
      <c r="D31" s="37">
        <v>11765</v>
      </c>
      <c r="E31" s="37">
        <v>12272</v>
      </c>
      <c r="F31" s="10">
        <f t="shared" si="0"/>
        <v>4.3093922651933667</v>
      </c>
      <c r="G31" s="1"/>
      <c r="H31" s="1"/>
      <c r="I31" s="1"/>
    </row>
    <row r="32" spans="1:9" x14ac:dyDescent="0.25">
      <c r="A32" s="11" t="s">
        <v>69</v>
      </c>
      <c r="B32" s="38">
        <v>175527</v>
      </c>
      <c r="C32" s="38">
        <v>175643</v>
      </c>
      <c r="D32" s="38">
        <v>361778</v>
      </c>
      <c r="E32" s="38">
        <v>351317</v>
      </c>
      <c r="F32" s="13">
        <f t="shared" si="0"/>
        <v>-2.8915522779162899</v>
      </c>
      <c r="G32" s="1"/>
      <c r="H32" s="1"/>
      <c r="I32" s="1"/>
    </row>
    <row r="33" spans="1:9" x14ac:dyDescent="0.25">
      <c r="A33" s="8" t="s">
        <v>70</v>
      </c>
      <c r="B33" s="37">
        <v>553</v>
      </c>
      <c r="C33" s="37">
        <v>782</v>
      </c>
      <c r="D33" s="37">
        <v>1376</v>
      </c>
      <c r="E33" s="37">
        <v>1203</v>
      </c>
      <c r="F33" s="10">
        <f t="shared" si="0"/>
        <v>-12.572674418604649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527757.75</v>
      </c>
      <c r="C35" s="15">
        <f t="shared" ref="C35:E35" si="1">SUM(C7:C34)</f>
        <v>575547</v>
      </c>
      <c r="D35" s="15">
        <f t="shared" si="1"/>
        <v>1114481.25</v>
      </c>
      <c r="E35" s="15">
        <f t="shared" si="1"/>
        <v>1201121.5</v>
      </c>
      <c r="F35" s="16">
        <f t="shared" si="0"/>
        <v>7.7740428562616017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679581</v>
      </c>
      <c r="G38" s="42">
        <f>LOOKUP(E38,$A$38:$A$65,$C$38:$C$65)</f>
        <v>564774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</v>
      </c>
      <c r="C39" s="41">
        <f t="shared" ref="C39:C65" si="5">D8</f>
        <v>455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351317</v>
      </c>
      <c r="G39" s="42">
        <f t="shared" ref="G39:G65" si="8">LOOKUP(E39,$A$38:$A$65,$C$38:$C$65)</f>
        <v>361778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80250</v>
      </c>
      <c r="G40" s="42">
        <f t="shared" si="8"/>
        <v>111035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43127.5</v>
      </c>
      <c r="G41" s="42">
        <f t="shared" si="8"/>
        <v>52526</v>
      </c>
    </row>
    <row r="42" spans="1:9" x14ac:dyDescent="0.25">
      <c r="A42" s="42" t="str">
        <f t="shared" si="3"/>
        <v>BAHIA DE ALGECIRAS</v>
      </c>
      <c r="B42" s="41">
        <f t="shared" si="4"/>
        <v>679581</v>
      </c>
      <c r="C42" s="41">
        <f t="shared" si="5"/>
        <v>564774</v>
      </c>
      <c r="D42" s="41">
        <f t="shared" si="6"/>
        <v>1</v>
      </c>
      <c r="E42" s="42" t="str">
        <f t="shared" si="2"/>
        <v>MALAGA</v>
      </c>
      <c r="F42" s="42">
        <f t="shared" si="7"/>
        <v>31501</v>
      </c>
      <c r="G42" s="42">
        <f t="shared" si="8"/>
        <v>9328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0</v>
      </c>
      <c r="D43" s="41">
        <f t="shared" si="6"/>
        <v>28</v>
      </c>
      <c r="E43" s="42" t="str">
        <f t="shared" si="2"/>
        <v>TARRAGONA</v>
      </c>
      <c r="F43" s="42">
        <f t="shared" si="7"/>
        <v>12272</v>
      </c>
      <c r="G43" s="42">
        <f t="shared" si="8"/>
        <v>11765</v>
      </c>
    </row>
    <row r="44" spans="1:9" x14ac:dyDescent="0.25">
      <c r="A44" s="42" t="str">
        <f t="shared" si="3"/>
        <v>BALEARES</v>
      </c>
      <c r="B44" s="41">
        <f t="shared" si="4"/>
        <v>1</v>
      </c>
      <c r="C44" s="41">
        <f t="shared" si="5"/>
        <v>0</v>
      </c>
      <c r="D44" s="41">
        <f t="shared" si="6"/>
        <v>15</v>
      </c>
      <c r="E44" s="42" t="str">
        <f t="shared" si="2"/>
        <v>VIGO</v>
      </c>
      <c r="F44" s="42">
        <f t="shared" si="7"/>
        <v>1203</v>
      </c>
      <c r="G44" s="42">
        <f t="shared" si="8"/>
        <v>1376</v>
      </c>
    </row>
    <row r="45" spans="1:9" x14ac:dyDescent="0.25">
      <c r="A45" s="42" t="str">
        <f t="shared" si="3"/>
        <v>BARCELONA</v>
      </c>
      <c r="B45" s="41">
        <f t="shared" si="4"/>
        <v>43127.5</v>
      </c>
      <c r="C45" s="41">
        <f t="shared" si="5"/>
        <v>52526</v>
      </c>
      <c r="D45" s="41">
        <f t="shared" si="6"/>
        <v>4</v>
      </c>
      <c r="E45" s="42" t="str">
        <f t="shared" si="2"/>
        <v>CASTELLON</v>
      </c>
      <c r="F45" s="42">
        <f t="shared" si="7"/>
        <v>846</v>
      </c>
      <c r="G45" s="42">
        <f t="shared" si="8"/>
        <v>229</v>
      </c>
    </row>
    <row r="46" spans="1:9" x14ac:dyDescent="0.25">
      <c r="A46" s="42" t="str">
        <f t="shared" si="3"/>
        <v>BILBAO</v>
      </c>
      <c r="B46" s="41">
        <f t="shared" si="4"/>
        <v>193</v>
      </c>
      <c r="C46" s="41">
        <f t="shared" si="5"/>
        <v>67.25</v>
      </c>
      <c r="D46" s="41">
        <f t="shared" si="6"/>
        <v>11</v>
      </c>
      <c r="E46" s="42" t="str">
        <f t="shared" si="2"/>
        <v>SANTA CRUZ DE TENERIFE</v>
      </c>
      <c r="F46" s="42">
        <f t="shared" si="7"/>
        <v>356</v>
      </c>
      <c r="G46" s="42">
        <f t="shared" si="8"/>
        <v>584</v>
      </c>
    </row>
    <row r="47" spans="1:9" x14ac:dyDescent="0.25">
      <c r="A47" s="42" t="str">
        <f t="shared" si="3"/>
        <v>CARTAGENA</v>
      </c>
      <c r="B47" s="41">
        <f t="shared" si="4"/>
        <v>10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301</v>
      </c>
      <c r="G47" s="42">
        <f t="shared" si="8"/>
        <v>564</v>
      </c>
    </row>
    <row r="48" spans="1:9" x14ac:dyDescent="0.25">
      <c r="A48" s="42" t="str">
        <f t="shared" si="3"/>
        <v>CASTELLON</v>
      </c>
      <c r="B48" s="41">
        <f t="shared" si="4"/>
        <v>846</v>
      </c>
      <c r="C48" s="41">
        <f t="shared" si="5"/>
        <v>229</v>
      </c>
      <c r="D48" s="41">
        <f t="shared" si="6"/>
        <v>8</v>
      </c>
      <c r="E48" s="42" t="str">
        <f t="shared" si="2"/>
        <v>BILBAO</v>
      </c>
      <c r="F48" s="42">
        <f t="shared" si="7"/>
        <v>193</v>
      </c>
      <c r="G48" s="42">
        <f t="shared" si="8"/>
        <v>67.25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ALICANTE</v>
      </c>
      <c r="F49" s="42">
        <f t="shared" si="7"/>
        <v>153</v>
      </c>
      <c r="G49" s="42">
        <f t="shared" si="8"/>
        <v>455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10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80250</v>
      </c>
      <c r="C53" s="41">
        <f t="shared" si="5"/>
        <v>111035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31501</v>
      </c>
      <c r="C54" s="41">
        <f t="shared" si="5"/>
        <v>9328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301</v>
      </c>
      <c r="C55" s="41">
        <f t="shared" si="5"/>
        <v>564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356</v>
      </c>
      <c r="C59" s="41">
        <f t="shared" si="5"/>
        <v>584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12272</v>
      </c>
      <c r="C62" s="41">
        <f t="shared" si="5"/>
        <v>11765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351317</v>
      </c>
      <c r="C63" s="41">
        <f t="shared" si="5"/>
        <v>361778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1203</v>
      </c>
      <c r="C64" s="41">
        <f t="shared" si="5"/>
        <v>1376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">
        <v>40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86</v>
      </c>
      <c r="C7" s="9">
        <v>68</v>
      </c>
      <c r="D7" s="9">
        <v>106</v>
      </c>
      <c r="E7" s="9">
        <v>110</v>
      </c>
      <c r="F7" s="10">
        <f>((E7*100)/D7)-100</f>
        <v>3.7735849056603712</v>
      </c>
      <c r="G7" s="1"/>
      <c r="H7" s="1"/>
      <c r="I7" s="1"/>
    </row>
    <row r="8" spans="1:12" x14ac:dyDescent="0.25">
      <c r="A8" s="11" t="s">
        <v>45</v>
      </c>
      <c r="B8" s="12">
        <v>10159</v>
      </c>
      <c r="C8" s="12">
        <v>10531</v>
      </c>
      <c r="D8" s="12">
        <v>18739</v>
      </c>
      <c r="E8" s="12">
        <v>19105</v>
      </c>
      <c r="F8" s="13">
        <f t="shared" ref="F8:F35" si="0">((E8*100)/D8)-100</f>
        <v>1.9531458455627302</v>
      </c>
      <c r="G8" s="1"/>
      <c r="H8" s="1"/>
      <c r="I8" s="1"/>
    </row>
    <row r="9" spans="1:12" x14ac:dyDescent="0.25">
      <c r="A9" s="8" t="s">
        <v>46</v>
      </c>
      <c r="B9" s="9">
        <v>593</v>
      </c>
      <c r="C9" s="9">
        <v>135</v>
      </c>
      <c r="D9" s="9">
        <v>788</v>
      </c>
      <c r="E9" s="9">
        <v>319</v>
      </c>
      <c r="F9" s="10">
        <f t="shared" si="0"/>
        <v>-59.517766497461928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476</v>
      </c>
      <c r="D11" s="9">
        <v>0</v>
      </c>
      <c r="E11" s="9">
        <v>645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3969</v>
      </c>
      <c r="C12" s="12">
        <v>2256</v>
      </c>
      <c r="D12" s="12">
        <v>7396</v>
      </c>
      <c r="E12" s="12">
        <v>4671</v>
      </c>
      <c r="F12" s="13">
        <f t="shared" si="0"/>
        <v>-36.844240129799893</v>
      </c>
      <c r="G12" s="1"/>
      <c r="H12" s="1"/>
      <c r="I12" s="1"/>
    </row>
    <row r="13" spans="1:12" x14ac:dyDescent="0.25">
      <c r="A13" s="8" t="s">
        <v>50</v>
      </c>
      <c r="B13" s="9">
        <v>4720</v>
      </c>
      <c r="C13" s="9">
        <v>4020</v>
      </c>
      <c r="D13" s="9">
        <v>8809</v>
      </c>
      <c r="E13" s="9">
        <v>8604</v>
      </c>
      <c r="F13" s="10">
        <f t="shared" si="0"/>
        <v>-2.3271653990237269</v>
      </c>
      <c r="G13" s="1"/>
      <c r="H13" s="1"/>
      <c r="I13" s="1"/>
    </row>
    <row r="14" spans="1:12" x14ac:dyDescent="0.25">
      <c r="A14" s="11" t="s">
        <v>51</v>
      </c>
      <c r="B14" s="12">
        <v>13557.5</v>
      </c>
      <c r="C14" s="12">
        <v>16468.5</v>
      </c>
      <c r="D14" s="12">
        <v>24570</v>
      </c>
      <c r="E14" s="12">
        <v>31777.5</v>
      </c>
      <c r="F14" s="13">
        <f t="shared" si="0"/>
        <v>29.334554334554326</v>
      </c>
      <c r="G14" s="1"/>
      <c r="H14" s="1"/>
      <c r="I14" s="1"/>
    </row>
    <row r="15" spans="1:12" x14ac:dyDescent="0.25">
      <c r="A15" s="8" t="s">
        <v>52</v>
      </c>
      <c r="B15" s="9">
        <v>4618.75</v>
      </c>
      <c r="C15" s="9">
        <v>5521</v>
      </c>
      <c r="D15" s="9">
        <v>9153</v>
      </c>
      <c r="E15" s="9">
        <v>10938</v>
      </c>
      <c r="F15" s="10">
        <f t="shared" si="0"/>
        <v>19.501802687643391</v>
      </c>
      <c r="G15" s="1"/>
      <c r="H15" s="1"/>
      <c r="I15" s="1"/>
    </row>
    <row r="16" spans="1:12" x14ac:dyDescent="0.25">
      <c r="A16" s="11" t="s">
        <v>53</v>
      </c>
      <c r="B16" s="12">
        <v>1078</v>
      </c>
      <c r="C16" s="12">
        <v>1874</v>
      </c>
      <c r="D16" s="12">
        <v>1715</v>
      </c>
      <c r="E16" s="12">
        <v>3678</v>
      </c>
      <c r="F16" s="13">
        <f t="shared" si="0"/>
        <v>114.46064139941691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404</v>
      </c>
      <c r="D17" s="9">
        <v>520</v>
      </c>
      <c r="E17" s="9">
        <v>427</v>
      </c>
      <c r="F17" s="10">
        <f t="shared" si="0"/>
        <v>-17.884615384615387</v>
      </c>
      <c r="G17" s="1"/>
      <c r="H17" s="1"/>
      <c r="I17" s="1"/>
    </row>
    <row r="18" spans="1:9" x14ac:dyDescent="0.25">
      <c r="A18" s="11" t="s">
        <v>55</v>
      </c>
      <c r="B18" s="12">
        <v>1543</v>
      </c>
      <c r="C18" s="12">
        <v>1414</v>
      </c>
      <c r="D18" s="12">
        <v>3268</v>
      </c>
      <c r="E18" s="12">
        <v>3216</v>
      </c>
      <c r="F18" s="13">
        <f t="shared" si="0"/>
        <v>-1.591187270501834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821</v>
      </c>
      <c r="C20" s="12">
        <v>359</v>
      </c>
      <c r="D20" s="12">
        <v>1518</v>
      </c>
      <c r="E20" s="12">
        <v>1446</v>
      </c>
      <c r="F20" s="13">
        <f t="shared" si="0"/>
        <v>-4.7430830039525631</v>
      </c>
      <c r="G20" s="1"/>
      <c r="H20" s="1"/>
      <c r="I20" s="1"/>
    </row>
    <row r="21" spans="1:9" x14ac:dyDescent="0.25">
      <c r="A21" s="8" t="s">
        <v>58</v>
      </c>
      <c r="B21" s="9">
        <v>8</v>
      </c>
      <c r="C21" s="9">
        <v>66</v>
      </c>
      <c r="D21" s="9">
        <v>18</v>
      </c>
      <c r="E21" s="9">
        <v>190</v>
      </c>
      <c r="F21" s="10">
        <f t="shared" si="0"/>
        <v>955.55555555555566</v>
      </c>
      <c r="G21" s="1"/>
      <c r="H21" s="1"/>
      <c r="I21" s="1"/>
    </row>
    <row r="22" spans="1:9" x14ac:dyDescent="0.25">
      <c r="A22" s="11" t="s">
        <v>59</v>
      </c>
      <c r="B22" s="12">
        <v>27501</v>
      </c>
      <c r="C22" s="12">
        <v>28211</v>
      </c>
      <c r="D22" s="12">
        <v>51598</v>
      </c>
      <c r="E22" s="12">
        <v>57490</v>
      </c>
      <c r="F22" s="13">
        <f t="shared" si="0"/>
        <v>11.41904724989341</v>
      </c>
      <c r="G22" s="1"/>
      <c r="H22" s="1"/>
      <c r="I22" s="1"/>
    </row>
    <row r="23" spans="1:9" x14ac:dyDescent="0.25">
      <c r="A23" s="8" t="s">
        <v>60</v>
      </c>
      <c r="B23" s="9">
        <v>991</v>
      </c>
      <c r="C23" s="9">
        <v>869</v>
      </c>
      <c r="D23" s="9">
        <v>2328</v>
      </c>
      <c r="E23" s="9">
        <v>2073</v>
      </c>
      <c r="F23" s="10">
        <f t="shared" si="0"/>
        <v>-10.953608247422679</v>
      </c>
      <c r="G23" s="1"/>
      <c r="H23" s="1"/>
      <c r="I23" s="1"/>
    </row>
    <row r="24" spans="1:9" x14ac:dyDescent="0.25">
      <c r="A24" s="11" t="s">
        <v>61</v>
      </c>
      <c r="B24" s="12">
        <v>335</v>
      </c>
      <c r="C24" s="12">
        <v>561</v>
      </c>
      <c r="D24" s="12">
        <v>880</v>
      </c>
      <c r="E24" s="12">
        <v>1263</v>
      </c>
      <c r="F24" s="13">
        <f t="shared" si="0"/>
        <v>43.52272727272728</v>
      </c>
      <c r="G24" s="1"/>
      <c r="H24" s="1"/>
      <c r="I24" s="1"/>
    </row>
    <row r="25" spans="1:9" x14ac:dyDescent="0.25">
      <c r="A25" s="8" t="s">
        <v>62</v>
      </c>
      <c r="B25" s="9">
        <v>1454</v>
      </c>
      <c r="C25" s="9">
        <v>2011</v>
      </c>
      <c r="D25" s="9">
        <v>2849</v>
      </c>
      <c r="E25" s="9">
        <v>3830</v>
      </c>
      <c r="F25" s="10">
        <f t="shared" si="0"/>
        <v>34.433134433134427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133</v>
      </c>
      <c r="D26" s="12">
        <v>122</v>
      </c>
      <c r="E26" s="12">
        <v>183</v>
      </c>
      <c r="F26" s="13">
        <f t="shared" si="0"/>
        <v>50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21564</v>
      </c>
      <c r="C28" s="12">
        <v>21521</v>
      </c>
      <c r="D28" s="12">
        <v>41732</v>
      </c>
      <c r="E28" s="12">
        <v>44035</v>
      </c>
      <c r="F28" s="13">
        <f t="shared" si="0"/>
        <v>5.5185469184318947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10395</v>
      </c>
      <c r="C30" s="12">
        <v>10840</v>
      </c>
      <c r="D30" s="12">
        <v>18792</v>
      </c>
      <c r="E30" s="12">
        <v>21522</v>
      </c>
      <c r="F30" s="13">
        <f t="shared" si="0"/>
        <v>14.52745849297574</v>
      </c>
      <c r="G30" s="1"/>
      <c r="H30" s="1"/>
      <c r="I30" s="1"/>
    </row>
    <row r="31" spans="1:9" x14ac:dyDescent="0.25">
      <c r="A31" s="8" t="s">
        <v>68</v>
      </c>
      <c r="B31" s="9">
        <v>1744</v>
      </c>
      <c r="C31" s="9">
        <v>704</v>
      </c>
      <c r="D31" s="9">
        <v>3586</v>
      </c>
      <c r="E31" s="9">
        <v>1753</v>
      </c>
      <c r="F31" s="10">
        <f t="shared" si="0"/>
        <v>-51.115448968209705</v>
      </c>
      <c r="G31" s="1"/>
      <c r="H31" s="1"/>
      <c r="I31" s="1"/>
    </row>
    <row r="32" spans="1:9" x14ac:dyDescent="0.25">
      <c r="A32" s="11" t="s">
        <v>69</v>
      </c>
      <c r="B32" s="12">
        <v>10001</v>
      </c>
      <c r="C32" s="12">
        <v>12835</v>
      </c>
      <c r="D32" s="12">
        <v>19044</v>
      </c>
      <c r="E32" s="12">
        <v>24939</v>
      </c>
      <c r="F32" s="13">
        <f t="shared" si="0"/>
        <v>30.954631379962194</v>
      </c>
      <c r="G32" s="1"/>
      <c r="H32" s="1"/>
      <c r="I32" s="1"/>
    </row>
    <row r="33" spans="1:9" x14ac:dyDescent="0.25">
      <c r="A33" s="8" t="s">
        <v>70</v>
      </c>
      <c r="B33" s="9">
        <v>1875</v>
      </c>
      <c r="C33" s="9">
        <v>1735</v>
      </c>
      <c r="D33" s="9">
        <v>4159</v>
      </c>
      <c r="E33" s="9">
        <v>4144</v>
      </c>
      <c r="F33" s="10">
        <f t="shared" si="0"/>
        <v>-0.36066362106275562</v>
      </c>
      <c r="G33" s="1"/>
      <c r="H33" s="1"/>
      <c r="I33" s="1"/>
    </row>
    <row r="34" spans="1:9" x14ac:dyDescent="0.25">
      <c r="A34" s="11" t="s">
        <v>71</v>
      </c>
      <c r="B34" s="12">
        <v>2369</v>
      </c>
      <c r="C34" s="12">
        <v>2583</v>
      </c>
      <c r="D34" s="12">
        <v>4753</v>
      </c>
      <c r="E34" s="12">
        <v>5148</v>
      </c>
      <c r="F34" s="13">
        <f t="shared" si="0"/>
        <v>8.3105407111298177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119382.25</v>
      </c>
      <c r="C35" s="15">
        <f t="shared" ref="C35:E35" si="1">SUM(C7:C34)</f>
        <v>125595.5</v>
      </c>
      <c r="D35" s="15">
        <f t="shared" si="1"/>
        <v>226483</v>
      </c>
      <c r="E35" s="15">
        <f t="shared" si="1"/>
        <v>251506.5</v>
      </c>
      <c r="F35" s="16">
        <f t="shared" si="0"/>
        <v>11.048732134420689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110</v>
      </c>
      <c r="C38" s="41">
        <f>D7</f>
        <v>106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57490</v>
      </c>
      <c r="G38" s="42">
        <f>LOOKUP(E38,$A$38:$A$65,$C$38:$C$65)</f>
        <v>51598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19105</v>
      </c>
      <c r="C39" s="41">
        <f t="shared" ref="C39:C65" si="5">D8</f>
        <v>18739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44035</v>
      </c>
      <c r="G39" s="42">
        <f t="shared" ref="G39:G65" si="8">LOOKUP(E39,$A$38:$A$65,$C$38:$C$65)</f>
        <v>41732</v>
      </c>
    </row>
    <row r="40" spans="1:9" x14ac:dyDescent="0.25">
      <c r="A40" s="42" t="str">
        <f t="shared" si="3"/>
        <v>ALMERIA</v>
      </c>
      <c r="B40" s="41">
        <f t="shared" si="4"/>
        <v>319</v>
      </c>
      <c r="C40" s="41">
        <f t="shared" si="5"/>
        <v>788</v>
      </c>
      <c r="D40" s="41">
        <f t="shared" si="6"/>
        <v>21</v>
      </c>
      <c r="E40" s="42" t="str">
        <f t="shared" si="2"/>
        <v>BARCELONA</v>
      </c>
      <c r="F40" s="42">
        <f t="shared" si="7"/>
        <v>31777.5</v>
      </c>
      <c r="G40" s="42">
        <f t="shared" si="8"/>
        <v>24570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24939</v>
      </c>
      <c r="G41" s="42">
        <f t="shared" si="8"/>
        <v>19044</v>
      </c>
    </row>
    <row r="42" spans="1:9" x14ac:dyDescent="0.25">
      <c r="A42" s="42" t="str">
        <f t="shared" si="3"/>
        <v>BAHIA DE ALGECIRAS</v>
      </c>
      <c r="B42" s="41">
        <f t="shared" si="4"/>
        <v>645</v>
      </c>
      <c r="C42" s="41">
        <f t="shared" si="5"/>
        <v>0</v>
      </c>
      <c r="D42" s="41">
        <f t="shared" si="6"/>
        <v>19</v>
      </c>
      <c r="E42" s="42" t="str">
        <f t="shared" si="2"/>
        <v>SEVILLA</v>
      </c>
      <c r="F42" s="42">
        <f t="shared" si="7"/>
        <v>21522</v>
      </c>
      <c r="G42" s="42">
        <f t="shared" si="8"/>
        <v>18792</v>
      </c>
    </row>
    <row r="43" spans="1:9" x14ac:dyDescent="0.25">
      <c r="A43" s="42" t="str">
        <f t="shared" si="3"/>
        <v>BAHIA DE CADIZ</v>
      </c>
      <c r="B43" s="41">
        <f t="shared" si="4"/>
        <v>4671</v>
      </c>
      <c r="C43" s="41">
        <f t="shared" si="5"/>
        <v>7396</v>
      </c>
      <c r="D43" s="41">
        <f t="shared" si="6"/>
        <v>10</v>
      </c>
      <c r="E43" s="42" t="str">
        <f t="shared" si="2"/>
        <v>ALICANTE</v>
      </c>
      <c r="F43" s="42">
        <f t="shared" si="7"/>
        <v>19105</v>
      </c>
      <c r="G43" s="42">
        <f t="shared" si="8"/>
        <v>18739</v>
      </c>
    </row>
    <row r="44" spans="1:9" x14ac:dyDescent="0.25">
      <c r="A44" s="42" t="str">
        <f t="shared" si="3"/>
        <v>BALEARES</v>
      </c>
      <c r="B44" s="41">
        <f t="shared" si="4"/>
        <v>8604</v>
      </c>
      <c r="C44" s="41">
        <f t="shared" si="5"/>
        <v>8809</v>
      </c>
      <c r="D44" s="41">
        <f t="shared" si="6"/>
        <v>8</v>
      </c>
      <c r="E44" s="42" t="str">
        <f t="shared" si="2"/>
        <v>BILBAO</v>
      </c>
      <c r="F44" s="42">
        <f t="shared" si="7"/>
        <v>10938</v>
      </c>
      <c r="G44" s="42">
        <f t="shared" si="8"/>
        <v>9153</v>
      </c>
    </row>
    <row r="45" spans="1:9" x14ac:dyDescent="0.25">
      <c r="A45" s="42" t="str">
        <f t="shared" si="3"/>
        <v>BARCELONA</v>
      </c>
      <c r="B45" s="41">
        <f t="shared" si="4"/>
        <v>31777.5</v>
      </c>
      <c r="C45" s="41">
        <f t="shared" si="5"/>
        <v>24570</v>
      </c>
      <c r="D45" s="41">
        <f t="shared" si="6"/>
        <v>3</v>
      </c>
      <c r="E45" s="42" t="str">
        <f t="shared" si="2"/>
        <v>BALEARES</v>
      </c>
      <c r="F45" s="42">
        <f t="shared" si="7"/>
        <v>8604</v>
      </c>
      <c r="G45" s="42">
        <f t="shared" si="8"/>
        <v>8809</v>
      </c>
    </row>
    <row r="46" spans="1:9" x14ac:dyDescent="0.25">
      <c r="A46" s="42" t="str">
        <f t="shared" si="3"/>
        <v>BILBAO</v>
      </c>
      <c r="B46" s="41">
        <f t="shared" si="4"/>
        <v>10938</v>
      </c>
      <c r="C46" s="41">
        <f t="shared" si="5"/>
        <v>9153</v>
      </c>
      <c r="D46" s="41">
        <f t="shared" si="6"/>
        <v>7</v>
      </c>
      <c r="E46" s="42" t="str">
        <f t="shared" si="2"/>
        <v>VILAGARCIA</v>
      </c>
      <c r="F46" s="42">
        <f t="shared" si="7"/>
        <v>5148</v>
      </c>
      <c r="G46" s="42">
        <f t="shared" si="8"/>
        <v>4753</v>
      </c>
    </row>
    <row r="47" spans="1:9" x14ac:dyDescent="0.25">
      <c r="A47" s="42" t="str">
        <f t="shared" si="3"/>
        <v>CARTAGENA</v>
      </c>
      <c r="B47" s="41">
        <f t="shared" si="4"/>
        <v>3678</v>
      </c>
      <c r="C47" s="41">
        <f t="shared" si="5"/>
        <v>1715</v>
      </c>
      <c r="D47" s="41">
        <f t="shared" si="6"/>
        <v>13</v>
      </c>
      <c r="E47" s="42" t="str">
        <f t="shared" si="2"/>
        <v>BAHIA DE CADIZ</v>
      </c>
      <c r="F47" s="42">
        <f t="shared" si="7"/>
        <v>4671</v>
      </c>
      <c r="G47" s="42">
        <f t="shared" si="8"/>
        <v>7396</v>
      </c>
    </row>
    <row r="48" spans="1:9" x14ac:dyDescent="0.25">
      <c r="A48" s="42" t="str">
        <f t="shared" si="3"/>
        <v>CASTELLON</v>
      </c>
      <c r="B48" s="41">
        <f t="shared" si="4"/>
        <v>427</v>
      </c>
      <c r="C48" s="41">
        <f t="shared" si="5"/>
        <v>520</v>
      </c>
      <c r="D48" s="41">
        <f t="shared" si="6"/>
        <v>20</v>
      </c>
      <c r="E48" s="42" t="str">
        <f t="shared" si="2"/>
        <v>VIGO</v>
      </c>
      <c r="F48" s="42">
        <f t="shared" si="7"/>
        <v>4144</v>
      </c>
      <c r="G48" s="42">
        <f t="shared" si="8"/>
        <v>4159</v>
      </c>
    </row>
    <row r="49" spans="1:7" x14ac:dyDescent="0.25">
      <c r="A49" s="42" t="str">
        <f t="shared" si="3"/>
        <v>CEUTA</v>
      </c>
      <c r="B49" s="41">
        <f t="shared" si="4"/>
        <v>3216</v>
      </c>
      <c r="C49" s="41">
        <f t="shared" si="5"/>
        <v>3268</v>
      </c>
      <c r="D49" s="41">
        <f t="shared" si="6"/>
        <v>14</v>
      </c>
      <c r="E49" s="42" t="str">
        <f t="shared" si="2"/>
        <v>MELILLA</v>
      </c>
      <c r="F49" s="42">
        <f t="shared" si="7"/>
        <v>3830</v>
      </c>
      <c r="G49" s="42">
        <f t="shared" si="8"/>
        <v>2849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CARTAGENA</v>
      </c>
      <c r="F50" s="42">
        <f t="shared" si="7"/>
        <v>3678</v>
      </c>
      <c r="G50" s="42">
        <f t="shared" si="8"/>
        <v>1715</v>
      </c>
    </row>
    <row r="51" spans="1:7" x14ac:dyDescent="0.25">
      <c r="A51" s="42" t="str">
        <f t="shared" si="3"/>
        <v>GIJON</v>
      </c>
      <c r="B51" s="41">
        <f t="shared" si="4"/>
        <v>1446</v>
      </c>
      <c r="C51" s="41">
        <f t="shared" si="5"/>
        <v>1518</v>
      </c>
      <c r="D51" s="41">
        <f t="shared" si="6"/>
        <v>17</v>
      </c>
      <c r="E51" s="42" t="str">
        <f t="shared" si="2"/>
        <v>CEUTA</v>
      </c>
      <c r="F51" s="42">
        <f t="shared" si="7"/>
        <v>3216</v>
      </c>
      <c r="G51" s="42">
        <f t="shared" si="8"/>
        <v>3268</v>
      </c>
    </row>
    <row r="52" spans="1:7" x14ac:dyDescent="0.25">
      <c r="A52" s="42" t="str">
        <f t="shared" si="3"/>
        <v>HUELVA</v>
      </c>
      <c r="B52" s="41">
        <f t="shared" si="4"/>
        <v>190</v>
      </c>
      <c r="C52" s="41">
        <f t="shared" si="5"/>
        <v>18</v>
      </c>
      <c r="D52" s="41">
        <f t="shared" si="6"/>
        <v>22</v>
      </c>
      <c r="E52" s="42" t="str">
        <f t="shared" si="2"/>
        <v>MALAGA</v>
      </c>
      <c r="F52" s="42">
        <f t="shared" si="7"/>
        <v>2073</v>
      </c>
      <c r="G52" s="42">
        <f t="shared" si="8"/>
        <v>2328</v>
      </c>
    </row>
    <row r="53" spans="1:7" x14ac:dyDescent="0.25">
      <c r="A53" s="42" t="str">
        <f t="shared" si="3"/>
        <v>LAS PALMAS</v>
      </c>
      <c r="B53" s="41">
        <f t="shared" si="4"/>
        <v>57490</v>
      </c>
      <c r="C53" s="41">
        <f t="shared" si="5"/>
        <v>51598</v>
      </c>
      <c r="D53" s="41">
        <f t="shared" si="6"/>
        <v>1</v>
      </c>
      <c r="E53" s="42" t="str">
        <f t="shared" si="2"/>
        <v>TARRAGONA</v>
      </c>
      <c r="F53" s="42">
        <f t="shared" si="7"/>
        <v>1753</v>
      </c>
      <c r="G53" s="42">
        <f t="shared" si="8"/>
        <v>3586</v>
      </c>
    </row>
    <row r="54" spans="1:7" x14ac:dyDescent="0.25">
      <c r="A54" s="42" t="str">
        <f t="shared" si="3"/>
        <v>MALAGA</v>
      </c>
      <c r="B54" s="41">
        <f t="shared" si="4"/>
        <v>2073</v>
      </c>
      <c r="C54" s="41">
        <f t="shared" si="5"/>
        <v>2328</v>
      </c>
      <c r="D54" s="41">
        <f t="shared" si="6"/>
        <v>15</v>
      </c>
      <c r="E54" s="42" t="str">
        <f t="shared" si="2"/>
        <v>GIJON</v>
      </c>
      <c r="F54" s="42">
        <f t="shared" si="7"/>
        <v>1446</v>
      </c>
      <c r="G54" s="42">
        <f t="shared" si="8"/>
        <v>1518</v>
      </c>
    </row>
    <row r="55" spans="1:7" x14ac:dyDescent="0.25">
      <c r="A55" s="42" t="str">
        <f t="shared" si="3"/>
        <v>MARIN Y RIA DE PONTEVEDRA</v>
      </c>
      <c r="B55" s="41">
        <f t="shared" si="4"/>
        <v>1263</v>
      </c>
      <c r="C55" s="41">
        <f t="shared" si="5"/>
        <v>880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1263</v>
      </c>
      <c r="G55" s="42">
        <f t="shared" si="8"/>
        <v>880</v>
      </c>
    </row>
    <row r="56" spans="1:7" x14ac:dyDescent="0.25">
      <c r="A56" s="42" t="str">
        <f t="shared" si="3"/>
        <v>MELILLA</v>
      </c>
      <c r="B56" s="41">
        <f t="shared" si="4"/>
        <v>3830</v>
      </c>
      <c r="C56" s="41">
        <f t="shared" si="5"/>
        <v>2849</v>
      </c>
      <c r="D56" s="41">
        <f t="shared" si="6"/>
        <v>12</v>
      </c>
      <c r="E56" s="42" t="str">
        <f t="shared" si="2"/>
        <v>BAHIA DE ALGECIRAS</v>
      </c>
      <c r="F56" s="42">
        <f t="shared" si="7"/>
        <v>645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183</v>
      </c>
      <c r="C57" s="41">
        <f t="shared" si="5"/>
        <v>122</v>
      </c>
      <c r="D57" s="41">
        <f t="shared" si="6"/>
        <v>23</v>
      </c>
      <c r="E57" s="42" t="str">
        <f t="shared" si="2"/>
        <v>CASTELLON</v>
      </c>
      <c r="F57" s="42">
        <f t="shared" si="7"/>
        <v>427</v>
      </c>
      <c r="G57" s="42">
        <f t="shared" si="8"/>
        <v>520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319</v>
      </c>
      <c r="G58" s="42">
        <f t="shared" si="8"/>
        <v>788</v>
      </c>
    </row>
    <row r="59" spans="1:7" x14ac:dyDescent="0.25">
      <c r="A59" s="42" t="str">
        <f t="shared" si="3"/>
        <v>SANTA CRUZ DE TENERIFE</v>
      </c>
      <c r="B59" s="41">
        <f t="shared" si="4"/>
        <v>44035</v>
      </c>
      <c r="C59" s="41">
        <f t="shared" si="5"/>
        <v>41732</v>
      </c>
      <c r="D59" s="41">
        <f t="shared" si="6"/>
        <v>2</v>
      </c>
      <c r="E59" s="42" t="str">
        <f t="shared" si="2"/>
        <v>HUELVA</v>
      </c>
      <c r="F59" s="42">
        <f t="shared" si="7"/>
        <v>190</v>
      </c>
      <c r="G59" s="42">
        <f t="shared" si="8"/>
        <v>18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183</v>
      </c>
      <c r="G60" s="42">
        <f t="shared" si="8"/>
        <v>122</v>
      </c>
    </row>
    <row r="61" spans="1:7" x14ac:dyDescent="0.25">
      <c r="A61" s="42" t="str">
        <f t="shared" si="3"/>
        <v>SEVILLA</v>
      </c>
      <c r="B61" s="41">
        <f t="shared" si="4"/>
        <v>21522</v>
      </c>
      <c r="C61" s="41">
        <f t="shared" si="5"/>
        <v>18792</v>
      </c>
      <c r="D61" s="41">
        <f t="shared" si="6"/>
        <v>5</v>
      </c>
      <c r="E61" s="42" t="str">
        <f t="shared" si="2"/>
        <v>A CORUÑA</v>
      </c>
      <c r="F61" s="42">
        <f t="shared" si="7"/>
        <v>110</v>
      </c>
      <c r="G61" s="42">
        <f t="shared" si="8"/>
        <v>106</v>
      </c>
    </row>
    <row r="62" spans="1:7" x14ac:dyDescent="0.25">
      <c r="A62" s="42" t="str">
        <f t="shared" si="3"/>
        <v>TARRAGONA</v>
      </c>
      <c r="B62" s="41">
        <f t="shared" si="4"/>
        <v>1753</v>
      </c>
      <c r="C62" s="41">
        <f t="shared" si="5"/>
        <v>3586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24939</v>
      </c>
      <c r="C63" s="41">
        <f t="shared" si="5"/>
        <v>19044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4144</v>
      </c>
      <c r="C64" s="41">
        <f t="shared" si="5"/>
        <v>4159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5148</v>
      </c>
      <c r="C65" s="41">
        <f t="shared" si="5"/>
        <v>4753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">
        <v>40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211</v>
      </c>
      <c r="C7" s="9">
        <v>203</v>
      </c>
      <c r="D7" s="9">
        <v>424</v>
      </c>
      <c r="E7" s="9">
        <v>474</v>
      </c>
      <c r="F7" s="10">
        <f>((E7*100)/D7)-100</f>
        <v>11.79245283018868</v>
      </c>
      <c r="G7" s="1"/>
      <c r="H7" s="1"/>
      <c r="I7" s="1"/>
    </row>
    <row r="8" spans="1:12" x14ac:dyDescent="0.25">
      <c r="A8" s="11" t="s">
        <v>45</v>
      </c>
      <c r="B8" s="12">
        <v>2070</v>
      </c>
      <c r="C8" s="12">
        <v>1475</v>
      </c>
      <c r="D8" s="12">
        <v>4143</v>
      </c>
      <c r="E8" s="12">
        <v>3686</v>
      </c>
      <c r="F8" s="13">
        <f t="shared" ref="F8:F35" si="0">((E8*100)/D8)-100</f>
        <v>-11.030654115375327</v>
      </c>
      <c r="G8" s="1"/>
      <c r="H8" s="1"/>
      <c r="I8" s="1"/>
    </row>
    <row r="9" spans="1:12" x14ac:dyDescent="0.25">
      <c r="A9" s="8" t="s">
        <v>46</v>
      </c>
      <c r="B9" s="9">
        <v>62</v>
      </c>
      <c r="C9" s="9">
        <v>399</v>
      </c>
      <c r="D9" s="9">
        <v>243</v>
      </c>
      <c r="E9" s="9">
        <v>637</v>
      </c>
      <c r="F9" s="10">
        <f t="shared" si="0"/>
        <v>162.13991769547323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33682</v>
      </c>
      <c r="C11" s="9">
        <v>31316</v>
      </c>
      <c r="D11" s="9">
        <v>67038</v>
      </c>
      <c r="E11" s="9">
        <v>63130</v>
      </c>
      <c r="F11" s="10">
        <f t="shared" si="0"/>
        <v>-5.8295295205704178</v>
      </c>
      <c r="G11" s="1"/>
      <c r="H11" s="1"/>
      <c r="I11" s="1"/>
    </row>
    <row r="12" spans="1:12" x14ac:dyDescent="0.25">
      <c r="A12" s="11" t="s">
        <v>49</v>
      </c>
      <c r="B12" s="12">
        <v>5604.5</v>
      </c>
      <c r="C12" s="12">
        <v>5754</v>
      </c>
      <c r="D12" s="12">
        <v>8910.5</v>
      </c>
      <c r="E12" s="12">
        <v>11593</v>
      </c>
      <c r="F12" s="13">
        <f t="shared" si="0"/>
        <v>30.104932383143478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91713</v>
      </c>
      <c r="C14" s="12">
        <v>108415.5</v>
      </c>
      <c r="D14" s="12">
        <v>178253</v>
      </c>
      <c r="E14" s="12">
        <v>203192.5</v>
      </c>
      <c r="F14" s="13">
        <f t="shared" si="0"/>
        <v>13.99106887401615</v>
      </c>
      <c r="G14" s="1"/>
      <c r="H14" s="1"/>
      <c r="I14" s="1"/>
    </row>
    <row r="15" spans="1:12" x14ac:dyDescent="0.25">
      <c r="A15" s="8" t="s">
        <v>52</v>
      </c>
      <c r="B15" s="9">
        <v>44979.25</v>
      </c>
      <c r="C15" s="9">
        <v>45347</v>
      </c>
      <c r="D15" s="9">
        <v>81428.5</v>
      </c>
      <c r="E15" s="9">
        <v>82394.25</v>
      </c>
      <c r="F15" s="10">
        <f t="shared" si="0"/>
        <v>1.1860098122893135</v>
      </c>
      <c r="G15" s="1"/>
      <c r="H15" s="1"/>
      <c r="I15" s="1"/>
    </row>
    <row r="16" spans="1:12" x14ac:dyDescent="0.25">
      <c r="A16" s="11" t="s">
        <v>53</v>
      </c>
      <c r="B16" s="12">
        <v>5040</v>
      </c>
      <c r="C16" s="12">
        <v>4796</v>
      </c>
      <c r="D16" s="12">
        <v>9745</v>
      </c>
      <c r="E16" s="12">
        <v>10732</v>
      </c>
      <c r="F16" s="13">
        <f t="shared" si="0"/>
        <v>10.128270908158029</v>
      </c>
      <c r="G16" s="1"/>
      <c r="H16" s="1"/>
      <c r="I16" s="1"/>
    </row>
    <row r="17" spans="1:9" x14ac:dyDescent="0.25">
      <c r="A17" s="8" t="s">
        <v>54</v>
      </c>
      <c r="B17" s="9">
        <v>14115</v>
      </c>
      <c r="C17" s="9">
        <v>12495</v>
      </c>
      <c r="D17" s="9">
        <v>25303</v>
      </c>
      <c r="E17" s="9">
        <v>26082</v>
      </c>
      <c r="F17" s="10">
        <f t="shared" si="0"/>
        <v>3.078686321780026</v>
      </c>
      <c r="G17" s="1"/>
      <c r="H17" s="1"/>
      <c r="I17" s="1"/>
    </row>
    <row r="18" spans="1:9" x14ac:dyDescent="0.25">
      <c r="A18" s="11" t="s">
        <v>55</v>
      </c>
      <c r="B18" s="12">
        <v>4</v>
      </c>
      <c r="C18" s="12">
        <v>0</v>
      </c>
      <c r="D18" s="12">
        <v>4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66</v>
      </c>
      <c r="C19" s="9">
        <v>58</v>
      </c>
      <c r="D19" s="9">
        <v>140</v>
      </c>
      <c r="E19" s="9">
        <v>75</v>
      </c>
      <c r="F19" s="10">
        <f t="shared" si="0"/>
        <v>-46.428571428571431</v>
      </c>
      <c r="G19" s="1"/>
      <c r="H19" s="1"/>
      <c r="I19" s="1"/>
    </row>
    <row r="20" spans="1:9" x14ac:dyDescent="0.25">
      <c r="A20" s="11" t="s">
        <v>57</v>
      </c>
      <c r="B20" s="12">
        <v>3990</v>
      </c>
      <c r="C20" s="12">
        <v>3304</v>
      </c>
      <c r="D20" s="12">
        <v>7934</v>
      </c>
      <c r="E20" s="12">
        <v>7169</v>
      </c>
      <c r="F20" s="13">
        <f t="shared" si="0"/>
        <v>-9.6420468868162317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364</v>
      </c>
      <c r="D21" s="9">
        <v>0</v>
      </c>
      <c r="E21" s="9">
        <v>795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5503</v>
      </c>
      <c r="C22" s="12">
        <v>5106</v>
      </c>
      <c r="D22" s="12">
        <v>11378</v>
      </c>
      <c r="E22" s="12">
        <v>9665</v>
      </c>
      <c r="F22" s="13">
        <f t="shared" si="0"/>
        <v>-15.055370012304451</v>
      </c>
      <c r="G22" s="1"/>
      <c r="H22" s="1"/>
      <c r="I22" s="1"/>
    </row>
    <row r="23" spans="1:9" x14ac:dyDescent="0.25">
      <c r="A23" s="8" t="s">
        <v>60</v>
      </c>
      <c r="B23" s="9">
        <v>903</v>
      </c>
      <c r="C23" s="9">
        <v>2136</v>
      </c>
      <c r="D23" s="9">
        <v>2205</v>
      </c>
      <c r="E23" s="9">
        <v>3960</v>
      </c>
      <c r="F23" s="10">
        <f t="shared" si="0"/>
        <v>79.591836734693885</v>
      </c>
      <c r="G23" s="1"/>
      <c r="H23" s="1"/>
      <c r="I23" s="1"/>
    </row>
    <row r="24" spans="1:9" x14ac:dyDescent="0.25">
      <c r="A24" s="11" t="s">
        <v>61</v>
      </c>
      <c r="B24" s="12">
        <v>2061</v>
      </c>
      <c r="C24" s="12">
        <v>879</v>
      </c>
      <c r="D24" s="12">
        <v>4135</v>
      </c>
      <c r="E24" s="12">
        <v>2590</v>
      </c>
      <c r="F24" s="13">
        <f t="shared" si="0"/>
        <v>-37.363966142684404</v>
      </c>
      <c r="G24" s="1"/>
      <c r="H24" s="1"/>
      <c r="I24" s="1"/>
    </row>
    <row r="25" spans="1:9" x14ac:dyDescent="0.25">
      <c r="A25" s="8" t="s">
        <v>62</v>
      </c>
      <c r="B25" s="9">
        <v>1396</v>
      </c>
      <c r="C25" s="9">
        <v>990</v>
      </c>
      <c r="D25" s="9">
        <v>3065</v>
      </c>
      <c r="E25" s="9">
        <v>2365</v>
      </c>
      <c r="F25" s="10">
        <f t="shared" si="0"/>
        <v>-22.838499184339312</v>
      </c>
      <c r="G25" s="1"/>
      <c r="H25" s="1"/>
      <c r="I25" s="1"/>
    </row>
    <row r="26" spans="1:9" x14ac:dyDescent="0.25">
      <c r="A26" s="11" t="s">
        <v>63</v>
      </c>
      <c r="B26" s="12">
        <v>539</v>
      </c>
      <c r="C26" s="12">
        <v>329</v>
      </c>
      <c r="D26" s="12">
        <v>1126</v>
      </c>
      <c r="E26" s="12">
        <v>662</v>
      </c>
      <c r="F26" s="13">
        <f t="shared" si="0"/>
        <v>-41.207815275310836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2683</v>
      </c>
      <c r="C28" s="12">
        <v>2466</v>
      </c>
      <c r="D28" s="12">
        <v>5466</v>
      </c>
      <c r="E28" s="12">
        <v>4692</v>
      </c>
      <c r="F28" s="13">
        <f t="shared" si="0"/>
        <v>-14.160263446761803</v>
      </c>
      <c r="G28" s="1"/>
      <c r="H28" s="1"/>
      <c r="I28" s="1"/>
    </row>
    <row r="29" spans="1:9" x14ac:dyDescent="0.25">
      <c r="A29" s="8" t="s">
        <v>66</v>
      </c>
      <c r="B29" s="9">
        <v>175</v>
      </c>
      <c r="C29" s="9">
        <v>51</v>
      </c>
      <c r="D29" s="9">
        <v>206</v>
      </c>
      <c r="E29" s="9">
        <v>97</v>
      </c>
      <c r="F29" s="10">
        <f t="shared" si="0"/>
        <v>-52.912621359223301</v>
      </c>
      <c r="G29" s="1"/>
      <c r="H29" s="1"/>
      <c r="I29" s="1"/>
    </row>
    <row r="30" spans="1:9" x14ac:dyDescent="0.25">
      <c r="A30" s="11" t="s">
        <v>67</v>
      </c>
      <c r="B30" s="12">
        <v>585</v>
      </c>
      <c r="C30" s="12">
        <v>988</v>
      </c>
      <c r="D30" s="12">
        <v>1381</v>
      </c>
      <c r="E30" s="12">
        <v>1496</v>
      </c>
      <c r="F30" s="13">
        <f t="shared" si="0"/>
        <v>8.3272990586531535</v>
      </c>
      <c r="G30" s="1"/>
      <c r="H30" s="1"/>
      <c r="I30" s="1"/>
    </row>
    <row r="31" spans="1:9" x14ac:dyDescent="0.25">
      <c r="A31" s="8" t="s">
        <v>68</v>
      </c>
      <c r="B31" s="9">
        <v>3759</v>
      </c>
      <c r="C31" s="9">
        <v>6484</v>
      </c>
      <c r="D31" s="9">
        <v>8722</v>
      </c>
      <c r="E31" s="9">
        <v>11259</v>
      </c>
      <c r="F31" s="10">
        <f t="shared" si="0"/>
        <v>29.087365283191929</v>
      </c>
      <c r="G31" s="1"/>
      <c r="H31" s="1"/>
      <c r="I31" s="1"/>
    </row>
    <row r="32" spans="1:9" x14ac:dyDescent="0.25">
      <c r="A32" s="11" t="s">
        <v>69</v>
      </c>
      <c r="B32" s="12">
        <v>159541</v>
      </c>
      <c r="C32" s="12">
        <v>144797</v>
      </c>
      <c r="D32" s="12">
        <v>313786</v>
      </c>
      <c r="E32" s="12">
        <v>276135</v>
      </c>
      <c r="F32" s="13">
        <f t="shared" si="0"/>
        <v>-11.998941954070602</v>
      </c>
      <c r="G32" s="1"/>
      <c r="H32" s="1"/>
      <c r="I32" s="1"/>
    </row>
    <row r="33" spans="1:9" x14ac:dyDescent="0.25">
      <c r="A33" s="8" t="s">
        <v>70</v>
      </c>
      <c r="B33" s="9">
        <v>13008.5</v>
      </c>
      <c r="C33" s="9">
        <v>11857.5</v>
      </c>
      <c r="D33" s="9">
        <v>24507.5</v>
      </c>
      <c r="E33" s="9">
        <v>24898</v>
      </c>
      <c r="F33" s="10">
        <f t="shared" si="0"/>
        <v>1.5933897786391924</v>
      </c>
      <c r="G33" s="1"/>
      <c r="H33" s="1"/>
      <c r="I33" s="1"/>
    </row>
    <row r="34" spans="1:9" x14ac:dyDescent="0.25">
      <c r="A34" s="11" t="s">
        <v>71</v>
      </c>
      <c r="B34" s="12">
        <v>75</v>
      </c>
      <c r="C34" s="12">
        <v>58</v>
      </c>
      <c r="D34" s="12">
        <v>114</v>
      </c>
      <c r="E34" s="12">
        <v>106</v>
      </c>
      <c r="F34" s="13">
        <f t="shared" si="0"/>
        <v>-7.0175438596491233</v>
      </c>
      <c r="G34" s="1"/>
      <c r="H34" s="1"/>
      <c r="I34" s="1"/>
    </row>
    <row r="35" spans="1:9" x14ac:dyDescent="0.25">
      <c r="A35" s="14" t="s">
        <v>72</v>
      </c>
      <c r="B35" s="15">
        <f>SUM(B7:B34)</f>
        <v>391765.25</v>
      </c>
      <c r="C35" s="15">
        <f>SUM(C7:C34)</f>
        <v>390068</v>
      </c>
      <c r="D35" s="15">
        <f t="shared" ref="D35:E35" si="1">SUM(D7:D34)</f>
        <v>759657.5</v>
      </c>
      <c r="E35" s="15">
        <f t="shared" si="1"/>
        <v>747884.75</v>
      </c>
      <c r="F35" s="16">
        <f t="shared" si="0"/>
        <v>-1.5497444572060459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474</v>
      </c>
      <c r="C38" s="41">
        <f>D7</f>
        <v>424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276135</v>
      </c>
      <c r="G38" s="42">
        <f>LOOKUP(E38,$A$38:$A$65,$C$38:$C$65)</f>
        <v>313786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3686</v>
      </c>
      <c r="C39" s="41">
        <f t="shared" ref="C39:C65" si="5">D8</f>
        <v>4143</v>
      </c>
      <c r="D39" s="41">
        <f t="shared" ref="D39:D65" si="6">_xlfn.RANK.EQ(B39,$B$38:$B$65)+COUNTIF($B$38:$B$65,B39)-1</f>
        <v>14</v>
      </c>
      <c r="E39" s="42" t="str">
        <f t="shared" si="2"/>
        <v>BARCELONA</v>
      </c>
      <c r="F39" s="42">
        <f t="shared" ref="F39:F65" si="7">LOOKUP(E39,$A$38:$A$65,$B$38:$B$65)</f>
        <v>203192.5</v>
      </c>
      <c r="G39" s="42">
        <f t="shared" ref="G39:G65" si="8">LOOKUP(E39,$A$38:$A$65,$C$38:$C$65)</f>
        <v>178253</v>
      </c>
      <c r="H39" s="42"/>
    </row>
    <row r="40" spans="1:9" x14ac:dyDescent="0.25">
      <c r="A40" s="42" t="str">
        <f t="shared" si="3"/>
        <v>ALMERIA</v>
      </c>
      <c r="B40" s="41">
        <f t="shared" si="4"/>
        <v>637</v>
      </c>
      <c r="C40" s="41">
        <f t="shared" si="5"/>
        <v>243</v>
      </c>
      <c r="D40" s="41">
        <f t="shared" si="6"/>
        <v>20</v>
      </c>
      <c r="E40" s="42" t="str">
        <f t="shared" si="2"/>
        <v>BILBAO</v>
      </c>
      <c r="F40" s="42">
        <f t="shared" si="7"/>
        <v>82394.25</v>
      </c>
      <c r="G40" s="42">
        <f t="shared" si="8"/>
        <v>81428.5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63130</v>
      </c>
      <c r="G41" s="42">
        <f t="shared" si="8"/>
        <v>67038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63130</v>
      </c>
      <c r="C42" s="41">
        <f t="shared" si="5"/>
        <v>67038</v>
      </c>
      <c r="D42" s="41">
        <f t="shared" si="6"/>
        <v>4</v>
      </c>
      <c r="E42" s="42" t="str">
        <f t="shared" si="2"/>
        <v>CASTELLON</v>
      </c>
      <c r="F42" s="42">
        <f t="shared" si="7"/>
        <v>26082</v>
      </c>
      <c r="G42" s="42">
        <f t="shared" si="8"/>
        <v>25303</v>
      </c>
      <c r="H42" s="42"/>
    </row>
    <row r="43" spans="1:9" x14ac:dyDescent="0.25">
      <c r="A43" s="42" t="str">
        <f t="shared" si="3"/>
        <v>BAHIA DE CADIZ</v>
      </c>
      <c r="B43" s="41">
        <f t="shared" si="4"/>
        <v>11593</v>
      </c>
      <c r="C43" s="41">
        <f t="shared" si="5"/>
        <v>8910.5</v>
      </c>
      <c r="D43" s="41">
        <f t="shared" si="6"/>
        <v>7</v>
      </c>
      <c r="E43" s="42" t="str">
        <f t="shared" si="2"/>
        <v>VIGO</v>
      </c>
      <c r="F43" s="42">
        <f t="shared" si="7"/>
        <v>24898</v>
      </c>
      <c r="G43" s="42">
        <f t="shared" si="8"/>
        <v>24507.5</v>
      </c>
      <c r="H43" s="42"/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BAHIA DE CADIZ</v>
      </c>
      <c r="F44" s="42">
        <f t="shared" si="7"/>
        <v>11593</v>
      </c>
      <c r="G44" s="42">
        <f t="shared" si="8"/>
        <v>8910.5</v>
      </c>
      <c r="H44" s="42"/>
    </row>
    <row r="45" spans="1:9" x14ac:dyDescent="0.25">
      <c r="A45" s="42" t="str">
        <f t="shared" si="3"/>
        <v>BARCELONA</v>
      </c>
      <c r="B45" s="41">
        <f t="shared" si="4"/>
        <v>203192.5</v>
      </c>
      <c r="C45" s="41">
        <f t="shared" si="5"/>
        <v>178253</v>
      </c>
      <c r="D45" s="41">
        <f t="shared" si="6"/>
        <v>2</v>
      </c>
      <c r="E45" s="42" t="str">
        <f t="shared" si="2"/>
        <v>TARRAGONA</v>
      </c>
      <c r="F45" s="42">
        <f t="shared" si="7"/>
        <v>11259</v>
      </c>
      <c r="G45" s="42">
        <f t="shared" si="8"/>
        <v>8722</v>
      </c>
      <c r="H45" s="42"/>
    </row>
    <row r="46" spans="1:9" x14ac:dyDescent="0.25">
      <c r="A46" s="42" t="str">
        <f t="shared" si="3"/>
        <v>BILBAO</v>
      </c>
      <c r="B46" s="41">
        <f t="shared" si="4"/>
        <v>82394.25</v>
      </c>
      <c r="C46" s="41">
        <f t="shared" si="5"/>
        <v>81428.5</v>
      </c>
      <c r="D46" s="41">
        <f t="shared" si="6"/>
        <v>3</v>
      </c>
      <c r="E46" s="42" t="str">
        <f t="shared" si="2"/>
        <v>CARTAGENA</v>
      </c>
      <c r="F46" s="42">
        <f t="shared" si="7"/>
        <v>10732</v>
      </c>
      <c r="G46" s="42">
        <f t="shared" si="8"/>
        <v>9745</v>
      </c>
      <c r="H46" s="42"/>
    </row>
    <row r="47" spans="1:9" x14ac:dyDescent="0.25">
      <c r="A47" s="42" t="str">
        <f t="shared" si="3"/>
        <v>CARTAGENA</v>
      </c>
      <c r="B47" s="41">
        <f t="shared" si="4"/>
        <v>10732</v>
      </c>
      <c r="C47" s="41">
        <f t="shared" si="5"/>
        <v>9745</v>
      </c>
      <c r="D47" s="41">
        <f t="shared" si="6"/>
        <v>9</v>
      </c>
      <c r="E47" s="42" t="str">
        <f t="shared" si="2"/>
        <v>LAS PALMAS</v>
      </c>
      <c r="F47" s="42">
        <f t="shared" si="7"/>
        <v>9665</v>
      </c>
      <c r="G47" s="42">
        <f t="shared" si="8"/>
        <v>11378</v>
      </c>
      <c r="H47" s="42"/>
    </row>
    <row r="48" spans="1:9" x14ac:dyDescent="0.25">
      <c r="A48" s="42" t="str">
        <f t="shared" si="3"/>
        <v>CASTELLON</v>
      </c>
      <c r="B48" s="41">
        <f t="shared" si="4"/>
        <v>26082</v>
      </c>
      <c r="C48" s="41">
        <f t="shared" si="5"/>
        <v>25303</v>
      </c>
      <c r="D48" s="41">
        <f t="shared" si="6"/>
        <v>5</v>
      </c>
      <c r="E48" s="42" t="str">
        <f t="shared" si="2"/>
        <v>GIJON</v>
      </c>
      <c r="F48" s="42">
        <f t="shared" si="7"/>
        <v>7169</v>
      </c>
      <c r="G48" s="42">
        <f t="shared" si="8"/>
        <v>7934</v>
      </c>
      <c r="H48" s="42"/>
    </row>
    <row r="49" spans="1:8" x14ac:dyDescent="0.25">
      <c r="A49" s="42" t="str">
        <f t="shared" si="3"/>
        <v>CEUTA</v>
      </c>
      <c r="B49" s="41">
        <f t="shared" si="4"/>
        <v>0</v>
      </c>
      <c r="C49" s="41">
        <f t="shared" si="5"/>
        <v>4</v>
      </c>
      <c r="D49" s="41">
        <f t="shared" si="6"/>
        <v>28</v>
      </c>
      <c r="E49" s="42" t="str">
        <f t="shared" si="2"/>
        <v>SANTA CRUZ DE TENERIFE</v>
      </c>
      <c r="F49" s="42">
        <f t="shared" si="7"/>
        <v>4692</v>
      </c>
      <c r="G49" s="42">
        <f t="shared" si="8"/>
        <v>5466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75</v>
      </c>
      <c r="C50" s="41">
        <f t="shared" si="5"/>
        <v>140</v>
      </c>
      <c r="D50" s="41">
        <f t="shared" si="6"/>
        <v>24</v>
      </c>
      <c r="E50" s="42" t="str">
        <f t="shared" si="2"/>
        <v>MALAGA</v>
      </c>
      <c r="F50" s="42">
        <f t="shared" si="7"/>
        <v>3960</v>
      </c>
      <c r="G50" s="42">
        <f t="shared" si="8"/>
        <v>2205</v>
      </c>
      <c r="H50" s="42"/>
    </row>
    <row r="51" spans="1:8" x14ac:dyDescent="0.25">
      <c r="A51" s="42" t="str">
        <f t="shared" si="3"/>
        <v>GIJON</v>
      </c>
      <c r="B51" s="41">
        <f t="shared" si="4"/>
        <v>7169</v>
      </c>
      <c r="C51" s="41">
        <f t="shared" si="5"/>
        <v>7934</v>
      </c>
      <c r="D51" s="41">
        <f t="shared" si="6"/>
        <v>11</v>
      </c>
      <c r="E51" s="42" t="str">
        <f t="shared" si="2"/>
        <v>ALICANTE</v>
      </c>
      <c r="F51" s="42">
        <f t="shared" si="7"/>
        <v>3686</v>
      </c>
      <c r="G51" s="42">
        <f t="shared" si="8"/>
        <v>4143</v>
      </c>
      <c r="H51" s="42"/>
    </row>
    <row r="52" spans="1:8" x14ac:dyDescent="0.25">
      <c r="A52" s="42" t="str">
        <f t="shared" si="3"/>
        <v>HUELVA</v>
      </c>
      <c r="B52" s="41">
        <f t="shared" si="4"/>
        <v>795</v>
      </c>
      <c r="C52" s="41">
        <f t="shared" si="5"/>
        <v>0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2590</v>
      </c>
      <c r="G52" s="42">
        <f t="shared" si="8"/>
        <v>4135</v>
      </c>
      <c r="H52" s="42"/>
    </row>
    <row r="53" spans="1:8" x14ac:dyDescent="0.25">
      <c r="A53" s="42" t="str">
        <f t="shared" si="3"/>
        <v>LAS PALMAS</v>
      </c>
      <c r="B53" s="41">
        <f t="shared" si="4"/>
        <v>9665</v>
      </c>
      <c r="C53" s="41">
        <f t="shared" si="5"/>
        <v>11378</v>
      </c>
      <c r="D53" s="41">
        <f t="shared" si="6"/>
        <v>10</v>
      </c>
      <c r="E53" s="42" t="str">
        <f t="shared" si="2"/>
        <v>MELILLA</v>
      </c>
      <c r="F53" s="42">
        <f t="shared" si="7"/>
        <v>2365</v>
      </c>
      <c r="G53" s="42">
        <f t="shared" si="8"/>
        <v>3065</v>
      </c>
      <c r="H53" s="42"/>
    </row>
    <row r="54" spans="1:8" x14ac:dyDescent="0.25">
      <c r="A54" s="42" t="str">
        <f t="shared" si="3"/>
        <v>MALAGA</v>
      </c>
      <c r="B54" s="41">
        <f t="shared" si="4"/>
        <v>3960</v>
      </c>
      <c r="C54" s="41">
        <f t="shared" si="5"/>
        <v>2205</v>
      </c>
      <c r="D54" s="41">
        <f t="shared" si="6"/>
        <v>13</v>
      </c>
      <c r="E54" s="42" t="str">
        <f t="shared" si="2"/>
        <v>SEVILLA</v>
      </c>
      <c r="F54" s="42">
        <f t="shared" si="7"/>
        <v>1496</v>
      </c>
      <c r="G54" s="42">
        <f t="shared" si="8"/>
        <v>1381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2590</v>
      </c>
      <c r="C55" s="41">
        <f t="shared" si="5"/>
        <v>4135</v>
      </c>
      <c r="D55" s="41">
        <f t="shared" si="6"/>
        <v>15</v>
      </c>
      <c r="E55" s="42" t="str">
        <f t="shared" si="2"/>
        <v>HUELVA</v>
      </c>
      <c r="F55" s="42">
        <f t="shared" si="7"/>
        <v>795</v>
      </c>
      <c r="G55" s="42">
        <f t="shared" si="8"/>
        <v>0</v>
      </c>
      <c r="H55" s="42"/>
    </row>
    <row r="56" spans="1:8" x14ac:dyDescent="0.25">
      <c r="A56" s="42" t="str">
        <f t="shared" si="3"/>
        <v>MELILLA</v>
      </c>
      <c r="B56" s="41">
        <f t="shared" si="4"/>
        <v>2365</v>
      </c>
      <c r="C56" s="41">
        <f t="shared" si="5"/>
        <v>3065</v>
      </c>
      <c r="D56" s="41">
        <f t="shared" si="6"/>
        <v>16</v>
      </c>
      <c r="E56" s="42" t="str">
        <f t="shared" si="2"/>
        <v>MOTRIL</v>
      </c>
      <c r="F56" s="42">
        <f t="shared" si="7"/>
        <v>662</v>
      </c>
      <c r="G56" s="42">
        <f t="shared" si="8"/>
        <v>1126</v>
      </c>
      <c r="H56" s="42"/>
    </row>
    <row r="57" spans="1:8" x14ac:dyDescent="0.25">
      <c r="A57" s="42" t="str">
        <f t="shared" si="3"/>
        <v>MOTRIL</v>
      </c>
      <c r="B57" s="41">
        <f t="shared" si="4"/>
        <v>662</v>
      </c>
      <c r="C57" s="41">
        <f t="shared" si="5"/>
        <v>1126</v>
      </c>
      <c r="D57" s="41">
        <f t="shared" si="6"/>
        <v>19</v>
      </c>
      <c r="E57" s="42" t="str">
        <f t="shared" si="2"/>
        <v>ALMERIA</v>
      </c>
      <c r="F57" s="42">
        <f t="shared" si="7"/>
        <v>637</v>
      </c>
      <c r="G57" s="42">
        <f t="shared" si="8"/>
        <v>243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474</v>
      </c>
      <c r="G58" s="42">
        <f t="shared" si="8"/>
        <v>424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4692</v>
      </c>
      <c r="C59" s="41">
        <f t="shared" si="5"/>
        <v>5466</v>
      </c>
      <c r="D59" s="41">
        <f t="shared" si="6"/>
        <v>12</v>
      </c>
      <c r="E59" s="42" t="str">
        <f t="shared" si="2"/>
        <v>VILAGARCIA</v>
      </c>
      <c r="F59" s="42">
        <f t="shared" si="7"/>
        <v>106</v>
      </c>
      <c r="G59" s="42">
        <f t="shared" si="8"/>
        <v>114</v>
      </c>
      <c r="H59" s="42"/>
    </row>
    <row r="60" spans="1:8" x14ac:dyDescent="0.25">
      <c r="A60" s="42" t="str">
        <f t="shared" si="3"/>
        <v>SANTANDER</v>
      </c>
      <c r="B60" s="41">
        <f t="shared" si="4"/>
        <v>97</v>
      </c>
      <c r="C60" s="41">
        <f t="shared" si="5"/>
        <v>206</v>
      </c>
      <c r="D60" s="41">
        <f t="shared" si="6"/>
        <v>23</v>
      </c>
      <c r="E60" s="42" t="str">
        <f t="shared" si="2"/>
        <v>SANTANDER</v>
      </c>
      <c r="F60" s="42">
        <f t="shared" si="7"/>
        <v>97</v>
      </c>
      <c r="G60" s="42">
        <f t="shared" si="8"/>
        <v>206</v>
      </c>
      <c r="H60" s="42"/>
    </row>
    <row r="61" spans="1:8" x14ac:dyDescent="0.25">
      <c r="A61" s="42" t="str">
        <f t="shared" si="3"/>
        <v>SEVILLA</v>
      </c>
      <c r="B61" s="41">
        <f t="shared" si="4"/>
        <v>1496</v>
      </c>
      <c r="C61" s="41">
        <f t="shared" si="5"/>
        <v>1381</v>
      </c>
      <c r="D61" s="41">
        <f t="shared" si="6"/>
        <v>17</v>
      </c>
      <c r="E61" s="42" t="str">
        <f t="shared" si="2"/>
        <v>FERROL-SAN CIBRAO</v>
      </c>
      <c r="F61" s="42">
        <f t="shared" si="7"/>
        <v>75</v>
      </c>
      <c r="G61" s="42">
        <f t="shared" si="8"/>
        <v>140</v>
      </c>
      <c r="H61" s="42"/>
    </row>
    <row r="62" spans="1:8" x14ac:dyDescent="0.25">
      <c r="A62" s="42" t="str">
        <f t="shared" si="3"/>
        <v>TARRAGONA</v>
      </c>
      <c r="B62" s="41">
        <f t="shared" si="4"/>
        <v>11259</v>
      </c>
      <c r="C62" s="41">
        <f t="shared" si="5"/>
        <v>8722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  <c r="H62" s="42"/>
    </row>
    <row r="63" spans="1:8" x14ac:dyDescent="0.25">
      <c r="A63" s="42" t="str">
        <f t="shared" si="3"/>
        <v>VALENCIA</v>
      </c>
      <c r="B63" s="41">
        <f t="shared" si="4"/>
        <v>276135</v>
      </c>
      <c r="C63" s="41">
        <f t="shared" si="5"/>
        <v>313786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  <c r="H63" s="42"/>
    </row>
    <row r="64" spans="1:8" x14ac:dyDescent="0.25">
      <c r="A64" s="42" t="str">
        <f t="shared" si="3"/>
        <v>VIGO</v>
      </c>
      <c r="B64" s="41">
        <f t="shared" si="4"/>
        <v>24898</v>
      </c>
      <c r="C64" s="41">
        <f t="shared" si="5"/>
        <v>24507.5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106</v>
      </c>
      <c r="C65" s="41">
        <f t="shared" si="5"/>
        <v>114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123" t="s">
        <v>73</v>
      </c>
      <c r="B5" s="121" t="str">
        <f>'Resumen general'!D6</f>
        <v>Mes Febrero</v>
      </c>
      <c r="C5" s="122"/>
      <c r="D5" s="121" t="s">
        <v>40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297</v>
      </c>
      <c r="C7" s="9">
        <v>271</v>
      </c>
      <c r="D7" s="9">
        <v>530</v>
      </c>
      <c r="E7" s="9">
        <v>584</v>
      </c>
      <c r="F7" s="10">
        <f>((E7*100)/D7)-100</f>
        <v>10.188679245283012</v>
      </c>
      <c r="G7" s="1"/>
      <c r="H7" s="1"/>
      <c r="I7" s="1"/>
    </row>
    <row r="8" spans="1:12" x14ac:dyDescent="0.25">
      <c r="A8" s="11" t="s">
        <v>45</v>
      </c>
      <c r="B8" s="12">
        <v>12229</v>
      </c>
      <c r="C8" s="12">
        <v>12006</v>
      </c>
      <c r="D8" s="12">
        <v>22882</v>
      </c>
      <c r="E8" s="12">
        <v>22791</v>
      </c>
      <c r="F8" s="13">
        <f t="shared" ref="F8:F35" si="0">((E8*100)/D8)-100</f>
        <v>-0.39769250939603751</v>
      </c>
      <c r="G8" s="1"/>
      <c r="H8" s="1"/>
      <c r="I8" s="1"/>
    </row>
    <row r="9" spans="1:12" x14ac:dyDescent="0.25">
      <c r="A9" s="8" t="s">
        <v>46</v>
      </c>
      <c r="B9" s="9">
        <v>655</v>
      </c>
      <c r="C9" s="9">
        <v>534</v>
      </c>
      <c r="D9" s="9">
        <v>1031</v>
      </c>
      <c r="E9" s="9">
        <v>956</v>
      </c>
      <c r="F9" s="10">
        <f t="shared" si="0"/>
        <v>-7.2744907856449998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33682</v>
      </c>
      <c r="C11" s="9">
        <v>31792</v>
      </c>
      <c r="D11" s="9">
        <v>67038</v>
      </c>
      <c r="E11" s="9">
        <v>63775</v>
      </c>
      <c r="F11" s="10">
        <f t="shared" si="0"/>
        <v>-4.8673886452459811</v>
      </c>
      <c r="G11" s="1"/>
      <c r="H11" s="1"/>
      <c r="I11" s="1"/>
    </row>
    <row r="12" spans="1:12" x14ac:dyDescent="0.25">
      <c r="A12" s="11" t="s">
        <v>49</v>
      </c>
      <c r="B12" s="12">
        <v>9573.5</v>
      </c>
      <c r="C12" s="12">
        <v>8010</v>
      </c>
      <c r="D12" s="12">
        <v>16306.5</v>
      </c>
      <c r="E12" s="12">
        <v>16264</v>
      </c>
      <c r="F12" s="13">
        <f t="shared" si="0"/>
        <v>-0.2606322632079241</v>
      </c>
      <c r="G12" s="1"/>
      <c r="H12" s="1"/>
      <c r="I12" s="1"/>
    </row>
    <row r="13" spans="1:12" x14ac:dyDescent="0.25">
      <c r="A13" s="8" t="s">
        <v>50</v>
      </c>
      <c r="B13" s="9">
        <v>4720</v>
      </c>
      <c r="C13" s="9">
        <v>4020</v>
      </c>
      <c r="D13" s="9">
        <v>8809</v>
      </c>
      <c r="E13" s="9">
        <v>8604</v>
      </c>
      <c r="F13" s="10">
        <f t="shared" si="0"/>
        <v>-2.3271653990237269</v>
      </c>
      <c r="G13" s="1"/>
      <c r="H13" s="1"/>
      <c r="I13" s="1"/>
    </row>
    <row r="14" spans="1:12" x14ac:dyDescent="0.25">
      <c r="A14" s="11" t="s">
        <v>51</v>
      </c>
      <c r="B14" s="12">
        <v>105270.5</v>
      </c>
      <c r="C14" s="12">
        <v>124884</v>
      </c>
      <c r="D14" s="12">
        <v>202823</v>
      </c>
      <c r="E14" s="12">
        <v>234970</v>
      </c>
      <c r="F14" s="13">
        <f t="shared" si="0"/>
        <v>15.849780350354749</v>
      </c>
      <c r="G14" s="1"/>
      <c r="H14" s="1"/>
      <c r="I14" s="1"/>
    </row>
    <row r="15" spans="1:12" x14ac:dyDescent="0.25">
      <c r="A15" s="8" t="s">
        <v>52</v>
      </c>
      <c r="B15" s="9">
        <v>49598</v>
      </c>
      <c r="C15" s="9">
        <v>50868</v>
      </c>
      <c r="D15" s="9">
        <v>90581.5</v>
      </c>
      <c r="E15" s="9">
        <v>93332.25</v>
      </c>
      <c r="F15" s="10">
        <f t="shared" si="0"/>
        <v>3.0367679934644514</v>
      </c>
      <c r="G15" s="1"/>
      <c r="H15" s="1"/>
      <c r="I15" s="1"/>
    </row>
    <row r="16" spans="1:12" x14ac:dyDescent="0.25">
      <c r="A16" s="11" t="s">
        <v>53</v>
      </c>
      <c r="B16" s="12">
        <v>6118</v>
      </c>
      <c r="C16" s="12">
        <v>6670</v>
      </c>
      <c r="D16" s="12">
        <v>11460</v>
      </c>
      <c r="E16" s="12">
        <v>14410</v>
      </c>
      <c r="F16" s="13">
        <f t="shared" si="0"/>
        <v>25.741710296684118</v>
      </c>
      <c r="G16" s="1"/>
      <c r="H16" s="1"/>
      <c r="I16" s="1"/>
    </row>
    <row r="17" spans="1:9" x14ac:dyDescent="0.25">
      <c r="A17" s="8" t="s">
        <v>54</v>
      </c>
      <c r="B17" s="9">
        <v>14115</v>
      </c>
      <c r="C17" s="9">
        <v>12899</v>
      </c>
      <c r="D17" s="9">
        <v>25823</v>
      </c>
      <c r="E17" s="9">
        <v>26509</v>
      </c>
      <c r="F17" s="10">
        <f t="shared" si="0"/>
        <v>2.6565464895635671</v>
      </c>
      <c r="G17" s="1"/>
      <c r="H17" s="1"/>
      <c r="I17" s="1"/>
    </row>
    <row r="18" spans="1:9" x14ac:dyDescent="0.25">
      <c r="A18" s="11" t="s">
        <v>55</v>
      </c>
      <c r="B18" s="12">
        <v>1547</v>
      </c>
      <c r="C18" s="12">
        <v>1414</v>
      </c>
      <c r="D18" s="12">
        <v>3272</v>
      </c>
      <c r="E18" s="12">
        <v>3216</v>
      </c>
      <c r="F18" s="13">
        <f t="shared" si="0"/>
        <v>-1.7114914425427941</v>
      </c>
      <c r="G18" s="1"/>
      <c r="H18" s="1"/>
      <c r="I18" s="1"/>
    </row>
    <row r="19" spans="1:9" x14ac:dyDescent="0.25">
      <c r="A19" s="8" t="s">
        <v>56</v>
      </c>
      <c r="B19" s="9">
        <v>66</v>
      </c>
      <c r="C19" s="9">
        <v>58</v>
      </c>
      <c r="D19" s="9">
        <v>180</v>
      </c>
      <c r="E19" s="9">
        <v>75</v>
      </c>
      <c r="F19" s="10">
        <f t="shared" si="0"/>
        <v>-58.333333333333336</v>
      </c>
      <c r="G19" s="1"/>
      <c r="H19" s="1"/>
      <c r="I19" s="1"/>
    </row>
    <row r="20" spans="1:9" x14ac:dyDescent="0.25">
      <c r="A20" s="11" t="s">
        <v>57</v>
      </c>
      <c r="B20" s="12">
        <v>4811</v>
      </c>
      <c r="C20" s="12">
        <v>3663</v>
      </c>
      <c r="D20" s="12">
        <v>9452</v>
      </c>
      <c r="E20" s="12">
        <v>8615</v>
      </c>
      <c r="F20" s="13">
        <f t="shared" si="0"/>
        <v>-8.8552687261955185</v>
      </c>
      <c r="G20" s="1"/>
      <c r="H20" s="1"/>
      <c r="I20" s="1"/>
    </row>
    <row r="21" spans="1:9" x14ac:dyDescent="0.25">
      <c r="A21" s="8" t="s">
        <v>58</v>
      </c>
      <c r="B21" s="9">
        <v>8</v>
      </c>
      <c r="C21" s="9">
        <v>430</v>
      </c>
      <c r="D21" s="9">
        <v>18</v>
      </c>
      <c r="E21" s="9">
        <v>985</v>
      </c>
      <c r="F21" s="10">
        <f t="shared" si="0"/>
        <v>5372.2222222222226</v>
      </c>
      <c r="G21" s="1"/>
      <c r="H21" s="1"/>
      <c r="I21" s="1"/>
    </row>
    <row r="22" spans="1:9" x14ac:dyDescent="0.25">
      <c r="A22" s="11" t="s">
        <v>59</v>
      </c>
      <c r="B22" s="12">
        <v>33004</v>
      </c>
      <c r="C22" s="12">
        <v>33317</v>
      </c>
      <c r="D22" s="12">
        <v>62977</v>
      </c>
      <c r="E22" s="12">
        <v>67155</v>
      </c>
      <c r="F22" s="13">
        <f t="shared" si="0"/>
        <v>6.6341680295981007</v>
      </c>
      <c r="G22" s="1"/>
      <c r="H22" s="1"/>
      <c r="I22" s="1"/>
    </row>
    <row r="23" spans="1:9" x14ac:dyDescent="0.25">
      <c r="A23" s="8" t="s">
        <v>60</v>
      </c>
      <c r="B23" s="9">
        <v>1894</v>
      </c>
      <c r="C23" s="9">
        <v>3005</v>
      </c>
      <c r="D23" s="9">
        <v>4533</v>
      </c>
      <c r="E23" s="9">
        <v>6033</v>
      </c>
      <c r="F23" s="10">
        <f t="shared" si="0"/>
        <v>33.090668431502309</v>
      </c>
      <c r="G23" s="1"/>
      <c r="H23" s="1"/>
      <c r="I23" s="1"/>
    </row>
    <row r="24" spans="1:9" x14ac:dyDescent="0.25">
      <c r="A24" s="11" t="s">
        <v>61</v>
      </c>
      <c r="B24" s="12">
        <v>2396</v>
      </c>
      <c r="C24" s="12">
        <v>1440</v>
      </c>
      <c r="D24" s="12">
        <v>5015</v>
      </c>
      <c r="E24" s="12">
        <v>3853</v>
      </c>
      <c r="F24" s="13">
        <f t="shared" si="0"/>
        <v>-23.17048853439681</v>
      </c>
      <c r="G24" s="1"/>
      <c r="H24" s="1"/>
      <c r="I24" s="1"/>
    </row>
    <row r="25" spans="1:9" x14ac:dyDescent="0.25">
      <c r="A25" s="8" t="s">
        <v>62</v>
      </c>
      <c r="B25" s="9">
        <v>2850</v>
      </c>
      <c r="C25" s="9">
        <v>3001</v>
      </c>
      <c r="D25" s="9">
        <v>5914</v>
      </c>
      <c r="E25" s="9">
        <v>6195</v>
      </c>
      <c r="F25" s="10">
        <f t="shared" si="0"/>
        <v>4.7514372675008474</v>
      </c>
      <c r="G25" s="1"/>
      <c r="H25" s="1"/>
      <c r="I25" s="1"/>
    </row>
    <row r="26" spans="1:9" x14ac:dyDescent="0.25">
      <c r="A26" s="11" t="s">
        <v>63</v>
      </c>
      <c r="B26" s="12">
        <v>539</v>
      </c>
      <c r="C26" s="12">
        <v>462</v>
      </c>
      <c r="D26" s="12">
        <v>1248</v>
      </c>
      <c r="E26" s="12">
        <v>845</v>
      </c>
      <c r="F26" s="13">
        <f t="shared" si="0"/>
        <v>-32.291666666666671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24247</v>
      </c>
      <c r="C28" s="12">
        <v>23987</v>
      </c>
      <c r="D28" s="12">
        <v>47198</v>
      </c>
      <c r="E28" s="12">
        <v>48727</v>
      </c>
      <c r="F28" s="13">
        <f t="shared" si="0"/>
        <v>3.2395440484766311</v>
      </c>
      <c r="G28" s="1"/>
      <c r="H28" s="1"/>
      <c r="I28" s="1"/>
    </row>
    <row r="29" spans="1:9" x14ac:dyDescent="0.25">
      <c r="A29" s="8" t="s">
        <v>66</v>
      </c>
      <c r="B29" s="9">
        <v>175</v>
      </c>
      <c r="C29" s="9">
        <v>51</v>
      </c>
      <c r="D29" s="9">
        <v>206</v>
      </c>
      <c r="E29" s="9">
        <v>97</v>
      </c>
      <c r="F29" s="10">
        <f t="shared" si="0"/>
        <v>-52.912621359223301</v>
      </c>
      <c r="G29" s="1"/>
      <c r="H29" s="1"/>
      <c r="I29" s="1"/>
    </row>
    <row r="30" spans="1:9" x14ac:dyDescent="0.25">
      <c r="A30" s="11" t="s">
        <v>67</v>
      </c>
      <c r="B30" s="12">
        <v>10980</v>
      </c>
      <c r="C30" s="12">
        <v>11828</v>
      </c>
      <c r="D30" s="12">
        <v>20173</v>
      </c>
      <c r="E30" s="12">
        <v>23018</v>
      </c>
      <c r="F30" s="13">
        <f t="shared" si="0"/>
        <v>14.103008972388835</v>
      </c>
      <c r="G30" s="1"/>
      <c r="H30" s="1"/>
      <c r="I30" s="1"/>
    </row>
    <row r="31" spans="1:9" x14ac:dyDescent="0.25">
      <c r="A31" s="8" t="s">
        <v>68</v>
      </c>
      <c r="B31" s="9">
        <v>5503</v>
      </c>
      <c r="C31" s="9">
        <v>7188</v>
      </c>
      <c r="D31" s="9">
        <v>12308</v>
      </c>
      <c r="E31" s="9">
        <v>13012</v>
      </c>
      <c r="F31" s="10">
        <f t="shared" si="0"/>
        <v>5.7198570035749157</v>
      </c>
      <c r="G31" s="1"/>
      <c r="H31" s="1"/>
      <c r="I31" s="1"/>
    </row>
    <row r="32" spans="1:9" x14ac:dyDescent="0.25">
      <c r="A32" s="11" t="s">
        <v>69</v>
      </c>
      <c r="B32" s="12">
        <v>169542</v>
      </c>
      <c r="C32" s="12">
        <v>157632</v>
      </c>
      <c r="D32" s="12">
        <v>332830</v>
      </c>
      <c r="E32" s="12">
        <v>301074</v>
      </c>
      <c r="F32" s="13">
        <f t="shared" si="0"/>
        <v>-9.5412072229065927</v>
      </c>
      <c r="G32" s="1"/>
      <c r="H32" s="1"/>
      <c r="I32" s="1"/>
    </row>
    <row r="33" spans="1:9" x14ac:dyDescent="0.25">
      <c r="A33" s="8" t="s">
        <v>70</v>
      </c>
      <c r="B33" s="9">
        <v>14883.5</v>
      </c>
      <c r="C33" s="9">
        <v>13592.5</v>
      </c>
      <c r="D33" s="9">
        <v>28666.5</v>
      </c>
      <c r="E33" s="9">
        <v>29042</v>
      </c>
      <c r="F33" s="10">
        <f t="shared" si="0"/>
        <v>1.309891336577536</v>
      </c>
      <c r="G33" s="1"/>
      <c r="H33" s="1"/>
      <c r="I33" s="1"/>
    </row>
    <row r="34" spans="1:9" x14ac:dyDescent="0.25">
      <c r="A34" s="11" t="s">
        <v>71</v>
      </c>
      <c r="B34" s="12">
        <v>2444</v>
      </c>
      <c r="C34" s="12">
        <v>2641</v>
      </c>
      <c r="D34" s="12">
        <v>4867</v>
      </c>
      <c r="E34" s="12">
        <v>5254</v>
      </c>
      <c r="F34" s="13">
        <f t="shared" si="0"/>
        <v>7.9515101705362667</v>
      </c>
      <c r="G34" s="1"/>
      <c r="H34" s="1"/>
      <c r="I34" s="1"/>
    </row>
    <row r="35" spans="1:9" x14ac:dyDescent="0.25">
      <c r="A35" s="14" t="s">
        <v>72</v>
      </c>
      <c r="B35" s="15">
        <f>SUM(B7:B34)</f>
        <v>511147.5</v>
      </c>
      <c r="C35" s="15">
        <f t="shared" ref="C35:E35" si="1">SUM(C7:C34)</f>
        <v>515663.5</v>
      </c>
      <c r="D35" s="15">
        <f t="shared" si="1"/>
        <v>986141.5</v>
      </c>
      <c r="E35" s="15">
        <f t="shared" si="1"/>
        <v>999391.25</v>
      </c>
      <c r="F35" s="16">
        <f t="shared" si="0"/>
        <v>1.3435952142770589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584</v>
      </c>
      <c r="C38" s="41">
        <f>D7</f>
        <v>530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301074</v>
      </c>
      <c r="G38" s="42">
        <f>LOOKUP(E38,$A$38:$A$65,$C$38:$C$65)</f>
        <v>332830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22791</v>
      </c>
      <c r="C39" s="41">
        <f t="shared" ref="C39:C65" si="5">D8</f>
        <v>22882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234970</v>
      </c>
      <c r="G39" s="42">
        <f t="shared" ref="G39:G65" si="8">LOOKUP(E39,$A$38:$A$65,$C$38:$C$65)</f>
        <v>202823</v>
      </c>
    </row>
    <row r="40" spans="1:9" x14ac:dyDescent="0.25">
      <c r="A40" s="42" t="str">
        <f t="shared" si="3"/>
        <v>ALMERIA</v>
      </c>
      <c r="B40" s="41">
        <f t="shared" si="4"/>
        <v>956</v>
      </c>
      <c r="C40" s="41">
        <f t="shared" si="5"/>
        <v>1031</v>
      </c>
      <c r="D40" s="41">
        <f t="shared" si="6"/>
        <v>22</v>
      </c>
      <c r="E40" s="42" t="str">
        <f t="shared" si="2"/>
        <v>BILBAO</v>
      </c>
      <c r="F40" s="42">
        <f t="shared" si="7"/>
        <v>93332.25</v>
      </c>
      <c r="G40" s="42">
        <f t="shared" si="8"/>
        <v>90581.5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67155</v>
      </c>
      <c r="G41" s="42">
        <f t="shared" si="8"/>
        <v>62977</v>
      </c>
    </row>
    <row r="42" spans="1:9" x14ac:dyDescent="0.25">
      <c r="A42" s="42" t="str">
        <f t="shared" si="3"/>
        <v>BAHIA DE ALGECIRAS</v>
      </c>
      <c r="B42" s="41">
        <f t="shared" si="4"/>
        <v>63775</v>
      </c>
      <c r="C42" s="41">
        <f t="shared" si="5"/>
        <v>67038</v>
      </c>
      <c r="D42" s="41">
        <f t="shared" si="6"/>
        <v>5</v>
      </c>
      <c r="E42" s="42" t="str">
        <f t="shared" si="2"/>
        <v>BAHIA DE ALGECIRAS</v>
      </c>
      <c r="F42" s="42">
        <f t="shared" si="7"/>
        <v>63775</v>
      </c>
      <c r="G42" s="42">
        <f t="shared" si="8"/>
        <v>67038</v>
      </c>
    </row>
    <row r="43" spans="1:9" x14ac:dyDescent="0.25">
      <c r="A43" s="42" t="str">
        <f t="shared" si="3"/>
        <v>BAHIA DE CADIZ</v>
      </c>
      <c r="B43" s="41">
        <f t="shared" si="4"/>
        <v>16264</v>
      </c>
      <c r="C43" s="41">
        <f t="shared" si="5"/>
        <v>16306.5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48727</v>
      </c>
      <c r="G43" s="42">
        <f t="shared" si="8"/>
        <v>47198</v>
      </c>
    </row>
    <row r="44" spans="1:9" x14ac:dyDescent="0.25">
      <c r="A44" s="42" t="str">
        <f t="shared" si="3"/>
        <v>BALEARES</v>
      </c>
      <c r="B44" s="41">
        <f t="shared" si="4"/>
        <v>8604</v>
      </c>
      <c r="C44" s="41">
        <f t="shared" si="5"/>
        <v>8809</v>
      </c>
      <c r="D44" s="41">
        <f t="shared" si="6"/>
        <v>15</v>
      </c>
      <c r="E44" s="42" t="str">
        <f t="shared" si="2"/>
        <v>VIGO</v>
      </c>
      <c r="F44" s="42">
        <f t="shared" si="7"/>
        <v>29042</v>
      </c>
      <c r="G44" s="42">
        <f t="shared" si="8"/>
        <v>28666.5</v>
      </c>
    </row>
    <row r="45" spans="1:9" x14ac:dyDescent="0.25">
      <c r="A45" s="42" t="str">
        <f t="shared" si="3"/>
        <v>BARCELONA</v>
      </c>
      <c r="B45" s="41">
        <f t="shared" si="4"/>
        <v>234970</v>
      </c>
      <c r="C45" s="41">
        <f t="shared" si="5"/>
        <v>202823</v>
      </c>
      <c r="D45" s="41">
        <f t="shared" si="6"/>
        <v>2</v>
      </c>
      <c r="E45" s="42" t="str">
        <f t="shared" si="2"/>
        <v>CASTELLON</v>
      </c>
      <c r="F45" s="42">
        <f t="shared" si="7"/>
        <v>26509</v>
      </c>
      <c r="G45" s="42">
        <f t="shared" si="8"/>
        <v>25823</v>
      </c>
    </row>
    <row r="46" spans="1:9" x14ac:dyDescent="0.25">
      <c r="A46" s="42" t="str">
        <f t="shared" si="3"/>
        <v>BILBAO</v>
      </c>
      <c r="B46" s="41">
        <f t="shared" si="4"/>
        <v>93332.25</v>
      </c>
      <c r="C46" s="41">
        <f t="shared" si="5"/>
        <v>90581.5</v>
      </c>
      <c r="D46" s="41">
        <f t="shared" si="6"/>
        <v>3</v>
      </c>
      <c r="E46" s="42" t="str">
        <f t="shared" si="2"/>
        <v>SEVILLA</v>
      </c>
      <c r="F46" s="42">
        <f t="shared" si="7"/>
        <v>23018</v>
      </c>
      <c r="G46" s="42">
        <f t="shared" si="8"/>
        <v>20173</v>
      </c>
    </row>
    <row r="47" spans="1:9" x14ac:dyDescent="0.25">
      <c r="A47" s="42" t="str">
        <f t="shared" si="3"/>
        <v>CARTAGENA</v>
      </c>
      <c r="B47" s="41">
        <f t="shared" si="4"/>
        <v>14410</v>
      </c>
      <c r="C47" s="41">
        <f t="shared" si="5"/>
        <v>11460</v>
      </c>
      <c r="D47" s="41">
        <f t="shared" si="6"/>
        <v>12</v>
      </c>
      <c r="E47" s="42" t="str">
        <f t="shared" si="2"/>
        <v>ALICANTE</v>
      </c>
      <c r="F47" s="42">
        <f t="shared" si="7"/>
        <v>22791</v>
      </c>
      <c r="G47" s="42">
        <f t="shared" si="8"/>
        <v>22882</v>
      </c>
    </row>
    <row r="48" spans="1:9" x14ac:dyDescent="0.25">
      <c r="A48" s="42" t="str">
        <f t="shared" si="3"/>
        <v>CASTELLON</v>
      </c>
      <c r="B48" s="41">
        <f t="shared" si="4"/>
        <v>26509</v>
      </c>
      <c r="C48" s="41">
        <f t="shared" si="5"/>
        <v>25823</v>
      </c>
      <c r="D48" s="41">
        <f t="shared" si="6"/>
        <v>8</v>
      </c>
      <c r="E48" s="42" t="str">
        <f t="shared" si="2"/>
        <v>BAHIA DE CADIZ</v>
      </c>
      <c r="F48" s="42">
        <f t="shared" si="7"/>
        <v>16264</v>
      </c>
      <c r="G48" s="42">
        <f t="shared" si="8"/>
        <v>16306.5</v>
      </c>
    </row>
    <row r="49" spans="1:7" x14ac:dyDescent="0.25">
      <c r="A49" s="42" t="str">
        <f t="shared" si="3"/>
        <v>CEUTA</v>
      </c>
      <c r="B49" s="41">
        <f t="shared" si="4"/>
        <v>3216</v>
      </c>
      <c r="C49" s="41">
        <f t="shared" si="5"/>
        <v>3272</v>
      </c>
      <c r="D49" s="41">
        <f t="shared" si="6"/>
        <v>20</v>
      </c>
      <c r="E49" s="42" t="str">
        <f t="shared" si="2"/>
        <v>CARTAGENA</v>
      </c>
      <c r="F49" s="42">
        <f t="shared" si="7"/>
        <v>14410</v>
      </c>
      <c r="G49" s="42">
        <f t="shared" si="8"/>
        <v>11460</v>
      </c>
    </row>
    <row r="50" spans="1:7" x14ac:dyDescent="0.25">
      <c r="A50" s="42" t="str">
        <f t="shared" si="3"/>
        <v>FERROL-SAN CIBRAO</v>
      </c>
      <c r="B50" s="41">
        <f t="shared" si="4"/>
        <v>75</v>
      </c>
      <c r="C50" s="41">
        <f t="shared" si="5"/>
        <v>180</v>
      </c>
      <c r="D50" s="41">
        <f t="shared" si="6"/>
        <v>26</v>
      </c>
      <c r="E50" s="42" t="str">
        <f t="shared" si="2"/>
        <v>TARRAGONA</v>
      </c>
      <c r="F50" s="42">
        <f t="shared" si="7"/>
        <v>13012</v>
      </c>
      <c r="G50" s="42">
        <f t="shared" si="8"/>
        <v>12308</v>
      </c>
    </row>
    <row r="51" spans="1:7" x14ac:dyDescent="0.25">
      <c r="A51" s="42" t="str">
        <f t="shared" si="3"/>
        <v>GIJON</v>
      </c>
      <c r="B51" s="41">
        <f t="shared" si="4"/>
        <v>8615</v>
      </c>
      <c r="C51" s="41">
        <f t="shared" si="5"/>
        <v>9452</v>
      </c>
      <c r="D51" s="41">
        <f t="shared" si="6"/>
        <v>14</v>
      </c>
      <c r="E51" s="42" t="str">
        <f t="shared" si="2"/>
        <v>GIJON</v>
      </c>
      <c r="F51" s="42">
        <f t="shared" si="7"/>
        <v>8615</v>
      </c>
      <c r="G51" s="42">
        <f t="shared" si="8"/>
        <v>9452</v>
      </c>
    </row>
    <row r="52" spans="1:7" x14ac:dyDescent="0.25">
      <c r="A52" s="42" t="str">
        <f t="shared" si="3"/>
        <v>HUELVA</v>
      </c>
      <c r="B52" s="41">
        <f t="shared" si="4"/>
        <v>985</v>
      </c>
      <c r="C52" s="41">
        <f t="shared" si="5"/>
        <v>18</v>
      </c>
      <c r="D52" s="41">
        <f t="shared" si="6"/>
        <v>21</v>
      </c>
      <c r="E52" s="42" t="str">
        <f t="shared" si="2"/>
        <v>BALEARES</v>
      </c>
      <c r="F52" s="42">
        <f t="shared" si="7"/>
        <v>8604</v>
      </c>
      <c r="G52" s="42">
        <f t="shared" si="8"/>
        <v>8809</v>
      </c>
    </row>
    <row r="53" spans="1:7" x14ac:dyDescent="0.25">
      <c r="A53" s="42" t="str">
        <f t="shared" si="3"/>
        <v>LAS PALMAS</v>
      </c>
      <c r="B53" s="41">
        <f t="shared" si="4"/>
        <v>67155</v>
      </c>
      <c r="C53" s="41">
        <f t="shared" si="5"/>
        <v>62977</v>
      </c>
      <c r="D53" s="41">
        <f t="shared" si="6"/>
        <v>4</v>
      </c>
      <c r="E53" s="42" t="str">
        <f t="shared" si="2"/>
        <v>MELILLA</v>
      </c>
      <c r="F53" s="42">
        <f t="shared" si="7"/>
        <v>6195</v>
      </c>
      <c r="G53" s="42">
        <f t="shared" si="8"/>
        <v>5914</v>
      </c>
    </row>
    <row r="54" spans="1:7" x14ac:dyDescent="0.25">
      <c r="A54" s="42" t="str">
        <f t="shared" si="3"/>
        <v>MALAGA</v>
      </c>
      <c r="B54" s="41">
        <f t="shared" si="4"/>
        <v>6033</v>
      </c>
      <c r="C54" s="41">
        <f t="shared" si="5"/>
        <v>4533</v>
      </c>
      <c r="D54" s="41">
        <f t="shared" si="6"/>
        <v>17</v>
      </c>
      <c r="E54" s="42" t="str">
        <f t="shared" si="2"/>
        <v>MALAGA</v>
      </c>
      <c r="F54" s="42">
        <f t="shared" si="7"/>
        <v>6033</v>
      </c>
      <c r="G54" s="42">
        <f t="shared" si="8"/>
        <v>4533</v>
      </c>
    </row>
    <row r="55" spans="1:7" x14ac:dyDescent="0.25">
      <c r="A55" s="42" t="str">
        <f t="shared" si="3"/>
        <v>MARIN Y RIA DE PONTEVEDRA</v>
      </c>
      <c r="B55" s="41">
        <f t="shared" si="4"/>
        <v>3853</v>
      </c>
      <c r="C55" s="41">
        <f t="shared" si="5"/>
        <v>5015</v>
      </c>
      <c r="D55" s="41">
        <f t="shared" si="6"/>
        <v>19</v>
      </c>
      <c r="E55" s="42" t="str">
        <f t="shared" si="2"/>
        <v>VILAGARCIA</v>
      </c>
      <c r="F55" s="42">
        <f t="shared" si="7"/>
        <v>5254</v>
      </c>
      <c r="G55" s="42">
        <f t="shared" si="8"/>
        <v>4867</v>
      </c>
    </row>
    <row r="56" spans="1:7" x14ac:dyDescent="0.25">
      <c r="A56" s="42" t="str">
        <f t="shared" si="3"/>
        <v>MELILLA</v>
      </c>
      <c r="B56" s="41">
        <f t="shared" si="4"/>
        <v>6195</v>
      </c>
      <c r="C56" s="41">
        <f t="shared" si="5"/>
        <v>5914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3853</v>
      </c>
      <c r="G56" s="42">
        <f t="shared" si="8"/>
        <v>5015</v>
      </c>
    </row>
    <row r="57" spans="1:7" x14ac:dyDescent="0.25">
      <c r="A57" s="42" t="str">
        <f t="shared" si="3"/>
        <v>MOTRIL</v>
      </c>
      <c r="B57" s="41">
        <f t="shared" si="4"/>
        <v>845</v>
      </c>
      <c r="C57" s="41">
        <f t="shared" si="5"/>
        <v>1248</v>
      </c>
      <c r="D57" s="41">
        <f t="shared" si="6"/>
        <v>23</v>
      </c>
      <c r="E57" s="42" t="str">
        <f t="shared" si="2"/>
        <v>CEUTA</v>
      </c>
      <c r="F57" s="42">
        <f t="shared" si="7"/>
        <v>3216</v>
      </c>
      <c r="G57" s="42">
        <f t="shared" si="8"/>
        <v>3272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985</v>
      </c>
      <c r="G58" s="42">
        <f t="shared" si="8"/>
        <v>18</v>
      </c>
    </row>
    <row r="59" spans="1:7" x14ac:dyDescent="0.25">
      <c r="A59" s="42" t="str">
        <f t="shared" si="3"/>
        <v>SANTA CRUZ DE TENERIFE</v>
      </c>
      <c r="B59" s="41">
        <f t="shared" si="4"/>
        <v>48727</v>
      </c>
      <c r="C59" s="41">
        <f t="shared" si="5"/>
        <v>47198</v>
      </c>
      <c r="D59" s="41">
        <f t="shared" si="6"/>
        <v>6</v>
      </c>
      <c r="E59" s="42" t="str">
        <f t="shared" si="2"/>
        <v>ALMERIA</v>
      </c>
      <c r="F59" s="42">
        <f t="shared" si="7"/>
        <v>956</v>
      </c>
      <c r="G59" s="42">
        <f t="shared" si="8"/>
        <v>1031</v>
      </c>
    </row>
    <row r="60" spans="1:7" x14ac:dyDescent="0.25">
      <c r="A60" s="42" t="str">
        <f t="shared" si="3"/>
        <v>SANTANDER</v>
      </c>
      <c r="B60" s="41">
        <f t="shared" si="4"/>
        <v>97</v>
      </c>
      <c r="C60" s="41">
        <f t="shared" si="5"/>
        <v>206</v>
      </c>
      <c r="D60" s="41">
        <f t="shared" si="6"/>
        <v>25</v>
      </c>
      <c r="E60" s="42" t="str">
        <f t="shared" si="2"/>
        <v>MOTRIL</v>
      </c>
      <c r="F60" s="42">
        <f t="shared" si="7"/>
        <v>845</v>
      </c>
      <c r="G60" s="42">
        <f t="shared" si="8"/>
        <v>1248</v>
      </c>
    </row>
    <row r="61" spans="1:7" x14ac:dyDescent="0.25">
      <c r="A61" s="42" t="str">
        <f t="shared" si="3"/>
        <v>SEVILLA</v>
      </c>
      <c r="B61" s="41">
        <f t="shared" si="4"/>
        <v>23018</v>
      </c>
      <c r="C61" s="41">
        <f t="shared" si="5"/>
        <v>20173</v>
      </c>
      <c r="D61" s="41">
        <f t="shared" si="6"/>
        <v>9</v>
      </c>
      <c r="E61" s="42" t="str">
        <f t="shared" si="2"/>
        <v>A CORUÑA</v>
      </c>
      <c r="F61" s="42">
        <f t="shared" si="7"/>
        <v>584</v>
      </c>
      <c r="G61" s="42">
        <f t="shared" si="8"/>
        <v>530</v>
      </c>
    </row>
    <row r="62" spans="1:7" x14ac:dyDescent="0.25">
      <c r="A62" s="42" t="str">
        <f t="shared" si="3"/>
        <v>TARRAGONA</v>
      </c>
      <c r="B62" s="41">
        <f t="shared" si="4"/>
        <v>13012</v>
      </c>
      <c r="C62" s="41">
        <f t="shared" si="5"/>
        <v>12308</v>
      </c>
      <c r="D62" s="41">
        <f t="shared" si="6"/>
        <v>13</v>
      </c>
      <c r="E62" s="42" t="str">
        <f t="shared" si="2"/>
        <v>SANTANDER</v>
      </c>
      <c r="F62" s="42">
        <f t="shared" si="7"/>
        <v>97</v>
      </c>
      <c r="G62" s="42">
        <f t="shared" si="8"/>
        <v>206</v>
      </c>
    </row>
    <row r="63" spans="1:7" x14ac:dyDescent="0.25">
      <c r="A63" s="42" t="str">
        <f t="shared" si="3"/>
        <v>VALENCIA</v>
      </c>
      <c r="B63" s="41">
        <f t="shared" si="4"/>
        <v>301074</v>
      </c>
      <c r="C63" s="41">
        <f t="shared" si="5"/>
        <v>332830</v>
      </c>
      <c r="D63" s="41">
        <f t="shared" si="6"/>
        <v>1</v>
      </c>
      <c r="E63" s="42" t="str">
        <f t="shared" si="2"/>
        <v>FERROL-SAN CIBRAO</v>
      </c>
      <c r="F63" s="42">
        <f t="shared" si="7"/>
        <v>75</v>
      </c>
      <c r="G63" s="42">
        <f t="shared" si="8"/>
        <v>180</v>
      </c>
    </row>
    <row r="64" spans="1:7" x14ac:dyDescent="0.25">
      <c r="A64" s="42" t="str">
        <f t="shared" si="3"/>
        <v>VIGO</v>
      </c>
      <c r="B64" s="41">
        <f t="shared" si="4"/>
        <v>29042</v>
      </c>
      <c r="C64" s="41">
        <f t="shared" si="5"/>
        <v>28666.5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5254</v>
      </c>
      <c r="C65" s="41">
        <f t="shared" si="5"/>
        <v>4867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C36" sqref="C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6089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7493</v>
      </c>
      <c r="C8" s="12">
        <v>6824</v>
      </c>
      <c r="D8" s="12">
        <v>18145</v>
      </c>
      <c r="E8" s="12">
        <v>17143</v>
      </c>
      <c r="F8" s="13">
        <f t="shared" ref="F8:F35" si="0">((E8*100)/D8)-100</f>
        <v>-5.5221824193992859</v>
      </c>
      <c r="G8" s="1"/>
      <c r="H8" s="1"/>
      <c r="I8" s="1"/>
    </row>
    <row r="9" spans="1:12" x14ac:dyDescent="0.25">
      <c r="A9" s="8" t="s">
        <v>46</v>
      </c>
      <c r="B9" s="9">
        <v>27250</v>
      </c>
      <c r="C9" s="9">
        <v>22429</v>
      </c>
      <c r="D9" s="9">
        <v>62195</v>
      </c>
      <c r="E9" s="9">
        <v>52726</v>
      </c>
      <c r="F9" s="10">
        <f t="shared" si="0"/>
        <v>-15.224696519012781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280068</v>
      </c>
      <c r="C11" s="9">
        <v>272172</v>
      </c>
      <c r="D11" s="9">
        <v>608795</v>
      </c>
      <c r="E11" s="9">
        <v>596300</v>
      </c>
      <c r="F11" s="10">
        <f t="shared" si="0"/>
        <v>-2.0524150165490909</v>
      </c>
      <c r="G11" s="1"/>
      <c r="H11" s="1"/>
      <c r="I11" s="1"/>
    </row>
    <row r="12" spans="1:12" x14ac:dyDescent="0.25">
      <c r="A12" s="11" t="s">
        <v>49</v>
      </c>
      <c r="B12" s="12">
        <v>12456</v>
      </c>
      <c r="C12" s="12">
        <v>4131</v>
      </c>
      <c r="D12" s="12">
        <v>28708</v>
      </c>
      <c r="E12" s="12">
        <v>14740</v>
      </c>
      <c r="F12" s="13">
        <f t="shared" si="0"/>
        <v>-48.655427058659605</v>
      </c>
      <c r="G12" s="1"/>
      <c r="H12" s="1"/>
      <c r="I12" s="1"/>
    </row>
    <row r="13" spans="1:12" x14ac:dyDescent="0.25">
      <c r="A13" s="8" t="s">
        <v>50</v>
      </c>
      <c r="B13" s="9">
        <v>128643</v>
      </c>
      <c r="C13" s="9">
        <v>200778</v>
      </c>
      <c r="D13" s="9">
        <v>260643</v>
      </c>
      <c r="E13" s="9">
        <v>397304</v>
      </c>
      <c r="F13" s="10">
        <f t="shared" si="0"/>
        <v>52.432254079334569</v>
      </c>
      <c r="G13" s="1"/>
      <c r="H13" s="1"/>
      <c r="I13" s="1"/>
    </row>
    <row r="14" spans="1:12" x14ac:dyDescent="0.25">
      <c r="A14" s="11" t="s">
        <v>51</v>
      </c>
      <c r="B14" s="12">
        <v>88105</v>
      </c>
      <c r="C14" s="12">
        <v>96031</v>
      </c>
      <c r="D14" s="12">
        <v>196795</v>
      </c>
      <c r="E14" s="12">
        <v>224893</v>
      </c>
      <c r="F14" s="13">
        <f t="shared" si="0"/>
        <v>14.277801773419043</v>
      </c>
      <c r="G14" s="1"/>
      <c r="H14" s="1"/>
      <c r="I14" s="1"/>
    </row>
    <row r="15" spans="1:12" x14ac:dyDescent="0.25">
      <c r="A15" s="8" t="s">
        <v>52</v>
      </c>
      <c r="B15" s="9">
        <v>2158</v>
      </c>
      <c r="C15" s="9">
        <v>1464</v>
      </c>
      <c r="D15" s="9">
        <v>10244</v>
      </c>
      <c r="E15" s="9">
        <v>6963</v>
      </c>
      <c r="F15" s="10">
        <f t="shared" si="0"/>
        <v>-32.02850449043342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119733</v>
      </c>
      <c r="C18" s="12">
        <v>111514</v>
      </c>
      <c r="D18" s="12">
        <v>251600</v>
      </c>
      <c r="E18" s="12">
        <v>234196</v>
      </c>
      <c r="F18" s="13">
        <f t="shared" si="0"/>
        <v>-6.9173290937996796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631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1951</v>
      </c>
      <c r="C20" s="12">
        <v>1458</v>
      </c>
      <c r="D20" s="12">
        <v>4456</v>
      </c>
      <c r="E20" s="12">
        <v>3657</v>
      </c>
      <c r="F20" s="13">
        <f t="shared" si="0"/>
        <v>-17.930879712746858</v>
      </c>
      <c r="G20" s="1"/>
      <c r="H20" s="1"/>
      <c r="I20" s="1"/>
    </row>
    <row r="21" spans="1:9" x14ac:dyDescent="0.25">
      <c r="A21" s="8" t="s">
        <v>58</v>
      </c>
      <c r="B21" s="9">
        <v>1469</v>
      </c>
      <c r="C21" s="9">
        <v>1507</v>
      </c>
      <c r="D21" s="9">
        <v>2295</v>
      </c>
      <c r="E21" s="9">
        <v>3056</v>
      </c>
      <c r="F21" s="10">
        <f t="shared" si="0"/>
        <v>33.159041394335503</v>
      </c>
      <c r="G21" s="1"/>
      <c r="H21" s="1"/>
      <c r="I21" s="1"/>
    </row>
    <row r="22" spans="1:9" x14ac:dyDescent="0.25">
      <c r="A22" s="11" t="s">
        <v>59</v>
      </c>
      <c r="B22" s="12">
        <v>172181</v>
      </c>
      <c r="C22" s="12">
        <v>196093</v>
      </c>
      <c r="D22" s="12">
        <v>344933</v>
      </c>
      <c r="E22" s="12">
        <v>414118</v>
      </c>
      <c r="F22" s="13">
        <f t="shared" si="0"/>
        <v>20.057518416620042</v>
      </c>
      <c r="G22" s="1"/>
      <c r="H22" s="1"/>
      <c r="I22" s="1"/>
    </row>
    <row r="23" spans="1:9" x14ac:dyDescent="0.25">
      <c r="A23" s="8" t="s">
        <v>60</v>
      </c>
      <c r="B23" s="9">
        <v>34110</v>
      </c>
      <c r="C23" s="9">
        <v>21150</v>
      </c>
      <c r="D23" s="9">
        <v>72559</v>
      </c>
      <c r="E23" s="9">
        <v>58970</v>
      </c>
      <c r="F23" s="10">
        <f t="shared" si="0"/>
        <v>-18.728207389848265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33436</v>
      </c>
      <c r="C25" s="9">
        <v>34190</v>
      </c>
      <c r="D25" s="9">
        <v>77930</v>
      </c>
      <c r="E25" s="9">
        <v>80006</v>
      </c>
      <c r="F25" s="10">
        <f t="shared" si="0"/>
        <v>2.6639291672013314</v>
      </c>
      <c r="G25" s="1"/>
      <c r="H25" s="1"/>
      <c r="I25" s="1"/>
    </row>
    <row r="26" spans="1:9" x14ac:dyDescent="0.25">
      <c r="A26" s="11" t="s">
        <v>63</v>
      </c>
      <c r="B26" s="12">
        <v>10799</v>
      </c>
      <c r="C26" s="12">
        <v>12268</v>
      </c>
      <c r="D26" s="12">
        <v>25791</v>
      </c>
      <c r="E26" s="12">
        <v>28603</v>
      </c>
      <c r="F26" s="13">
        <f t="shared" si="0"/>
        <v>10.903028188127635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430853</v>
      </c>
      <c r="C28" s="12">
        <v>384795</v>
      </c>
      <c r="D28" s="12">
        <v>844743</v>
      </c>
      <c r="E28" s="12">
        <v>813080</v>
      </c>
      <c r="F28" s="13">
        <f t="shared" si="0"/>
        <v>-3.7482405891496029</v>
      </c>
      <c r="G28" s="1"/>
      <c r="H28" s="1"/>
      <c r="I28" s="1"/>
    </row>
    <row r="29" spans="1:9" x14ac:dyDescent="0.25">
      <c r="A29" s="8" t="s">
        <v>66</v>
      </c>
      <c r="B29" s="9">
        <v>6403</v>
      </c>
      <c r="C29" s="9">
        <v>5245</v>
      </c>
      <c r="D29" s="9">
        <v>6743</v>
      </c>
      <c r="E29" s="9">
        <v>8543</v>
      </c>
      <c r="F29" s="10">
        <f t="shared" si="0"/>
        <v>26.694349695981018</v>
      </c>
      <c r="G29" s="1"/>
      <c r="H29" s="1"/>
      <c r="I29" s="1"/>
    </row>
    <row r="30" spans="1:9" x14ac:dyDescent="0.25">
      <c r="A30" s="11" t="s">
        <v>67</v>
      </c>
      <c r="B30" s="12">
        <v>570</v>
      </c>
      <c r="C30" s="12">
        <v>0</v>
      </c>
      <c r="D30" s="12">
        <v>735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15145</v>
      </c>
      <c r="C32" s="12">
        <v>21676</v>
      </c>
      <c r="D32" s="12">
        <v>32930</v>
      </c>
      <c r="E32" s="12">
        <v>52367</v>
      </c>
      <c r="F32" s="13">
        <f t="shared" si="0"/>
        <v>59.025204980261151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5025</v>
      </c>
      <c r="E33" s="9">
        <v>1903</v>
      </c>
      <c r="F33" s="10">
        <f t="shared" si="0"/>
        <v>-62.129353233830848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1372823</v>
      </c>
      <c r="C35" s="15">
        <f t="shared" ref="C35:E35" si="1">SUM(C7:C34)</f>
        <v>1393725</v>
      </c>
      <c r="D35" s="15">
        <f t="shared" si="1"/>
        <v>2855896</v>
      </c>
      <c r="E35" s="15">
        <f t="shared" si="1"/>
        <v>3014657</v>
      </c>
      <c r="F35" s="16">
        <f t="shared" si="0"/>
        <v>5.5590609742091459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6089</v>
      </c>
      <c r="C38" s="41">
        <f>D7</f>
        <v>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813080</v>
      </c>
      <c r="G38" s="42">
        <f>LOOKUP(E38,$A$38:$A$65,$C$38:$C$65)</f>
        <v>844743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17143</v>
      </c>
      <c r="C39" s="41">
        <f t="shared" ref="C39:C65" si="5">D8</f>
        <v>18145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596300</v>
      </c>
      <c r="G39" s="42">
        <f t="shared" ref="G39:G65" si="8">LOOKUP(E39,$A$38:$A$65,$C$38:$C$65)</f>
        <v>608795</v>
      </c>
    </row>
    <row r="40" spans="1:9" x14ac:dyDescent="0.25">
      <c r="A40" s="42" t="str">
        <f t="shared" si="3"/>
        <v>ALMERIA</v>
      </c>
      <c r="B40" s="41">
        <f t="shared" si="4"/>
        <v>52726</v>
      </c>
      <c r="C40" s="41">
        <f t="shared" si="5"/>
        <v>62195</v>
      </c>
      <c r="D40" s="41">
        <f t="shared" si="6"/>
        <v>9</v>
      </c>
      <c r="E40" s="42" t="str">
        <f t="shared" si="2"/>
        <v>LAS PALMAS</v>
      </c>
      <c r="F40" s="42">
        <f t="shared" si="7"/>
        <v>414118</v>
      </c>
      <c r="G40" s="42">
        <f t="shared" si="8"/>
        <v>344933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397304</v>
      </c>
      <c r="G41" s="42">
        <f t="shared" si="8"/>
        <v>260643</v>
      </c>
    </row>
    <row r="42" spans="1:9" x14ac:dyDescent="0.25">
      <c r="A42" s="42" t="str">
        <f t="shared" si="3"/>
        <v>BAHIA DE ALGECIRAS</v>
      </c>
      <c r="B42" s="41">
        <f t="shared" si="4"/>
        <v>596300</v>
      </c>
      <c r="C42" s="41">
        <f t="shared" si="5"/>
        <v>608795</v>
      </c>
      <c r="D42" s="41">
        <f t="shared" si="6"/>
        <v>2</v>
      </c>
      <c r="E42" s="42" t="str">
        <f t="shared" si="2"/>
        <v>CEUTA</v>
      </c>
      <c r="F42" s="42">
        <f t="shared" si="7"/>
        <v>234196</v>
      </c>
      <c r="G42" s="42">
        <f t="shared" si="8"/>
        <v>251600</v>
      </c>
    </row>
    <row r="43" spans="1:9" x14ac:dyDescent="0.25">
      <c r="A43" s="42" t="str">
        <f t="shared" si="3"/>
        <v>BAHIA DE CADIZ</v>
      </c>
      <c r="B43" s="41">
        <f t="shared" si="4"/>
        <v>14740</v>
      </c>
      <c r="C43" s="41">
        <f t="shared" si="5"/>
        <v>28708</v>
      </c>
      <c r="D43" s="41">
        <f t="shared" si="6"/>
        <v>13</v>
      </c>
      <c r="E43" s="42" t="str">
        <f t="shared" si="2"/>
        <v>BARCELONA</v>
      </c>
      <c r="F43" s="42">
        <f t="shared" si="7"/>
        <v>224893</v>
      </c>
      <c r="G43" s="42">
        <f t="shared" si="8"/>
        <v>196795</v>
      </c>
    </row>
    <row r="44" spans="1:9" x14ac:dyDescent="0.25">
      <c r="A44" s="42" t="str">
        <f t="shared" si="3"/>
        <v>BALEARES</v>
      </c>
      <c r="B44" s="41">
        <f t="shared" si="4"/>
        <v>397304</v>
      </c>
      <c r="C44" s="41">
        <f t="shared" si="5"/>
        <v>260643</v>
      </c>
      <c r="D44" s="41">
        <f t="shared" si="6"/>
        <v>4</v>
      </c>
      <c r="E44" s="42" t="str">
        <f t="shared" si="2"/>
        <v>MELILLA</v>
      </c>
      <c r="F44" s="42">
        <f t="shared" si="7"/>
        <v>80006</v>
      </c>
      <c r="G44" s="42">
        <f t="shared" si="8"/>
        <v>77930</v>
      </c>
    </row>
    <row r="45" spans="1:9" x14ac:dyDescent="0.25">
      <c r="A45" s="42" t="str">
        <f t="shared" si="3"/>
        <v>BARCELONA</v>
      </c>
      <c r="B45" s="41">
        <f t="shared" si="4"/>
        <v>224893</v>
      </c>
      <c r="C45" s="41">
        <f t="shared" si="5"/>
        <v>196795</v>
      </c>
      <c r="D45" s="41">
        <f t="shared" si="6"/>
        <v>6</v>
      </c>
      <c r="E45" s="42" t="str">
        <f t="shared" si="2"/>
        <v>MALAGA</v>
      </c>
      <c r="F45" s="42">
        <f t="shared" si="7"/>
        <v>58970</v>
      </c>
      <c r="G45" s="42">
        <f t="shared" si="8"/>
        <v>72559</v>
      </c>
    </row>
    <row r="46" spans="1:9" x14ac:dyDescent="0.25">
      <c r="A46" s="42" t="str">
        <f t="shared" si="3"/>
        <v>BILBAO</v>
      </c>
      <c r="B46" s="41">
        <f t="shared" si="4"/>
        <v>6963</v>
      </c>
      <c r="C46" s="41">
        <f t="shared" si="5"/>
        <v>10244</v>
      </c>
      <c r="D46" s="41">
        <f t="shared" si="6"/>
        <v>15</v>
      </c>
      <c r="E46" s="42" t="str">
        <f t="shared" si="2"/>
        <v>ALMERIA</v>
      </c>
      <c r="F46" s="42">
        <f t="shared" si="7"/>
        <v>52726</v>
      </c>
      <c r="G46" s="42">
        <f t="shared" si="8"/>
        <v>62195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52367</v>
      </c>
      <c r="G47" s="42">
        <f t="shared" si="8"/>
        <v>32930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MOTRIL</v>
      </c>
      <c r="F48" s="42">
        <f t="shared" si="7"/>
        <v>28603</v>
      </c>
      <c r="G48" s="42">
        <f t="shared" si="8"/>
        <v>25791</v>
      </c>
    </row>
    <row r="49" spans="1:7" x14ac:dyDescent="0.25">
      <c r="A49" s="42" t="str">
        <f t="shared" si="3"/>
        <v>CEUTA</v>
      </c>
      <c r="B49" s="41">
        <f t="shared" si="4"/>
        <v>234196</v>
      </c>
      <c r="C49" s="41">
        <f t="shared" si="5"/>
        <v>251600</v>
      </c>
      <c r="D49" s="41">
        <f t="shared" si="6"/>
        <v>5</v>
      </c>
      <c r="E49" s="42" t="str">
        <f t="shared" si="2"/>
        <v>ALICANTE</v>
      </c>
      <c r="F49" s="42">
        <f t="shared" si="7"/>
        <v>17143</v>
      </c>
      <c r="G49" s="42">
        <f t="shared" si="8"/>
        <v>18145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631</v>
      </c>
      <c r="D50" s="41">
        <f t="shared" si="6"/>
        <v>28</v>
      </c>
      <c r="E50" s="42" t="str">
        <f t="shared" si="2"/>
        <v>BAHIA DE CADIZ</v>
      </c>
      <c r="F50" s="42">
        <f t="shared" si="7"/>
        <v>14740</v>
      </c>
      <c r="G50" s="42">
        <f t="shared" si="8"/>
        <v>28708</v>
      </c>
    </row>
    <row r="51" spans="1:7" x14ac:dyDescent="0.25">
      <c r="A51" s="42" t="str">
        <f t="shared" si="3"/>
        <v>GIJON</v>
      </c>
      <c r="B51" s="41">
        <f t="shared" si="4"/>
        <v>3657</v>
      </c>
      <c r="C51" s="41">
        <f t="shared" si="5"/>
        <v>4456</v>
      </c>
      <c r="D51" s="41">
        <f t="shared" si="6"/>
        <v>17</v>
      </c>
      <c r="E51" s="42" t="str">
        <f t="shared" si="2"/>
        <v>SANTANDER</v>
      </c>
      <c r="F51" s="42">
        <f t="shared" si="7"/>
        <v>8543</v>
      </c>
      <c r="G51" s="42">
        <f t="shared" si="8"/>
        <v>6743</v>
      </c>
    </row>
    <row r="52" spans="1:7" x14ac:dyDescent="0.25">
      <c r="A52" s="42" t="str">
        <f t="shared" si="3"/>
        <v>HUELVA</v>
      </c>
      <c r="B52" s="41">
        <f t="shared" si="4"/>
        <v>3056</v>
      </c>
      <c r="C52" s="41">
        <f t="shared" si="5"/>
        <v>2295</v>
      </c>
      <c r="D52" s="41">
        <f t="shared" si="6"/>
        <v>18</v>
      </c>
      <c r="E52" s="42" t="str">
        <f t="shared" si="2"/>
        <v>BILBAO</v>
      </c>
      <c r="F52" s="42">
        <f t="shared" si="7"/>
        <v>6963</v>
      </c>
      <c r="G52" s="42">
        <f t="shared" si="8"/>
        <v>10244</v>
      </c>
    </row>
    <row r="53" spans="1:7" x14ac:dyDescent="0.25">
      <c r="A53" s="42" t="str">
        <f t="shared" si="3"/>
        <v>LAS PALMAS</v>
      </c>
      <c r="B53" s="41">
        <f t="shared" si="4"/>
        <v>414118</v>
      </c>
      <c r="C53" s="41">
        <f t="shared" si="5"/>
        <v>344933</v>
      </c>
      <c r="D53" s="41">
        <f t="shared" si="6"/>
        <v>3</v>
      </c>
      <c r="E53" s="42" t="str">
        <f t="shared" si="2"/>
        <v>A CORUÑA</v>
      </c>
      <c r="F53" s="42">
        <f t="shared" si="7"/>
        <v>6089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58970</v>
      </c>
      <c r="C54" s="41">
        <f t="shared" si="5"/>
        <v>72559</v>
      </c>
      <c r="D54" s="41">
        <f t="shared" si="6"/>
        <v>8</v>
      </c>
      <c r="E54" s="42" t="str">
        <f t="shared" si="2"/>
        <v>GIJON</v>
      </c>
      <c r="F54" s="42">
        <f t="shared" si="7"/>
        <v>3657</v>
      </c>
      <c r="G54" s="42">
        <f t="shared" si="8"/>
        <v>4456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HUELVA</v>
      </c>
      <c r="F55" s="42">
        <f t="shared" ref="F55:F65" si="9">LOOKUP(E55,$A$38:$A$65,$B$38:$B$65)</f>
        <v>3056</v>
      </c>
      <c r="G55" s="42">
        <f t="shared" si="8"/>
        <v>2295</v>
      </c>
    </row>
    <row r="56" spans="1:7" x14ac:dyDescent="0.25">
      <c r="A56" s="42" t="str">
        <f t="shared" si="3"/>
        <v>MELILLA</v>
      </c>
      <c r="B56" s="41">
        <f t="shared" si="4"/>
        <v>80006</v>
      </c>
      <c r="C56" s="41">
        <f t="shared" si="5"/>
        <v>77930</v>
      </c>
      <c r="D56" s="41">
        <f t="shared" si="6"/>
        <v>7</v>
      </c>
      <c r="E56" s="42" t="str">
        <f t="shared" si="2"/>
        <v>VIGO</v>
      </c>
      <c r="F56" s="42">
        <f t="shared" si="9"/>
        <v>1903</v>
      </c>
      <c r="G56" s="42">
        <f t="shared" si="8"/>
        <v>5025</v>
      </c>
    </row>
    <row r="57" spans="1:7" x14ac:dyDescent="0.25">
      <c r="A57" s="42" t="str">
        <f t="shared" si="3"/>
        <v>MOTRIL</v>
      </c>
      <c r="B57" s="41">
        <f t="shared" si="4"/>
        <v>28603</v>
      </c>
      <c r="C57" s="41">
        <f t="shared" si="5"/>
        <v>25791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813080</v>
      </c>
      <c r="C59" s="41">
        <f t="shared" si="5"/>
        <v>844743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8543</v>
      </c>
      <c r="C60" s="41">
        <f t="shared" si="5"/>
        <v>6743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735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52367</v>
      </c>
      <c r="C63" s="41">
        <f t="shared" si="5"/>
        <v>32930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1903</v>
      </c>
      <c r="C64" s="41">
        <f t="shared" si="5"/>
        <v>5025</v>
      </c>
      <c r="D64" s="41">
        <f t="shared" si="6"/>
        <v>19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24" sqref="B2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6089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0</v>
      </c>
      <c r="C8" s="12">
        <v>0</v>
      </c>
      <c r="D8" s="12">
        <v>0</v>
      </c>
      <c r="E8" s="12">
        <v>658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69</v>
      </c>
      <c r="D11" s="9">
        <v>0</v>
      </c>
      <c r="E11" s="9">
        <v>69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11253</v>
      </c>
      <c r="C12" s="12">
        <v>3015</v>
      </c>
      <c r="D12" s="12">
        <v>26066</v>
      </c>
      <c r="E12" s="12">
        <v>12341</v>
      </c>
      <c r="F12" s="13">
        <f t="shared" si="0"/>
        <v>-52.65479935548224</v>
      </c>
      <c r="G12" s="1"/>
      <c r="H12" s="1"/>
      <c r="I12" s="1"/>
    </row>
    <row r="13" spans="1:12" x14ac:dyDescent="0.25">
      <c r="A13" s="8" t="s">
        <v>50</v>
      </c>
      <c r="B13" s="9">
        <v>13714</v>
      </c>
      <c r="C13" s="9">
        <v>53525</v>
      </c>
      <c r="D13" s="9">
        <v>34447</v>
      </c>
      <c r="E13" s="9">
        <v>106790</v>
      </c>
      <c r="F13" s="10">
        <f t="shared" si="0"/>
        <v>210.01248294481377</v>
      </c>
      <c r="G13" s="1"/>
      <c r="H13" s="1"/>
      <c r="I13" s="1"/>
    </row>
    <row r="14" spans="1:12" x14ac:dyDescent="0.25">
      <c r="A14" s="11" t="s">
        <v>51</v>
      </c>
      <c r="B14" s="12">
        <v>57157</v>
      </c>
      <c r="C14" s="12">
        <v>63992</v>
      </c>
      <c r="D14" s="12">
        <v>128906</v>
      </c>
      <c r="E14" s="12">
        <v>152805</v>
      </c>
      <c r="F14" s="13">
        <f t="shared" si="0"/>
        <v>18.53986625913457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641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631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82927</v>
      </c>
      <c r="C22" s="12">
        <v>136309</v>
      </c>
      <c r="D22" s="12">
        <v>169518</v>
      </c>
      <c r="E22" s="12">
        <v>284150</v>
      </c>
      <c r="F22" s="13">
        <f t="shared" si="0"/>
        <v>67.622317394023042</v>
      </c>
      <c r="G22" s="1"/>
      <c r="H22" s="1"/>
      <c r="I22" s="1"/>
    </row>
    <row r="23" spans="1:9" x14ac:dyDescent="0.25">
      <c r="A23" s="8" t="s">
        <v>60</v>
      </c>
      <c r="B23" s="9">
        <v>22240</v>
      </c>
      <c r="C23" s="9">
        <v>9554</v>
      </c>
      <c r="D23" s="9">
        <v>45102</v>
      </c>
      <c r="E23" s="9">
        <v>29908</v>
      </c>
      <c r="F23" s="10">
        <f t="shared" si="0"/>
        <v>-33.688084785597084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86353</v>
      </c>
      <c r="C28" s="12">
        <v>108848</v>
      </c>
      <c r="D28" s="12">
        <v>182307</v>
      </c>
      <c r="E28" s="12">
        <v>221844</v>
      </c>
      <c r="F28" s="13">
        <f t="shared" si="0"/>
        <v>21.687044381181195</v>
      </c>
      <c r="G28" s="1"/>
      <c r="H28" s="1"/>
      <c r="I28" s="1"/>
    </row>
    <row r="29" spans="1:9" x14ac:dyDescent="0.25">
      <c r="A29" s="8" t="s">
        <v>66</v>
      </c>
      <c r="B29" s="9">
        <v>197</v>
      </c>
      <c r="C29" s="9">
        <v>20</v>
      </c>
      <c r="D29" s="9">
        <v>197</v>
      </c>
      <c r="E29" s="9">
        <v>35</v>
      </c>
      <c r="F29" s="10">
        <f t="shared" si="0"/>
        <v>-82.233502538071065</v>
      </c>
      <c r="G29" s="1"/>
      <c r="H29" s="1"/>
      <c r="I29" s="1"/>
    </row>
    <row r="30" spans="1:9" x14ac:dyDescent="0.25">
      <c r="A30" s="11" t="s">
        <v>67</v>
      </c>
      <c r="B30" s="12">
        <v>570</v>
      </c>
      <c r="C30" s="12">
        <v>0</v>
      </c>
      <c r="D30" s="12">
        <v>735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4583</v>
      </c>
      <c r="C32" s="12">
        <v>8745</v>
      </c>
      <c r="D32" s="12">
        <v>7356</v>
      </c>
      <c r="E32" s="12">
        <v>20884</v>
      </c>
      <c r="F32" s="13">
        <f t="shared" si="0"/>
        <v>183.90429581294183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5025</v>
      </c>
      <c r="E33" s="9">
        <v>1903</v>
      </c>
      <c r="F33" s="10">
        <f t="shared" si="0"/>
        <v>-62.129353233830848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278994</v>
      </c>
      <c r="C35" s="15">
        <f t="shared" ref="C35:E35" si="1">SUM(C7:C34)</f>
        <v>384077</v>
      </c>
      <c r="D35" s="15">
        <f t="shared" si="1"/>
        <v>600290</v>
      </c>
      <c r="E35" s="15">
        <f t="shared" si="1"/>
        <v>838117</v>
      </c>
      <c r="F35" s="16">
        <f t="shared" si="0"/>
        <v>39.61868430258707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6089</v>
      </c>
      <c r="C38" s="41">
        <f>D7</f>
        <v>0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LAS PALMAS</v>
      </c>
      <c r="F38" s="42">
        <f>LOOKUP(E38,$A$38:$A$65,$B$38:$B$65)</f>
        <v>284150</v>
      </c>
      <c r="G38" s="42">
        <f>LOOKUP(E38,$A$38:$A$65,$C$38:$C$65)</f>
        <v>169518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658</v>
      </c>
      <c r="C39" s="41">
        <f t="shared" ref="C39:C65" si="5">D8</f>
        <v>0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221844</v>
      </c>
      <c r="G39" s="42">
        <f t="shared" ref="G39:G65" si="8">LOOKUP(E39,$A$38:$A$65,$C$38:$C$65)</f>
        <v>182307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152805</v>
      </c>
      <c r="G40" s="42">
        <f t="shared" si="8"/>
        <v>128906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106790</v>
      </c>
      <c r="G41" s="42">
        <f t="shared" si="8"/>
        <v>34447</v>
      </c>
    </row>
    <row r="42" spans="1:9" x14ac:dyDescent="0.25">
      <c r="A42" s="42" t="str">
        <f t="shared" si="3"/>
        <v>BAHIA DE ALGECIRAS</v>
      </c>
      <c r="B42" s="41">
        <f t="shared" si="4"/>
        <v>69</v>
      </c>
      <c r="C42" s="41">
        <f t="shared" si="5"/>
        <v>0</v>
      </c>
      <c r="D42" s="41">
        <f t="shared" si="6"/>
        <v>12</v>
      </c>
      <c r="E42" s="42" t="str">
        <f t="shared" si="2"/>
        <v>MALAGA</v>
      </c>
      <c r="F42" s="42">
        <f t="shared" si="7"/>
        <v>29908</v>
      </c>
      <c r="G42" s="42">
        <f t="shared" si="8"/>
        <v>45102</v>
      </c>
    </row>
    <row r="43" spans="1:9" x14ac:dyDescent="0.25">
      <c r="A43" s="42" t="str">
        <f t="shared" si="3"/>
        <v>BAHIA DE CADIZ</v>
      </c>
      <c r="B43" s="41">
        <f t="shared" si="4"/>
        <v>12341</v>
      </c>
      <c r="C43" s="41">
        <f t="shared" si="5"/>
        <v>26066</v>
      </c>
      <c r="D43" s="41">
        <f t="shared" si="6"/>
        <v>7</v>
      </c>
      <c r="E43" s="42" t="str">
        <f t="shared" si="2"/>
        <v>VALENCIA</v>
      </c>
      <c r="F43" s="42">
        <f t="shared" si="7"/>
        <v>20884</v>
      </c>
      <c r="G43" s="42">
        <f t="shared" si="8"/>
        <v>7356</v>
      </c>
    </row>
    <row r="44" spans="1:9" x14ac:dyDescent="0.25">
      <c r="A44" s="42" t="str">
        <f t="shared" si="3"/>
        <v>BALEARES</v>
      </c>
      <c r="B44" s="41">
        <f t="shared" si="4"/>
        <v>106790</v>
      </c>
      <c r="C44" s="41">
        <f t="shared" si="5"/>
        <v>34447</v>
      </c>
      <c r="D44" s="41">
        <f t="shared" si="6"/>
        <v>4</v>
      </c>
      <c r="E44" s="42" t="str">
        <f t="shared" si="2"/>
        <v>BAHIA DE CADIZ</v>
      </c>
      <c r="F44" s="42">
        <f t="shared" si="7"/>
        <v>12341</v>
      </c>
      <c r="G44" s="42">
        <f t="shared" si="8"/>
        <v>26066</v>
      </c>
    </row>
    <row r="45" spans="1:9" x14ac:dyDescent="0.25">
      <c r="A45" s="42" t="str">
        <f t="shared" si="3"/>
        <v>BARCELONA</v>
      </c>
      <c r="B45" s="41">
        <f t="shared" si="4"/>
        <v>152805</v>
      </c>
      <c r="C45" s="41">
        <f t="shared" si="5"/>
        <v>128906</v>
      </c>
      <c r="D45" s="41">
        <f t="shared" si="6"/>
        <v>3</v>
      </c>
      <c r="E45" s="42" t="str">
        <f t="shared" si="2"/>
        <v>A CORUÑA</v>
      </c>
      <c r="F45" s="42">
        <f t="shared" si="7"/>
        <v>6089</v>
      </c>
      <c r="G45" s="42">
        <f t="shared" si="8"/>
        <v>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VIGO</v>
      </c>
      <c r="F46" s="42">
        <f t="shared" si="7"/>
        <v>1903</v>
      </c>
      <c r="G46" s="42">
        <f t="shared" si="8"/>
        <v>5025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658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CEUTA</v>
      </c>
      <c r="F48" s="42">
        <f t="shared" si="7"/>
        <v>641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641</v>
      </c>
      <c r="C49" s="41">
        <f t="shared" si="5"/>
        <v>0</v>
      </c>
      <c r="D49" s="41">
        <f t="shared" si="6"/>
        <v>11</v>
      </c>
      <c r="E49" s="42" t="str">
        <f t="shared" si="2"/>
        <v>BAHIA DE ALGECIRAS</v>
      </c>
      <c r="F49" s="42">
        <f t="shared" si="7"/>
        <v>69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631</v>
      </c>
      <c r="D50" s="41">
        <f t="shared" si="6"/>
        <v>28</v>
      </c>
      <c r="E50" s="42" t="str">
        <f t="shared" si="2"/>
        <v>SANTANDER</v>
      </c>
      <c r="F50" s="42">
        <f t="shared" si="7"/>
        <v>35</v>
      </c>
      <c r="G50" s="42">
        <f t="shared" si="8"/>
        <v>197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284150</v>
      </c>
      <c r="C53" s="41">
        <f t="shared" si="5"/>
        <v>169518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29908</v>
      </c>
      <c r="C54" s="41">
        <f t="shared" si="5"/>
        <v>45102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221844</v>
      </c>
      <c r="C59" s="41">
        <f t="shared" si="5"/>
        <v>182307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35</v>
      </c>
      <c r="C60" s="41">
        <f t="shared" si="5"/>
        <v>197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735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20884</v>
      </c>
      <c r="C63" s="41">
        <f t="shared" si="5"/>
        <v>7356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1903</v>
      </c>
      <c r="C64" s="41">
        <f t="shared" si="5"/>
        <v>5025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2294</v>
      </c>
      <c r="C8" s="12">
        <v>2024</v>
      </c>
      <c r="D8" s="12">
        <v>5042</v>
      </c>
      <c r="E8" s="12">
        <v>4698</v>
      </c>
      <c r="F8" s="13">
        <f t="shared" ref="F8:F35" si="0">((E8*100)/D8)-100</f>
        <v>-6.8226894089646919</v>
      </c>
      <c r="G8" s="1"/>
      <c r="H8" s="1"/>
      <c r="I8" s="1"/>
    </row>
    <row r="9" spans="1:12" x14ac:dyDescent="0.25">
      <c r="A9" s="8" t="s">
        <v>46</v>
      </c>
      <c r="B9" s="9">
        <v>5889</v>
      </c>
      <c r="C9" s="9">
        <v>4224</v>
      </c>
      <c r="D9" s="9">
        <v>12932</v>
      </c>
      <c r="E9" s="9">
        <v>10240</v>
      </c>
      <c r="F9" s="10">
        <f t="shared" si="0"/>
        <v>-20.816579028765858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63697</v>
      </c>
      <c r="C11" s="9">
        <v>58982</v>
      </c>
      <c r="D11" s="9">
        <v>142097</v>
      </c>
      <c r="E11" s="9">
        <v>131347</v>
      </c>
      <c r="F11" s="10">
        <f t="shared" si="0"/>
        <v>-7.5652547203670792</v>
      </c>
      <c r="G11" s="1"/>
      <c r="H11" s="1"/>
      <c r="I11" s="1"/>
    </row>
    <row r="12" spans="1:12" x14ac:dyDescent="0.25">
      <c r="A12" s="11" t="s">
        <v>49</v>
      </c>
      <c r="B12" s="12">
        <v>659</v>
      </c>
      <c r="C12" s="12">
        <v>671</v>
      </c>
      <c r="D12" s="12">
        <v>1421</v>
      </c>
      <c r="E12" s="12">
        <v>1398</v>
      </c>
      <c r="F12" s="13">
        <f t="shared" si="0"/>
        <v>-1.6185784658691063</v>
      </c>
      <c r="G12" s="1"/>
      <c r="H12" s="1"/>
      <c r="I12" s="1"/>
    </row>
    <row r="13" spans="1:12" x14ac:dyDescent="0.25">
      <c r="A13" s="8" t="s">
        <v>50</v>
      </c>
      <c r="B13" s="9">
        <v>12530</v>
      </c>
      <c r="C13" s="9">
        <v>16412</v>
      </c>
      <c r="D13" s="9">
        <v>28290</v>
      </c>
      <c r="E13" s="9">
        <v>37184</v>
      </c>
      <c r="F13" s="10">
        <f t="shared" si="0"/>
        <v>31.438670908448216</v>
      </c>
      <c r="G13" s="1"/>
      <c r="H13" s="1"/>
      <c r="I13" s="1"/>
    </row>
    <row r="14" spans="1:12" x14ac:dyDescent="0.25">
      <c r="A14" s="11" t="s">
        <v>51</v>
      </c>
      <c r="B14" s="12">
        <v>8009</v>
      </c>
      <c r="C14" s="12">
        <v>8019</v>
      </c>
      <c r="D14" s="12">
        <v>18045</v>
      </c>
      <c r="E14" s="12">
        <v>18557</v>
      </c>
      <c r="F14" s="13">
        <f t="shared" si="0"/>
        <v>2.8373510667775008</v>
      </c>
      <c r="G14" s="1"/>
      <c r="H14" s="1"/>
      <c r="I14" s="1"/>
    </row>
    <row r="15" spans="1:12" x14ac:dyDescent="0.25">
      <c r="A15" s="8" t="s">
        <v>52</v>
      </c>
      <c r="B15" s="9">
        <v>987</v>
      </c>
      <c r="C15" s="9">
        <v>689</v>
      </c>
      <c r="D15" s="9">
        <v>4530</v>
      </c>
      <c r="E15" s="9">
        <v>3123</v>
      </c>
      <c r="F15" s="10">
        <f t="shared" si="0"/>
        <v>-31.059602649006621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22739</v>
      </c>
      <c r="C18" s="12">
        <v>20347</v>
      </c>
      <c r="D18" s="12">
        <v>49987</v>
      </c>
      <c r="E18" s="12">
        <v>44287</v>
      </c>
      <c r="F18" s="13">
        <f t="shared" si="0"/>
        <v>-11.402964770840413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205</v>
      </c>
      <c r="C20" s="12">
        <v>352</v>
      </c>
      <c r="D20" s="12">
        <v>451</v>
      </c>
      <c r="E20" s="12">
        <v>969</v>
      </c>
      <c r="F20" s="13">
        <f t="shared" si="0"/>
        <v>114.85587583148558</v>
      </c>
      <c r="G20" s="1"/>
      <c r="H20" s="1"/>
      <c r="I20" s="1"/>
    </row>
    <row r="21" spans="1:9" x14ac:dyDescent="0.25">
      <c r="A21" s="8" t="s">
        <v>58</v>
      </c>
      <c r="B21" s="9">
        <v>830</v>
      </c>
      <c r="C21" s="9">
        <v>888</v>
      </c>
      <c r="D21" s="9">
        <v>1274</v>
      </c>
      <c r="E21" s="9">
        <v>1744</v>
      </c>
      <c r="F21" s="10">
        <f t="shared" si="0"/>
        <v>36.891679748822611</v>
      </c>
      <c r="G21" s="1"/>
      <c r="H21" s="1"/>
      <c r="I21" s="1"/>
    </row>
    <row r="22" spans="1:9" x14ac:dyDescent="0.25">
      <c r="A22" s="11" t="s">
        <v>59</v>
      </c>
      <c r="B22" s="12">
        <v>26582</v>
      </c>
      <c r="C22" s="12">
        <v>20619</v>
      </c>
      <c r="D22" s="12">
        <v>53853</v>
      </c>
      <c r="E22" s="12">
        <v>45743</v>
      </c>
      <c r="F22" s="13">
        <f t="shared" si="0"/>
        <v>-15.059513861808995</v>
      </c>
      <c r="G22" s="1"/>
      <c r="H22" s="1"/>
      <c r="I22" s="1"/>
    </row>
    <row r="23" spans="1:9" x14ac:dyDescent="0.25">
      <c r="A23" s="8" t="s">
        <v>60</v>
      </c>
      <c r="B23" s="9">
        <v>1323</v>
      </c>
      <c r="C23" s="9">
        <v>1191</v>
      </c>
      <c r="D23" s="9">
        <v>3201</v>
      </c>
      <c r="E23" s="9">
        <v>3055</v>
      </c>
      <c r="F23" s="10">
        <f t="shared" si="0"/>
        <v>-4.5610746641674496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6015</v>
      </c>
      <c r="C25" s="9">
        <v>5731</v>
      </c>
      <c r="D25" s="9">
        <v>14564</v>
      </c>
      <c r="E25" s="9">
        <v>13623</v>
      </c>
      <c r="F25" s="10">
        <f t="shared" si="0"/>
        <v>-6.4611370502609162</v>
      </c>
      <c r="G25" s="1"/>
      <c r="H25" s="1"/>
      <c r="I25" s="1"/>
    </row>
    <row r="26" spans="1:9" x14ac:dyDescent="0.25">
      <c r="A26" s="11" t="s">
        <v>63</v>
      </c>
      <c r="B26" s="12">
        <v>2880</v>
      </c>
      <c r="C26" s="12">
        <v>3091</v>
      </c>
      <c r="D26" s="12">
        <v>7344</v>
      </c>
      <c r="E26" s="12">
        <v>7201</v>
      </c>
      <c r="F26" s="13">
        <f t="shared" si="0"/>
        <v>-1.9471677559912877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72677</v>
      </c>
      <c r="C28" s="12">
        <v>57826</v>
      </c>
      <c r="D28" s="12">
        <v>141769</v>
      </c>
      <c r="E28" s="12">
        <v>123559</v>
      </c>
      <c r="F28" s="13">
        <f t="shared" si="0"/>
        <v>-12.844839139727299</v>
      </c>
      <c r="G28" s="1"/>
      <c r="H28" s="1"/>
      <c r="I28" s="1"/>
    </row>
    <row r="29" spans="1:9" x14ac:dyDescent="0.25">
      <c r="A29" s="8" t="s">
        <v>66</v>
      </c>
      <c r="B29" s="9">
        <v>2579</v>
      </c>
      <c r="C29" s="9">
        <v>2419</v>
      </c>
      <c r="D29" s="9">
        <v>2579</v>
      </c>
      <c r="E29" s="9">
        <v>3731</v>
      </c>
      <c r="F29" s="10">
        <f t="shared" si="0"/>
        <v>44.668476153547886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669</v>
      </c>
      <c r="D30" s="12">
        <v>2</v>
      </c>
      <c r="E30" s="12">
        <v>669</v>
      </c>
      <c r="F30" s="17">
        <f t="shared" si="0"/>
        <v>33350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5</v>
      </c>
      <c r="E31" s="9">
        <v>1</v>
      </c>
      <c r="F31" s="10">
        <f t="shared" si="0"/>
        <v>-80</v>
      </c>
      <c r="G31" s="1"/>
      <c r="H31" s="1"/>
      <c r="I31" s="1"/>
    </row>
    <row r="32" spans="1:9" x14ac:dyDescent="0.25">
      <c r="A32" s="11" t="s">
        <v>69</v>
      </c>
      <c r="B32" s="12">
        <v>2330</v>
      </c>
      <c r="C32" s="12">
        <v>2460</v>
      </c>
      <c r="D32" s="12">
        <v>6140</v>
      </c>
      <c r="E32" s="12">
        <v>6791</v>
      </c>
      <c r="F32" s="13">
        <f t="shared" si="0"/>
        <v>10.602605863192181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232225</v>
      </c>
      <c r="C35" s="15">
        <f t="shared" ref="C35:E35" si="1">SUM(C7:C34)</f>
        <v>206614</v>
      </c>
      <c r="D35" s="15">
        <f t="shared" si="1"/>
        <v>493526</v>
      </c>
      <c r="E35" s="15">
        <f t="shared" si="1"/>
        <v>457920</v>
      </c>
      <c r="F35" s="16">
        <f t="shared" si="0"/>
        <v>-7.2146148328558155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131347</v>
      </c>
      <c r="G38" s="42">
        <f>LOOKUP(E38,$A$38:$A$65,$C$38:$C$65)</f>
        <v>142097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4698</v>
      </c>
      <c r="C39" s="41">
        <f t="shared" ref="C39:C65" si="5">D8</f>
        <v>5042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123559</v>
      </c>
      <c r="G39" s="42">
        <f t="shared" ref="G39:G65" si="8">LOOKUP(E39,$A$38:$A$65,$C$38:$C$65)</f>
        <v>141769</v>
      </c>
    </row>
    <row r="40" spans="1:9" x14ac:dyDescent="0.25">
      <c r="A40" s="42" t="str">
        <f t="shared" si="3"/>
        <v>ALMERIA</v>
      </c>
      <c r="B40" s="41">
        <f t="shared" si="4"/>
        <v>10240</v>
      </c>
      <c r="C40" s="41">
        <f t="shared" si="5"/>
        <v>12932</v>
      </c>
      <c r="D40" s="41">
        <f t="shared" si="6"/>
        <v>8</v>
      </c>
      <c r="E40" s="42" t="str">
        <f t="shared" si="2"/>
        <v>LAS PALMAS</v>
      </c>
      <c r="F40" s="42">
        <f t="shared" si="7"/>
        <v>45743</v>
      </c>
      <c r="G40" s="42">
        <f t="shared" si="8"/>
        <v>53853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44287</v>
      </c>
      <c r="G41" s="42">
        <f t="shared" si="8"/>
        <v>49987</v>
      </c>
    </row>
    <row r="42" spans="1:9" x14ac:dyDescent="0.25">
      <c r="A42" s="42" t="str">
        <f t="shared" si="3"/>
        <v>BAHIA DE ALGECIRAS</v>
      </c>
      <c r="B42" s="41">
        <f t="shared" si="4"/>
        <v>131347</v>
      </c>
      <c r="C42" s="41">
        <f t="shared" si="5"/>
        <v>142097</v>
      </c>
      <c r="D42" s="41">
        <f t="shared" si="6"/>
        <v>1</v>
      </c>
      <c r="E42" s="42" t="str">
        <f t="shared" si="2"/>
        <v>BALEARES</v>
      </c>
      <c r="F42" s="42">
        <f t="shared" si="7"/>
        <v>37184</v>
      </c>
      <c r="G42" s="42">
        <f t="shared" si="8"/>
        <v>28290</v>
      </c>
    </row>
    <row r="43" spans="1:9" x14ac:dyDescent="0.25">
      <c r="A43" s="42" t="str">
        <f t="shared" si="3"/>
        <v>BAHIA DE CADIZ</v>
      </c>
      <c r="B43" s="41">
        <f t="shared" si="4"/>
        <v>1398</v>
      </c>
      <c r="C43" s="41">
        <f t="shared" si="5"/>
        <v>1421</v>
      </c>
      <c r="D43" s="41">
        <f t="shared" si="6"/>
        <v>16</v>
      </c>
      <c r="E43" s="42" t="str">
        <f t="shared" si="2"/>
        <v>BARCELONA</v>
      </c>
      <c r="F43" s="42">
        <f t="shared" si="7"/>
        <v>18557</v>
      </c>
      <c r="G43" s="42">
        <f t="shared" si="8"/>
        <v>18045</v>
      </c>
    </row>
    <row r="44" spans="1:9" x14ac:dyDescent="0.25">
      <c r="A44" s="42" t="str">
        <f t="shared" si="3"/>
        <v>BALEARES</v>
      </c>
      <c r="B44" s="41">
        <f t="shared" si="4"/>
        <v>37184</v>
      </c>
      <c r="C44" s="41">
        <f t="shared" si="5"/>
        <v>28290</v>
      </c>
      <c r="D44" s="41">
        <f t="shared" si="6"/>
        <v>5</v>
      </c>
      <c r="E44" s="42" t="str">
        <f t="shared" si="2"/>
        <v>MELILLA</v>
      </c>
      <c r="F44" s="42">
        <f t="shared" si="7"/>
        <v>13623</v>
      </c>
      <c r="G44" s="42">
        <f t="shared" si="8"/>
        <v>14564</v>
      </c>
    </row>
    <row r="45" spans="1:9" x14ac:dyDescent="0.25">
      <c r="A45" s="42" t="str">
        <f t="shared" si="3"/>
        <v>BARCELONA</v>
      </c>
      <c r="B45" s="41">
        <f t="shared" si="4"/>
        <v>18557</v>
      </c>
      <c r="C45" s="41">
        <f t="shared" si="5"/>
        <v>18045</v>
      </c>
      <c r="D45" s="41">
        <f t="shared" si="6"/>
        <v>6</v>
      </c>
      <c r="E45" s="42" t="str">
        <f t="shared" si="2"/>
        <v>ALMERIA</v>
      </c>
      <c r="F45" s="42">
        <f t="shared" si="7"/>
        <v>10240</v>
      </c>
      <c r="G45" s="42">
        <f t="shared" si="8"/>
        <v>12932</v>
      </c>
    </row>
    <row r="46" spans="1:9" x14ac:dyDescent="0.25">
      <c r="A46" s="42" t="str">
        <f t="shared" si="3"/>
        <v>BILBAO</v>
      </c>
      <c r="B46" s="41">
        <f t="shared" si="4"/>
        <v>3123</v>
      </c>
      <c r="C46" s="41">
        <f t="shared" si="5"/>
        <v>4530</v>
      </c>
      <c r="D46" s="41">
        <f t="shared" si="6"/>
        <v>13</v>
      </c>
      <c r="E46" s="42" t="str">
        <f t="shared" si="2"/>
        <v>MOTRIL</v>
      </c>
      <c r="F46" s="42">
        <f t="shared" si="7"/>
        <v>7201</v>
      </c>
      <c r="G46" s="42">
        <f t="shared" si="8"/>
        <v>7344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6791</v>
      </c>
      <c r="G47" s="42">
        <f t="shared" si="8"/>
        <v>6140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4698</v>
      </c>
      <c r="G48" s="42">
        <f t="shared" si="8"/>
        <v>5042</v>
      </c>
    </row>
    <row r="49" spans="1:7" x14ac:dyDescent="0.25">
      <c r="A49" s="42" t="str">
        <f t="shared" si="3"/>
        <v>CEUTA</v>
      </c>
      <c r="B49" s="41">
        <f t="shared" si="4"/>
        <v>44287</v>
      </c>
      <c r="C49" s="41">
        <f t="shared" si="5"/>
        <v>49987</v>
      </c>
      <c r="D49" s="41">
        <f t="shared" si="6"/>
        <v>4</v>
      </c>
      <c r="E49" s="42" t="str">
        <f t="shared" si="2"/>
        <v>SANTANDER</v>
      </c>
      <c r="F49" s="42">
        <f t="shared" si="7"/>
        <v>3731</v>
      </c>
      <c r="G49" s="42">
        <f t="shared" si="8"/>
        <v>2579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3123</v>
      </c>
      <c r="G50" s="42">
        <f t="shared" si="8"/>
        <v>4530</v>
      </c>
    </row>
    <row r="51" spans="1:7" x14ac:dyDescent="0.25">
      <c r="A51" s="42" t="str">
        <f t="shared" si="3"/>
        <v>GIJON</v>
      </c>
      <c r="B51" s="41">
        <f t="shared" si="4"/>
        <v>969</v>
      </c>
      <c r="C51" s="41">
        <f t="shared" si="5"/>
        <v>451</v>
      </c>
      <c r="D51" s="41">
        <f t="shared" si="6"/>
        <v>17</v>
      </c>
      <c r="E51" s="42" t="str">
        <f t="shared" si="2"/>
        <v>MALAGA</v>
      </c>
      <c r="F51" s="42">
        <f t="shared" si="7"/>
        <v>3055</v>
      </c>
      <c r="G51" s="42">
        <f t="shared" si="8"/>
        <v>3201</v>
      </c>
    </row>
    <row r="52" spans="1:7" x14ac:dyDescent="0.25">
      <c r="A52" s="42" t="str">
        <f t="shared" si="3"/>
        <v>HUELVA</v>
      </c>
      <c r="B52" s="41">
        <f t="shared" si="4"/>
        <v>1744</v>
      </c>
      <c r="C52" s="41">
        <f t="shared" si="5"/>
        <v>1274</v>
      </c>
      <c r="D52" s="41">
        <f t="shared" si="6"/>
        <v>15</v>
      </c>
      <c r="E52" s="42" t="str">
        <f t="shared" si="2"/>
        <v>HUELVA</v>
      </c>
      <c r="F52" s="42">
        <f t="shared" si="7"/>
        <v>1744</v>
      </c>
      <c r="G52" s="42">
        <f t="shared" si="8"/>
        <v>1274</v>
      </c>
    </row>
    <row r="53" spans="1:7" x14ac:dyDescent="0.25">
      <c r="A53" s="42" t="str">
        <f t="shared" si="3"/>
        <v>LAS PALMAS</v>
      </c>
      <c r="B53" s="41">
        <f t="shared" si="4"/>
        <v>45743</v>
      </c>
      <c r="C53" s="41">
        <f t="shared" si="5"/>
        <v>53853</v>
      </c>
      <c r="D53" s="41">
        <f t="shared" si="6"/>
        <v>3</v>
      </c>
      <c r="E53" s="42" t="str">
        <f t="shared" si="2"/>
        <v>BAHIA DE CADIZ</v>
      </c>
      <c r="F53" s="42">
        <f t="shared" si="7"/>
        <v>1398</v>
      </c>
      <c r="G53" s="42">
        <f t="shared" si="8"/>
        <v>1421</v>
      </c>
    </row>
    <row r="54" spans="1:7" x14ac:dyDescent="0.25">
      <c r="A54" s="42" t="str">
        <f t="shared" si="3"/>
        <v>MALAGA</v>
      </c>
      <c r="B54" s="41">
        <f t="shared" si="4"/>
        <v>3055</v>
      </c>
      <c r="C54" s="41">
        <f t="shared" si="5"/>
        <v>3201</v>
      </c>
      <c r="D54" s="41">
        <f t="shared" si="6"/>
        <v>14</v>
      </c>
      <c r="E54" s="42" t="str">
        <f t="shared" si="2"/>
        <v>GIJON</v>
      </c>
      <c r="F54" s="42">
        <f t="shared" si="7"/>
        <v>969</v>
      </c>
      <c r="G54" s="42">
        <f t="shared" si="8"/>
        <v>451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669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13623</v>
      </c>
      <c r="C56" s="41">
        <f t="shared" si="5"/>
        <v>14564</v>
      </c>
      <c r="D56" s="41">
        <f t="shared" si="6"/>
        <v>7</v>
      </c>
      <c r="E56" s="42" t="str">
        <f t="shared" si="2"/>
        <v>TARRAGONA</v>
      </c>
      <c r="F56" s="42">
        <f t="shared" si="9"/>
        <v>1</v>
      </c>
      <c r="G56" s="42">
        <f t="shared" si="8"/>
        <v>5</v>
      </c>
    </row>
    <row r="57" spans="1:7" x14ac:dyDescent="0.25">
      <c r="A57" s="42" t="str">
        <f t="shared" si="3"/>
        <v>MOTRIL</v>
      </c>
      <c r="B57" s="41">
        <f t="shared" si="4"/>
        <v>7201</v>
      </c>
      <c r="C57" s="41">
        <f t="shared" si="5"/>
        <v>7344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123559</v>
      </c>
      <c r="C59" s="41">
        <f t="shared" si="5"/>
        <v>141769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3731</v>
      </c>
      <c r="C60" s="41">
        <f t="shared" si="5"/>
        <v>2579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669</v>
      </c>
      <c r="C61" s="41">
        <f t="shared" si="5"/>
        <v>2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5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6791</v>
      </c>
      <c r="C63" s="41">
        <f t="shared" si="5"/>
        <v>6140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7" workbookViewId="0">
      <selection activeCell="B35" sqref="B35:E35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85</v>
      </c>
      <c r="C7" s="9">
        <v>80</v>
      </c>
      <c r="D7" s="9">
        <v>180</v>
      </c>
      <c r="E7" s="9">
        <v>159</v>
      </c>
      <c r="F7" s="10">
        <f>((E7*100)/D7)-100</f>
        <v>-11.666666666666671</v>
      </c>
      <c r="G7" s="1"/>
      <c r="H7" s="1"/>
      <c r="I7" s="1"/>
    </row>
    <row r="8" spans="1:12" x14ac:dyDescent="0.25">
      <c r="A8" s="11" t="s">
        <v>45</v>
      </c>
      <c r="B8" s="12">
        <v>65</v>
      </c>
      <c r="C8" s="12">
        <v>62</v>
      </c>
      <c r="D8" s="12">
        <v>125</v>
      </c>
      <c r="E8" s="12">
        <v>114</v>
      </c>
      <c r="F8" s="13">
        <f t="shared" ref="F8:F35" si="0">((E8*100)/D8)-100</f>
        <v>-8.7999999999999972</v>
      </c>
      <c r="G8" s="1"/>
      <c r="H8" s="1"/>
      <c r="I8" s="1"/>
    </row>
    <row r="9" spans="1:12" x14ac:dyDescent="0.25">
      <c r="A9" s="8" t="s">
        <v>46</v>
      </c>
      <c r="B9" s="9">
        <v>92</v>
      </c>
      <c r="C9" s="9">
        <v>81</v>
      </c>
      <c r="D9" s="9">
        <v>177</v>
      </c>
      <c r="E9" s="9">
        <v>181</v>
      </c>
      <c r="F9" s="10">
        <f t="shared" si="0"/>
        <v>2.2598870056497162</v>
      </c>
      <c r="G9" s="1"/>
      <c r="H9" s="1"/>
      <c r="I9" s="1"/>
    </row>
    <row r="10" spans="1:12" x14ac:dyDescent="0.25">
      <c r="A10" s="11" t="s">
        <v>47</v>
      </c>
      <c r="B10" s="12">
        <v>58</v>
      </c>
      <c r="C10" s="12">
        <v>55</v>
      </c>
      <c r="D10" s="12">
        <v>120</v>
      </c>
      <c r="E10" s="12">
        <v>125</v>
      </c>
      <c r="F10" s="13">
        <f t="shared" si="0"/>
        <v>4.1666666666666714</v>
      </c>
      <c r="G10" s="1"/>
      <c r="H10" s="1"/>
      <c r="I10" s="1"/>
    </row>
    <row r="11" spans="1:12" x14ac:dyDescent="0.25">
      <c r="A11" s="8" t="s">
        <v>48</v>
      </c>
      <c r="B11" s="9">
        <v>1758</v>
      </c>
      <c r="C11" s="9">
        <v>1759</v>
      </c>
      <c r="D11" s="9">
        <v>3780</v>
      </c>
      <c r="E11" s="9">
        <v>3856</v>
      </c>
      <c r="F11" s="10">
        <f t="shared" si="0"/>
        <v>2.0105820105820129</v>
      </c>
      <c r="G11" s="1"/>
      <c r="H11" s="1"/>
      <c r="I11" s="1"/>
    </row>
    <row r="12" spans="1:12" x14ac:dyDescent="0.25">
      <c r="A12" s="11" t="s">
        <v>49</v>
      </c>
      <c r="B12" s="12">
        <v>76</v>
      </c>
      <c r="C12" s="12">
        <v>60</v>
      </c>
      <c r="D12" s="12">
        <v>154</v>
      </c>
      <c r="E12" s="12">
        <v>124</v>
      </c>
      <c r="F12" s="13">
        <f t="shared" si="0"/>
        <v>-19.480519480519476</v>
      </c>
      <c r="G12" s="1"/>
      <c r="H12" s="1"/>
      <c r="I12" s="1"/>
    </row>
    <row r="13" spans="1:12" x14ac:dyDescent="0.25">
      <c r="A13" s="8" t="s">
        <v>50</v>
      </c>
      <c r="B13" s="9">
        <v>1090</v>
      </c>
      <c r="C13" s="9">
        <v>1529</v>
      </c>
      <c r="D13" s="9">
        <v>2243</v>
      </c>
      <c r="E13" s="9">
        <v>3135</v>
      </c>
      <c r="F13" s="10">
        <f t="shared" si="0"/>
        <v>39.768167632634857</v>
      </c>
      <c r="G13" s="1"/>
      <c r="H13" s="1"/>
      <c r="I13" s="1"/>
    </row>
    <row r="14" spans="1:12" x14ac:dyDescent="0.25">
      <c r="A14" s="11" t="s">
        <v>51</v>
      </c>
      <c r="B14" s="12">
        <v>514</v>
      </c>
      <c r="C14" s="12">
        <v>542</v>
      </c>
      <c r="D14" s="12">
        <v>1059</v>
      </c>
      <c r="E14" s="12">
        <v>1102</v>
      </c>
      <c r="F14" s="13">
        <f t="shared" si="0"/>
        <v>4.0604343720491016</v>
      </c>
      <c r="G14" s="1"/>
      <c r="H14" s="1"/>
      <c r="I14" s="1"/>
    </row>
    <row r="15" spans="1:12" x14ac:dyDescent="0.25">
      <c r="A15" s="8" t="s">
        <v>52</v>
      </c>
      <c r="B15" s="9">
        <v>211</v>
      </c>
      <c r="C15" s="9">
        <v>188</v>
      </c>
      <c r="D15" s="9">
        <v>443</v>
      </c>
      <c r="E15" s="9">
        <v>418</v>
      </c>
      <c r="F15" s="10">
        <f t="shared" si="0"/>
        <v>-5.6433408577878055</v>
      </c>
      <c r="G15" s="1"/>
      <c r="H15" s="1"/>
      <c r="I15" s="1"/>
    </row>
    <row r="16" spans="1:12" x14ac:dyDescent="0.25">
      <c r="A16" s="11" t="s">
        <v>53</v>
      </c>
      <c r="B16" s="12">
        <v>126</v>
      </c>
      <c r="C16" s="12">
        <v>120</v>
      </c>
      <c r="D16" s="12">
        <v>272</v>
      </c>
      <c r="E16" s="12">
        <v>238</v>
      </c>
      <c r="F16" s="13">
        <f t="shared" si="0"/>
        <v>-12.5</v>
      </c>
      <c r="G16" s="1"/>
      <c r="H16" s="1"/>
      <c r="I16" s="1"/>
    </row>
    <row r="17" spans="1:9" x14ac:dyDescent="0.25">
      <c r="A17" s="8" t="s">
        <v>54</v>
      </c>
      <c r="B17" s="9">
        <v>101</v>
      </c>
      <c r="C17" s="9">
        <v>105</v>
      </c>
      <c r="D17" s="9">
        <v>205</v>
      </c>
      <c r="E17" s="9">
        <v>230</v>
      </c>
      <c r="F17" s="10">
        <f t="shared" si="0"/>
        <v>12.195121951219505</v>
      </c>
      <c r="G17" s="1"/>
      <c r="H17" s="1"/>
      <c r="I17" s="1"/>
    </row>
    <row r="18" spans="1:9" x14ac:dyDescent="0.25">
      <c r="A18" s="11" t="s">
        <v>55</v>
      </c>
      <c r="B18" s="12">
        <v>919</v>
      </c>
      <c r="C18" s="12">
        <v>878</v>
      </c>
      <c r="D18" s="12">
        <v>1874</v>
      </c>
      <c r="E18" s="12">
        <v>1811</v>
      </c>
      <c r="F18" s="13">
        <f t="shared" si="0"/>
        <v>-3.3617929562433346</v>
      </c>
      <c r="G18" s="1"/>
      <c r="H18" s="1"/>
      <c r="I18" s="1"/>
    </row>
    <row r="19" spans="1:9" x14ac:dyDescent="0.25">
      <c r="A19" s="8" t="s">
        <v>56</v>
      </c>
      <c r="B19" s="9">
        <v>84</v>
      </c>
      <c r="C19" s="9">
        <v>88</v>
      </c>
      <c r="D19" s="9">
        <v>162</v>
      </c>
      <c r="E19" s="9">
        <v>177</v>
      </c>
      <c r="F19" s="10">
        <f t="shared" si="0"/>
        <v>9.2592592592592524</v>
      </c>
      <c r="G19" s="1"/>
      <c r="H19" s="1"/>
      <c r="I19" s="1"/>
    </row>
    <row r="20" spans="1:9" x14ac:dyDescent="0.25">
      <c r="A20" s="11" t="s">
        <v>57</v>
      </c>
      <c r="B20" s="12">
        <v>85</v>
      </c>
      <c r="C20" s="12">
        <v>97</v>
      </c>
      <c r="D20" s="12">
        <v>176</v>
      </c>
      <c r="E20" s="12">
        <v>201</v>
      </c>
      <c r="F20" s="13">
        <f t="shared" si="0"/>
        <v>14.204545454545453</v>
      </c>
      <c r="G20" s="1"/>
      <c r="H20" s="1"/>
      <c r="I20" s="1"/>
    </row>
    <row r="21" spans="1:9" x14ac:dyDescent="0.25">
      <c r="A21" s="8" t="s">
        <v>58</v>
      </c>
      <c r="B21" s="9">
        <v>141</v>
      </c>
      <c r="C21" s="9">
        <v>135</v>
      </c>
      <c r="D21" s="9">
        <v>260</v>
      </c>
      <c r="E21" s="9">
        <v>293</v>
      </c>
      <c r="F21" s="10">
        <f t="shared" si="0"/>
        <v>12.692307692307693</v>
      </c>
      <c r="G21" s="1"/>
      <c r="H21" s="1"/>
      <c r="I21" s="1"/>
    </row>
    <row r="22" spans="1:9" x14ac:dyDescent="0.25">
      <c r="A22" s="11" t="s">
        <v>59</v>
      </c>
      <c r="B22" s="12">
        <v>858</v>
      </c>
      <c r="C22" s="12">
        <v>853</v>
      </c>
      <c r="D22" s="12">
        <v>1796</v>
      </c>
      <c r="E22" s="12">
        <v>1741</v>
      </c>
      <c r="F22" s="13">
        <f t="shared" si="0"/>
        <v>-3.0623608017817361</v>
      </c>
      <c r="G22" s="1"/>
      <c r="H22" s="1"/>
      <c r="I22" s="1"/>
    </row>
    <row r="23" spans="1:9" x14ac:dyDescent="0.25">
      <c r="A23" s="8" t="s">
        <v>60</v>
      </c>
      <c r="B23" s="9">
        <v>83</v>
      </c>
      <c r="C23" s="9">
        <v>92</v>
      </c>
      <c r="D23" s="9">
        <v>177</v>
      </c>
      <c r="E23" s="9">
        <v>200</v>
      </c>
      <c r="F23" s="10">
        <f t="shared" si="0"/>
        <v>12.994350282485883</v>
      </c>
      <c r="G23" s="1"/>
      <c r="H23" s="1"/>
      <c r="I23" s="1"/>
    </row>
    <row r="24" spans="1:9" x14ac:dyDescent="0.25">
      <c r="A24" s="11" t="s">
        <v>61</v>
      </c>
      <c r="B24" s="12">
        <v>35</v>
      </c>
      <c r="C24" s="12">
        <v>42</v>
      </c>
      <c r="D24" s="12">
        <v>79</v>
      </c>
      <c r="E24" s="12">
        <v>72</v>
      </c>
      <c r="F24" s="13">
        <f t="shared" si="0"/>
        <v>-8.8607594936708836</v>
      </c>
      <c r="G24" s="1"/>
      <c r="H24" s="1"/>
      <c r="I24" s="1"/>
    </row>
    <row r="25" spans="1:9" x14ac:dyDescent="0.25">
      <c r="A25" s="8" t="s">
        <v>62</v>
      </c>
      <c r="B25" s="9">
        <v>103</v>
      </c>
      <c r="C25" s="9">
        <v>99</v>
      </c>
      <c r="D25" s="9">
        <v>210</v>
      </c>
      <c r="E25" s="9">
        <v>217</v>
      </c>
      <c r="F25" s="10">
        <f t="shared" si="0"/>
        <v>3.3333333333333286</v>
      </c>
      <c r="G25" s="1"/>
      <c r="H25" s="1"/>
      <c r="I25" s="1"/>
    </row>
    <row r="26" spans="1:9" x14ac:dyDescent="0.25">
      <c r="A26" s="11" t="s">
        <v>63</v>
      </c>
      <c r="B26" s="12">
        <v>65</v>
      </c>
      <c r="C26" s="12">
        <v>60</v>
      </c>
      <c r="D26" s="12">
        <v>137</v>
      </c>
      <c r="E26" s="12">
        <v>129</v>
      </c>
      <c r="F26" s="13">
        <f t="shared" si="0"/>
        <v>-5.8394160583941641</v>
      </c>
      <c r="G26" s="1"/>
      <c r="H26" s="1"/>
      <c r="I26" s="1"/>
    </row>
    <row r="27" spans="1:9" x14ac:dyDescent="0.25">
      <c r="A27" s="8" t="s">
        <v>64</v>
      </c>
      <c r="B27" s="9">
        <v>67</v>
      </c>
      <c r="C27" s="9">
        <v>72</v>
      </c>
      <c r="D27" s="9">
        <v>127</v>
      </c>
      <c r="E27" s="9">
        <v>144</v>
      </c>
      <c r="F27" s="10">
        <f t="shared" si="0"/>
        <v>13.385826771653541</v>
      </c>
      <c r="G27" s="1"/>
      <c r="H27" s="1"/>
      <c r="I27" s="1"/>
    </row>
    <row r="28" spans="1:9" x14ac:dyDescent="0.25">
      <c r="A28" s="11" t="s">
        <v>65</v>
      </c>
      <c r="B28" s="12">
        <v>995</v>
      </c>
      <c r="C28" s="12">
        <v>939</v>
      </c>
      <c r="D28" s="12">
        <v>2066</v>
      </c>
      <c r="E28" s="12">
        <v>1975</v>
      </c>
      <c r="F28" s="13">
        <f t="shared" si="0"/>
        <v>-4.4046466602129755</v>
      </c>
      <c r="G28" s="1"/>
      <c r="H28" s="1"/>
      <c r="I28" s="1"/>
    </row>
    <row r="29" spans="1:9" x14ac:dyDescent="0.25">
      <c r="A29" s="8" t="s">
        <v>66</v>
      </c>
      <c r="B29" s="9">
        <v>94</v>
      </c>
      <c r="C29" s="9">
        <v>96</v>
      </c>
      <c r="D29" s="9">
        <v>183</v>
      </c>
      <c r="E29" s="9">
        <v>177</v>
      </c>
      <c r="F29" s="10">
        <f t="shared" si="0"/>
        <v>-3.2786885245901658</v>
      </c>
      <c r="G29" s="1"/>
      <c r="H29" s="1"/>
      <c r="I29" s="1"/>
    </row>
    <row r="30" spans="1:9" x14ac:dyDescent="0.25">
      <c r="A30" s="11" t="s">
        <v>67</v>
      </c>
      <c r="B30" s="12">
        <v>89</v>
      </c>
      <c r="C30" s="12">
        <v>75</v>
      </c>
      <c r="D30" s="12">
        <v>172</v>
      </c>
      <c r="E30" s="12">
        <v>151</v>
      </c>
      <c r="F30" s="13">
        <f t="shared" si="0"/>
        <v>-12.20930232558139</v>
      </c>
      <c r="G30" s="1"/>
      <c r="H30" s="1"/>
      <c r="I30" s="1"/>
    </row>
    <row r="31" spans="1:9" x14ac:dyDescent="0.25">
      <c r="A31" s="8" t="s">
        <v>68</v>
      </c>
      <c r="B31" s="9">
        <v>209</v>
      </c>
      <c r="C31" s="9">
        <v>180</v>
      </c>
      <c r="D31" s="9">
        <v>449</v>
      </c>
      <c r="E31" s="9">
        <v>399</v>
      </c>
      <c r="F31" s="10">
        <f t="shared" si="0"/>
        <v>-11.1358574610245</v>
      </c>
      <c r="G31" s="1"/>
      <c r="H31" s="1"/>
      <c r="I31" s="1"/>
    </row>
    <row r="32" spans="1:9" x14ac:dyDescent="0.25">
      <c r="A32" s="11" t="s">
        <v>69</v>
      </c>
      <c r="B32" s="12">
        <v>501</v>
      </c>
      <c r="C32" s="12">
        <v>552</v>
      </c>
      <c r="D32" s="12">
        <v>1023</v>
      </c>
      <c r="E32" s="12">
        <v>1111</v>
      </c>
      <c r="F32" s="13">
        <f t="shared" si="0"/>
        <v>8.6021505376344152</v>
      </c>
      <c r="G32" s="1"/>
      <c r="H32" s="1"/>
      <c r="I32" s="1"/>
    </row>
    <row r="33" spans="1:9" x14ac:dyDescent="0.25">
      <c r="A33" s="8" t="s">
        <v>70</v>
      </c>
      <c r="B33" s="9">
        <v>117</v>
      </c>
      <c r="C33" s="9">
        <v>104</v>
      </c>
      <c r="D33" s="9">
        <v>246</v>
      </c>
      <c r="E33" s="9">
        <v>237</v>
      </c>
      <c r="F33" s="10">
        <f t="shared" si="0"/>
        <v>-3.6585365853658516</v>
      </c>
      <c r="G33" s="1"/>
      <c r="H33" s="1"/>
      <c r="I33" s="1"/>
    </row>
    <row r="34" spans="1:9" x14ac:dyDescent="0.25">
      <c r="A34" s="11" t="s">
        <v>71</v>
      </c>
      <c r="B34" s="12">
        <v>20</v>
      </c>
      <c r="C34" s="12">
        <v>20</v>
      </c>
      <c r="D34" s="12">
        <v>39</v>
      </c>
      <c r="E34" s="12">
        <v>45</v>
      </c>
      <c r="F34" s="13">
        <f t="shared" si="0"/>
        <v>15.384615384615387</v>
      </c>
      <c r="G34" s="1"/>
      <c r="H34" s="1"/>
      <c r="I34" s="1"/>
    </row>
    <row r="35" spans="1:9" x14ac:dyDescent="0.25">
      <c r="A35" s="14" t="s">
        <v>72</v>
      </c>
      <c r="B35" s="15">
        <f>SUM(B7:B34)</f>
        <v>8641</v>
      </c>
      <c r="C35" s="15">
        <f t="shared" ref="C35:E35" si="1">SUM(C7:C34)</f>
        <v>8963</v>
      </c>
      <c r="D35" s="15">
        <f t="shared" si="1"/>
        <v>17934</v>
      </c>
      <c r="E35" s="15">
        <f t="shared" si="1"/>
        <v>18762</v>
      </c>
      <c r="F35" s="16">
        <f t="shared" si="0"/>
        <v>4.6169287387085944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159</v>
      </c>
      <c r="C38" s="41">
        <f>D7</f>
        <v>180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3856</v>
      </c>
      <c r="G38" s="42">
        <f>LOOKUP(E38,$A$38:$A$65,$C$38:$C$65)</f>
        <v>3780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</v>
      </c>
      <c r="C39" s="41">
        <f t="shared" ref="C39:C65" si="5">D8</f>
        <v>125</v>
      </c>
      <c r="D39" s="41">
        <f t="shared" ref="D39:D65" si="6">_xlfn.RANK.EQ(B39,$B$38:$B$65)+COUNTIF($B$38:$B$65,B39)-1</f>
        <v>26</v>
      </c>
      <c r="E39" s="42" t="str">
        <f t="shared" si="2"/>
        <v>BALEARES</v>
      </c>
      <c r="F39" s="42">
        <f t="shared" ref="F39:F54" si="7">LOOKUP(E39,$A$38:$A$65,$B$38:$B$65)</f>
        <v>3135</v>
      </c>
      <c r="G39" s="42">
        <f t="shared" ref="G39:G65" si="8">LOOKUP(E39,$A$38:$A$65,$C$38:$C$65)</f>
        <v>2243</v>
      </c>
    </row>
    <row r="40" spans="1:9" x14ac:dyDescent="0.25">
      <c r="A40" s="42" t="str">
        <f t="shared" si="3"/>
        <v>ALMERIA</v>
      </c>
      <c r="B40" s="41">
        <f t="shared" si="4"/>
        <v>181</v>
      </c>
      <c r="C40" s="41">
        <f t="shared" si="5"/>
        <v>177</v>
      </c>
      <c r="D40" s="41">
        <f t="shared" si="6"/>
        <v>17</v>
      </c>
      <c r="E40" s="42" t="str">
        <f t="shared" si="2"/>
        <v>SANTA CRUZ DE TENERIFE</v>
      </c>
      <c r="F40" s="42">
        <f t="shared" si="7"/>
        <v>1975</v>
      </c>
      <c r="G40" s="42">
        <f t="shared" si="8"/>
        <v>2066</v>
      </c>
    </row>
    <row r="41" spans="1:9" x14ac:dyDescent="0.25">
      <c r="A41" s="42" t="str">
        <f t="shared" si="3"/>
        <v>AVILES</v>
      </c>
      <c r="B41" s="41">
        <f t="shared" si="4"/>
        <v>125</v>
      </c>
      <c r="C41" s="41">
        <f t="shared" si="5"/>
        <v>120</v>
      </c>
      <c r="D41" s="41">
        <f t="shared" si="6"/>
        <v>24</v>
      </c>
      <c r="E41" s="42" t="str">
        <f t="shared" si="2"/>
        <v>CEUTA</v>
      </c>
      <c r="F41" s="42">
        <f t="shared" si="7"/>
        <v>1811</v>
      </c>
      <c r="G41" s="42">
        <f t="shared" si="8"/>
        <v>1874</v>
      </c>
    </row>
    <row r="42" spans="1:9" x14ac:dyDescent="0.25">
      <c r="A42" s="42" t="str">
        <f t="shared" si="3"/>
        <v>BAHIA DE ALGECIRAS</v>
      </c>
      <c r="B42" s="41">
        <f t="shared" si="4"/>
        <v>3856</v>
      </c>
      <c r="C42" s="41">
        <f t="shared" si="5"/>
        <v>3780</v>
      </c>
      <c r="D42" s="41">
        <f t="shared" si="6"/>
        <v>1</v>
      </c>
      <c r="E42" s="42" t="str">
        <f t="shared" si="2"/>
        <v>LAS PALMAS</v>
      </c>
      <c r="F42" s="42">
        <f t="shared" si="7"/>
        <v>1741</v>
      </c>
      <c r="G42" s="42">
        <f t="shared" si="8"/>
        <v>1796</v>
      </c>
    </row>
    <row r="43" spans="1:9" x14ac:dyDescent="0.25">
      <c r="A43" s="42" t="str">
        <f t="shared" si="3"/>
        <v>BAHIA DE CADIZ</v>
      </c>
      <c r="B43" s="41">
        <f t="shared" si="4"/>
        <v>124</v>
      </c>
      <c r="C43" s="41">
        <f t="shared" si="5"/>
        <v>154</v>
      </c>
      <c r="D43" s="41">
        <f t="shared" si="6"/>
        <v>25</v>
      </c>
      <c r="E43" s="42" t="str">
        <f t="shared" si="2"/>
        <v>VALENCIA</v>
      </c>
      <c r="F43" s="42">
        <f t="shared" si="7"/>
        <v>1111</v>
      </c>
      <c r="G43" s="42">
        <f t="shared" si="8"/>
        <v>1023</v>
      </c>
    </row>
    <row r="44" spans="1:9" x14ac:dyDescent="0.25">
      <c r="A44" s="42" t="str">
        <f t="shared" si="3"/>
        <v>BALEARES</v>
      </c>
      <c r="B44" s="41">
        <f t="shared" si="4"/>
        <v>3135</v>
      </c>
      <c r="C44" s="41">
        <f t="shared" si="5"/>
        <v>2243</v>
      </c>
      <c r="D44" s="41">
        <f t="shared" si="6"/>
        <v>2</v>
      </c>
      <c r="E44" s="42" t="str">
        <f t="shared" si="2"/>
        <v>BARCELONA</v>
      </c>
      <c r="F44" s="42">
        <f t="shared" si="7"/>
        <v>1102</v>
      </c>
      <c r="G44" s="42">
        <f t="shared" si="8"/>
        <v>1059</v>
      </c>
    </row>
    <row r="45" spans="1:9" x14ac:dyDescent="0.25">
      <c r="A45" s="42" t="str">
        <f t="shared" si="3"/>
        <v>BARCELONA</v>
      </c>
      <c r="B45" s="41">
        <f t="shared" si="4"/>
        <v>1102</v>
      </c>
      <c r="C45" s="41">
        <f t="shared" si="5"/>
        <v>1059</v>
      </c>
      <c r="D45" s="41">
        <f t="shared" si="6"/>
        <v>7</v>
      </c>
      <c r="E45" s="42" t="str">
        <f t="shared" si="2"/>
        <v>BILBAO</v>
      </c>
      <c r="F45" s="42">
        <f t="shared" si="7"/>
        <v>418</v>
      </c>
      <c r="G45" s="42">
        <f t="shared" si="8"/>
        <v>443</v>
      </c>
    </row>
    <row r="46" spans="1:9" x14ac:dyDescent="0.25">
      <c r="A46" s="42" t="str">
        <f t="shared" si="3"/>
        <v>BILBAO</v>
      </c>
      <c r="B46" s="41">
        <f t="shared" si="4"/>
        <v>418</v>
      </c>
      <c r="C46" s="41">
        <f t="shared" si="5"/>
        <v>443</v>
      </c>
      <c r="D46" s="41">
        <f t="shared" si="6"/>
        <v>8</v>
      </c>
      <c r="E46" s="42" t="str">
        <f t="shared" si="2"/>
        <v>TARRAGONA</v>
      </c>
      <c r="F46" s="42">
        <f t="shared" si="7"/>
        <v>399</v>
      </c>
      <c r="G46" s="42">
        <f t="shared" si="8"/>
        <v>449</v>
      </c>
    </row>
    <row r="47" spans="1:9" x14ac:dyDescent="0.25">
      <c r="A47" s="42" t="str">
        <f t="shared" si="3"/>
        <v>CARTAGENA</v>
      </c>
      <c r="B47" s="41">
        <f t="shared" si="4"/>
        <v>238</v>
      </c>
      <c r="C47" s="41">
        <f t="shared" si="5"/>
        <v>272</v>
      </c>
      <c r="D47" s="41">
        <f t="shared" si="6"/>
        <v>11</v>
      </c>
      <c r="E47" s="42" t="str">
        <f t="shared" si="2"/>
        <v>HUELVA</v>
      </c>
      <c r="F47" s="42">
        <f t="shared" si="7"/>
        <v>293</v>
      </c>
      <c r="G47" s="42">
        <f t="shared" si="8"/>
        <v>260</v>
      </c>
    </row>
    <row r="48" spans="1:9" x14ac:dyDescent="0.25">
      <c r="A48" s="42" t="str">
        <f t="shared" si="3"/>
        <v>CASTELLON</v>
      </c>
      <c r="B48" s="41">
        <f t="shared" si="4"/>
        <v>230</v>
      </c>
      <c r="C48" s="41">
        <f t="shared" si="5"/>
        <v>205</v>
      </c>
      <c r="D48" s="41">
        <f t="shared" si="6"/>
        <v>13</v>
      </c>
      <c r="E48" s="42" t="str">
        <f t="shared" si="2"/>
        <v>CARTAGENA</v>
      </c>
      <c r="F48" s="42">
        <f t="shared" si="7"/>
        <v>238</v>
      </c>
      <c r="G48" s="42">
        <f t="shared" si="8"/>
        <v>272</v>
      </c>
    </row>
    <row r="49" spans="1:7" x14ac:dyDescent="0.25">
      <c r="A49" s="42" t="str">
        <f t="shared" si="3"/>
        <v>CEUTA</v>
      </c>
      <c r="B49" s="41">
        <f t="shared" si="4"/>
        <v>1811</v>
      </c>
      <c r="C49" s="41">
        <f t="shared" si="5"/>
        <v>1874</v>
      </c>
      <c r="D49" s="41">
        <f t="shared" si="6"/>
        <v>4</v>
      </c>
      <c r="E49" s="42" t="str">
        <f t="shared" si="2"/>
        <v>VIGO</v>
      </c>
      <c r="F49" s="42">
        <f t="shared" si="7"/>
        <v>237</v>
      </c>
      <c r="G49" s="42">
        <f t="shared" si="8"/>
        <v>246</v>
      </c>
    </row>
    <row r="50" spans="1:7" x14ac:dyDescent="0.25">
      <c r="A50" s="42" t="str">
        <f t="shared" si="3"/>
        <v>FERROL-SAN CIBRAO</v>
      </c>
      <c r="B50" s="41">
        <f t="shared" si="4"/>
        <v>177</v>
      </c>
      <c r="C50" s="41">
        <f t="shared" si="5"/>
        <v>162</v>
      </c>
      <c r="D50" s="41">
        <f t="shared" si="6"/>
        <v>19</v>
      </c>
      <c r="E50" s="42" t="str">
        <f t="shared" si="2"/>
        <v>CASTELLON</v>
      </c>
      <c r="F50" s="42">
        <f t="shared" si="7"/>
        <v>230</v>
      </c>
      <c r="G50" s="42">
        <f t="shared" si="8"/>
        <v>205</v>
      </c>
    </row>
    <row r="51" spans="1:7" x14ac:dyDescent="0.25">
      <c r="A51" s="42" t="str">
        <f t="shared" si="3"/>
        <v>GIJON</v>
      </c>
      <c r="B51" s="41">
        <f t="shared" si="4"/>
        <v>201</v>
      </c>
      <c r="C51" s="41">
        <f t="shared" si="5"/>
        <v>176</v>
      </c>
      <c r="D51" s="41">
        <f t="shared" si="6"/>
        <v>15</v>
      </c>
      <c r="E51" s="42" t="str">
        <f t="shared" si="2"/>
        <v>MELILLA</v>
      </c>
      <c r="F51" s="42">
        <f t="shared" si="7"/>
        <v>217</v>
      </c>
      <c r="G51" s="42">
        <f t="shared" si="8"/>
        <v>210</v>
      </c>
    </row>
    <row r="52" spans="1:7" x14ac:dyDescent="0.25">
      <c r="A52" s="42" t="str">
        <f t="shared" si="3"/>
        <v>HUELVA</v>
      </c>
      <c r="B52" s="41">
        <f t="shared" si="4"/>
        <v>293</v>
      </c>
      <c r="C52" s="41">
        <f t="shared" si="5"/>
        <v>260</v>
      </c>
      <c r="D52" s="41">
        <f t="shared" si="6"/>
        <v>10</v>
      </c>
      <c r="E52" s="42" t="str">
        <f t="shared" si="2"/>
        <v>GIJON</v>
      </c>
      <c r="F52" s="42">
        <f t="shared" si="7"/>
        <v>201</v>
      </c>
      <c r="G52" s="42">
        <f t="shared" si="8"/>
        <v>176</v>
      </c>
    </row>
    <row r="53" spans="1:7" x14ac:dyDescent="0.25">
      <c r="A53" s="42" t="str">
        <f t="shared" si="3"/>
        <v>LAS PALMAS</v>
      </c>
      <c r="B53" s="41">
        <f t="shared" si="4"/>
        <v>1741</v>
      </c>
      <c r="C53" s="41">
        <f t="shared" si="5"/>
        <v>1796</v>
      </c>
      <c r="D53" s="41">
        <f t="shared" si="6"/>
        <v>5</v>
      </c>
      <c r="E53" s="42" t="str">
        <f t="shared" si="2"/>
        <v>MALAGA</v>
      </c>
      <c r="F53" s="42">
        <f t="shared" si="7"/>
        <v>200</v>
      </c>
      <c r="G53" s="42">
        <f t="shared" si="8"/>
        <v>177</v>
      </c>
    </row>
    <row r="54" spans="1:7" x14ac:dyDescent="0.25">
      <c r="A54" s="42" t="str">
        <f t="shared" si="3"/>
        <v>MALAGA</v>
      </c>
      <c r="B54" s="41">
        <f t="shared" si="4"/>
        <v>200</v>
      </c>
      <c r="C54" s="41">
        <f t="shared" si="5"/>
        <v>177</v>
      </c>
      <c r="D54" s="41">
        <f t="shared" si="6"/>
        <v>16</v>
      </c>
      <c r="E54" s="42" t="str">
        <f t="shared" si="2"/>
        <v>ALMERIA</v>
      </c>
      <c r="F54" s="42">
        <f t="shared" si="7"/>
        <v>181</v>
      </c>
      <c r="G54" s="42">
        <f t="shared" si="8"/>
        <v>177</v>
      </c>
    </row>
    <row r="55" spans="1:7" x14ac:dyDescent="0.25">
      <c r="A55" s="42" t="str">
        <f t="shared" si="3"/>
        <v>MARIN Y RIA DE PONTEVEDRA</v>
      </c>
      <c r="B55" s="41">
        <f t="shared" si="4"/>
        <v>72</v>
      </c>
      <c r="C55" s="41">
        <f t="shared" si="5"/>
        <v>79</v>
      </c>
      <c r="D55" s="41">
        <f t="shared" si="6"/>
        <v>27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217</v>
      </c>
      <c r="C56" s="41">
        <f t="shared" si="5"/>
        <v>210</v>
      </c>
      <c r="D56" s="41">
        <f t="shared" si="6"/>
        <v>14</v>
      </c>
      <c r="E56" s="42" t="str">
        <f t="shared" si="2"/>
        <v>FERROL-SAN CIBRAO</v>
      </c>
      <c r="F56" s="42">
        <f t="shared" si="9"/>
        <v>177</v>
      </c>
      <c r="G56" s="42">
        <f t="shared" si="8"/>
        <v>162</v>
      </c>
    </row>
    <row r="57" spans="1:7" x14ac:dyDescent="0.25">
      <c r="A57" s="42" t="str">
        <f t="shared" si="3"/>
        <v>MOTRIL</v>
      </c>
      <c r="B57" s="41">
        <f t="shared" si="4"/>
        <v>129</v>
      </c>
      <c r="C57" s="41">
        <f t="shared" si="5"/>
        <v>137</v>
      </c>
      <c r="D57" s="41">
        <f t="shared" si="6"/>
        <v>23</v>
      </c>
      <c r="E57" s="42" t="str">
        <f t="shared" si="2"/>
        <v>A CORUÑA</v>
      </c>
      <c r="F57" s="42">
        <f t="shared" si="9"/>
        <v>159</v>
      </c>
      <c r="G57" s="42">
        <f t="shared" si="8"/>
        <v>180</v>
      </c>
    </row>
    <row r="58" spans="1:7" x14ac:dyDescent="0.25">
      <c r="A58" s="42" t="str">
        <f t="shared" si="3"/>
        <v>PASAIA</v>
      </c>
      <c r="B58" s="41">
        <f t="shared" si="4"/>
        <v>144</v>
      </c>
      <c r="C58" s="41">
        <f t="shared" si="5"/>
        <v>127</v>
      </c>
      <c r="D58" s="41">
        <f t="shared" si="6"/>
        <v>22</v>
      </c>
      <c r="E58" s="42" t="str">
        <f t="shared" si="2"/>
        <v>SEVILLA</v>
      </c>
      <c r="F58" s="42">
        <f t="shared" si="9"/>
        <v>151</v>
      </c>
      <c r="G58" s="42">
        <f t="shared" si="8"/>
        <v>172</v>
      </c>
    </row>
    <row r="59" spans="1:7" x14ac:dyDescent="0.25">
      <c r="A59" s="42" t="str">
        <f t="shared" si="3"/>
        <v>SANTA CRUZ DE TENERIFE</v>
      </c>
      <c r="B59" s="41">
        <f t="shared" si="4"/>
        <v>1975</v>
      </c>
      <c r="C59" s="41">
        <f t="shared" si="5"/>
        <v>2066</v>
      </c>
      <c r="D59" s="41">
        <f t="shared" si="6"/>
        <v>3</v>
      </c>
      <c r="E59" s="42" t="str">
        <f t="shared" si="2"/>
        <v>PASAIA</v>
      </c>
      <c r="F59" s="42">
        <f t="shared" si="9"/>
        <v>144</v>
      </c>
      <c r="G59" s="42">
        <f t="shared" si="8"/>
        <v>127</v>
      </c>
    </row>
    <row r="60" spans="1:7" x14ac:dyDescent="0.25">
      <c r="A60" s="42" t="str">
        <f t="shared" si="3"/>
        <v>SANTANDER</v>
      </c>
      <c r="B60" s="41">
        <f t="shared" si="4"/>
        <v>177</v>
      </c>
      <c r="C60" s="41">
        <f t="shared" si="5"/>
        <v>183</v>
      </c>
      <c r="D60" s="41">
        <f t="shared" si="6"/>
        <v>19</v>
      </c>
      <c r="E60" s="42" t="str">
        <f t="shared" si="2"/>
        <v>MOTRIL</v>
      </c>
      <c r="F60" s="42">
        <f t="shared" si="9"/>
        <v>129</v>
      </c>
      <c r="G60" s="42">
        <f t="shared" si="8"/>
        <v>137</v>
      </c>
    </row>
    <row r="61" spans="1:7" x14ac:dyDescent="0.25">
      <c r="A61" s="42" t="str">
        <f t="shared" si="3"/>
        <v>SEVILLA</v>
      </c>
      <c r="B61" s="41">
        <f t="shared" si="4"/>
        <v>151</v>
      </c>
      <c r="C61" s="41">
        <f t="shared" si="5"/>
        <v>172</v>
      </c>
      <c r="D61" s="41">
        <f t="shared" si="6"/>
        <v>21</v>
      </c>
      <c r="E61" s="42" t="str">
        <f t="shared" si="2"/>
        <v>AVILES</v>
      </c>
      <c r="F61" s="42">
        <f t="shared" si="9"/>
        <v>125</v>
      </c>
      <c r="G61" s="42">
        <f t="shared" si="8"/>
        <v>120</v>
      </c>
    </row>
    <row r="62" spans="1:7" x14ac:dyDescent="0.25">
      <c r="A62" s="42" t="str">
        <f t="shared" si="3"/>
        <v>TARRAGONA</v>
      </c>
      <c r="B62" s="41">
        <f t="shared" si="4"/>
        <v>399</v>
      </c>
      <c r="C62" s="41">
        <f t="shared" si="5"/>
        <v>449</v>
      </c>
      <c r="D62" s="41">
        <f t="shared" si="6"/>
        <v>9</v>
      </c>
      <c r="E62" s="42" t="str">
        <f t="shared" si="2"/>
        <v>BAHIA DE CADIZ</v>
      </c>
      <c r="F62" s="42">
        <f t="shared" si="9"/>
        <v>124</v>
      </c>
      <c r="G62" s="42">
        <f t="shared" si="8"/>
        <v>154</v>
      </c>
    </row>
    <row r="63" spans="1:7" x14ac:dyDescent="0.25">
      <c r="A63" s="42" t="str">
        <f t="shared" si="3"/>
        <v>VALENCIA</v>
      </c>
      <c r="B63" s="41">
        <f t="shared" si="4"/>
        <v>1111</v>
      </c>
      <c r="C63" s="41">
        <f t="shared" si="5"/>
        <v>1023</v>
      </c>
      <c r="D63" s="41">
        <f t="shared" si="6"/>
        <v>6</v>
      </c>
      <c r="E63" s="42" t="str">
        <f t="shared" si="2"/>
        <v>ALICANTE</v>
      </c>
      <c r="F63" s="42">
        <f t="shared" si="9"/>
        <v>114</v>
      </c>
      <c r="G63" s="42">
        <f t="shared" si="8"/>
        <v>125</v>
      </c>
    </row>
    <row r="64" spans="1:7" x14ac:dyDescent="0.25">
      <c r="A64" s="42" t="str">
        <f t="shared" si="3"/>
        <v>VIGO</v>
      </c>
      <c r="B64" s="41">
        <f t="shared" si="4"/>
        <v>237</v>
      </c>
      <c r="C64" s="41">
        <f t="shared" si="5"/>
        <v>246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72</v>
      </c>
      <c r="G64" s="42">
        <f t="shared" si="8"/>
        <v>79</v>
      </c>
    </row>
    <row r="65" spans="1:7" x14ac:dyDescent="0.25">
      <c r="A65" s="42" t="str">
        <f t="shared" si="3"/>
        <v>VILAGARCIA</v>
      </c>
      <c r="B65" s="41">
        <f t="shared" si="4"/>
        <v>45</v>
      </c>
      <c r="C65" s="41">
        <f t="shared" si="5"/>
        <v>39</v>
      </c>
      <c r="D65" s="41">
        <f t="shared" si="6"/>
        <v>28</v>
      </c>
      <c r="E65" s="42" t="str">
        <f t="shared" si="2"/>
        <v>VILAGARCIA</v>
      </c>
      <c r="F65" s="42">
        <f t="shared" si="9"/>
        <v>45</v>
      </c>
      <c r="G65" s="42">
        <f t="shared" si="8"/>
        <v>39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H32" sqref="H32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123" t="s">
        <v>73</v>
      </c>
      <c r="B5" s="121" t="str">
        <f>'Resumen general'!D6</f>
        <v>Mes Febrero</v>
      </c>
      <c r="C5" s="122"/>
      <c r="D5" s="121" t="str">
        <f>'Resumen general'!F6</f>
        <v>Acumulado desde Enero</v>
      </c>
      <c r="E5" s="122"/>
      <c r="F5" s="122"/>
      <c r="L5" s="39">
        <f>'Resumen general'!I4</f>
        <v>41732</v>
      </c>
    </row>
    <row r="6" spans="1:12" x14ac:dyDescent="0.25">
      <c r="A6" s="12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974211</v>
      </c>
      <c r="C7" s="9">
        <v>863062</v>
      </c>
      <c r="D7" s="9">
        <v>1859152</v>
      </c>
      <c r="E7" s="9">
        <v>2181862</v>
      </c>
      <c r="F7" s="10">
        <f>((E7*100)/D7)-100</f>
        <v>17.357913715500402</v>
      </c>
      <c r="G7" s="1"/>
      <c r="H7" s="1"/>
      <c r="I7" s="1"/>
    </row>
    <row r="8" spans="1:12" x14ac:dyDescent="0.25">
      <c r="A8" s="11" t="s">
        <v>45</v>
      </c>
      <c r="B8" s="12">
        <v>647358</v>
      </c>
      <c r="C8" s="12">
        <v>569010</v>
      </c>
      <c r="D8" s="12">
        <v>1260147</v>
      </c>
      <c r="E8" s="12">
        <v>1101030</v>
      </c>
      <c r="F8" s="13">
        <f t="shared" ref="F8:F35" si="0">((E8*100)/D8)-100</f>
        <v>-12.626860199643374</v>
      </c>
      <c r="G8" s="1"/>
      <c r="H8" s="1"/>
      <c r="I8" s="1"/>
    </row>
    <row r="9" spans="1:12" x14ac:dyDescent="0.25">
      <c r="A9" s="8" t="s">
        <v>46</v>
      </c>
      <c r="B9" s="9">
        <v>1094835</v>
      </c>
      <c r="C9" s="9">
        <v>907719</v>
      </c>
      <c r="D9" s="9">
        <v>2213572</v>
      </c>
      <c r="E9" s="9">
        <v>2274546</v>
      </c>
      <c r="F9" s="10">
        <f t="shared" si="0"/>
        <v>2.7545523705576329</v>
      </c>
      <c r="G9" s="1"/>
      <c r="H9" s="1"/>
      <c r="I9" s="1"/>
    </row>
    <row r="10" spans="1:12" x14ac:dyDescent="0.25">
      <c r="A10" s="11" t="s">
        <v>47</v>
      </c>
      <c r="B10" s="12">
        <v>417905</v>
      </c>
      <c r="C10" s="12">
        <v>360750</v>
      </c>
      <c r="D10" s="12">
        <v>939933</v>
      </c>
      <c r="E10" s="12">
        <v>909797</v>
      </c>
      <c r="F10" s="13">
        <f t="shared" si="0"/>
        <v>-3.2061859728299851</v>
      </c>
      <c r="G10" s="1"/>
      <c r="H10" s="1"/>
      <c r="I10" s="1"/>
    </row>
    <row r="11" spans="1:12" x14ac:dyDescent="0.25">
      <c r="A11" s="8" t="s">
        <v>48</v>
      </c>
      <c r="B11" s="9">
        <v>26199814</v>
      </c>
      <c r="C11" s="9">
        <v>28172846</v>
      </c>
      <c r="D11" s="9">
        <v>54378540</v>
      </c>
      <c r="E11" s="9">
        <v>60015751</v>
      </c>
      <c r="F11" s="10">
        <f t="shared" si="0"/>
        <v>10.36660969566303</v>
      </c>
      <c r="G11" s="1"/>
      <c r="H11" s="1"/>
      <c r="I11" s="1"/>
    </row>
    <row r="12" spans="1:12" x14ac:dyDescent="0.25">
      <c r="A12" s="11" t="s">
        <v>49</v>
      </c>
      <c r="B12" s="12">
        <v>1241431</v>
      </c>
      <c r="C12" s="12">
        <v>886118</v>
      </c>
      <c r="D12" s="12">
        <v>2646951</v>
      </c>
      <c r="E12" s="12">
        <v>2145916</v>
      </c>
      <c r="F12" s="13">
        <f t="shared" si="0"/>
        <v>-18.928759920376308</v>
      </c>
      <c r="G12" s="1"/>
      <c r="H12" s="1"/>
      <c r="I12" s="1"/>
    </row>
    <row r="13" spans="1:12" x14ac:dyDescent="0.25">
      <c r="A13" s="8" t="s">
        <v>50</v>
      </c>
      <c r="B13" s="9">
        <v>5366390</v>
      </c>
      <c r="C13" s="9">
        <v>8829172</v>
      </c>
      <c r="D13" s="9">
        <v>11627597</v>
      </c>
      <c r="E13" s="9">
        <v>18091201</v>
      </c>
      <c r="F13" s="10">
        <f t="shared" si="0"/>
        <v>55.58847627760062</v>
      </c>
      <c r="G13" s="1"/>
      <c r="H13" s="1"/>
      <c r="I13" s="1"/>
    </row>
    <row r="14" spans="1:12" x14ac:dyDescent="0.25">
      <c r="A14" s="11" t="s">
        <v>51</v>
      </c>
      <c r="B14" s="12">
        <v>16009136</v>
      </c>
      <c r="C14" s="12">
        <v>16967567</v>
      </c>
      <c r="D14" s="12">
        <v>33687980</v>
      </c>
      <c r="E14" s="12">
        <v>34168227</v>
      </c>
      <c r="F14" s="13">
        <f t="shared" si="0"/>
        <v>1.4255737506374686</v>
      </c>
      <c r="G14" s="1"/>
      <c r="H14" s="1"/>
      <c r="I14" s="1"/>
    </row>
    <row r="15" spans="1:12" x14ac:dyDescent="0.25">
      <c r="A15" s="8" t="s">
        <v>52</v>
      </c>
      <c r="B15" s="9">
        <v>2868095</v>
      </c>
      <c r="C15" s="9">
        <v>2303378</v>
      </c>
      <c r="D15" s="9">
        <v>6264039</v>
      </c>
      <c r="E15" s="9">
        <v>5451063</v>
      </c>
      <c r="F15" s="10">
        <f t="shared" si="0"/>
        <v>-12.978463256694283</v>
      </c>
      <c r="G15" s="1"/>
      <c r="H15" s="1"/>
      <c r="I15" s="1"/>
    </row>
    <row r="16" spans="1:12" x14ac:dyDescent="0.25">
      <c r="A16" s="11" t="s">
        <v>53</v>
      </c>
      <c r="B16" s="12">
        <v>2293480</v>
      </c>
      <c r="C16" s="12">
        <v>2417152</v>
      </c>
      <c r="D16" s="12">
        <v>4870978</v>
      </c>
      <c r="E16" s="12">
        <v>4671875</v>
      </c>
      <c r="F16" s="13">
        <f t="shared" si="0"/>
        <v>-4.0875364249232859</v>
      </c>
      <c r="G16" s="1"/>
      <c r="H16" s="1"/>
      <c r="I16" s="1"/>
    </row>
    <row r="17" spans="1:9" x14ac:dyDescent="0.25">
      <c r="A17" s="8" t="s">
        <v>54</v>
      </c>
      <c r="B17" s="9">
        <v>1296556</v>
      </c>
      <c r="C17" s="9">
        <v>1371351</v>
      </c>
      <c r="D17" s="9">
        <v>2594920</v>
      </c>
      <c r="E17" s="9">
        <v>2940284</v>
      </c>
      <c r="F17" s="10">
        <f t="shared" si="0"/>
        <v>13.309234966781247</v>
      </c>
      <c r="G17" s="1"/>
      <c r="H17" s="1"/>
      <c r="I17" s="1"/>
    </row>
    <row r="18" spans="1:9" x14ac:dyDescent="0.25">
      <c r="A18" s="11" t="s">
        <v>55</v>
      </c>
      <c r="B18" s="12">
        <v>5006704</v>
      </c>
      <c r="C18" s="12">
        <v>4066306</v>
      </c>
      <c r="D18" s="12">
        <v>9985878</v>
      </c>
      <c r="E18" s="12">
        <v>8811023</v>
      </c>
      <c r="F18" s="13">
        <f t="shared" si="0"/>
        <v>-11.765164765682101</v>
      </c>
      <c r="G18" s="1"/>
      <c r="H18" s="1"/>
      <c r="I18" s="1"/>
    </row>
    <row r="19" spans="1:9" x14ac:dyDescent="0.25">
      <c r="A19" s="8" t="s">
        <v>56</v>
      </c>
      <c r="B19" s="9">
        <v>1105295</v>
      </c>
      <c r="C19" s="9">
        <v>1169901</v>
      </c>
      <c r="D19" s="9">
        <v>2186289</v>
      </c>
      <c r="E19" s="9">
        <v>2251842</v>
      </c>
      <c r="F19" s="10">
        <f t="shared" si="0"/>
        <v>2.9983684682125755</v>
      </c>
      <c r="G19" s="1"/>
      <c r="H19" s="1"/>
      <c r="I19" s="1"/>
    </row>
    <row r="20" spans="1:9" x14ac:dyDescent="0.25">
      <c r="A20" s="11" t="s">
        <v>57</v>
      </c>
      <c r="B20" s="12">
        <v>1034706</v>
      </c>
      <c r="C20" s="12">
        <v>1508512</v>
      </c>
      <c r="D20" s="12">
        <v>2471466</v>
      </c>
      <c r="E20" s="12">
        <v>3260518</v>
      </c>
      <c r="F20" s="13">
        <f t="shared" si="0"/>
        <v>31.926476026779255</v>
      </c>
      <c r="G20" s="1"/>
      <c r="H20" s="1"/>
      <c r="I20" s="1"/>
    </row>
    <row r="21" spans="1:9" x14ac:dyDescent="0.25">
      <c r="A21" s="8" t="s">
        <v>58</v>
      </c>
      <c r="B21" s="9">
        <v>2121536</v>
      </c>
      <c r="C21" s="9">
        <v>1734198</v>
      </c>
      <c r="D21" s="9">
        <v>3940637</v>
      </c>
      <c r="E21" s="9">
        <v>3766799</v>
      </c>
      <c r="F21" s="10">
        <f t="shared" si="0"/>
        <v>-4.4114187630070916</v>
      </c>
      <c r="G21" s="1"/>
      <c r="H21" s="1"/>
      <c r="I21" s="1"/>
    </row>
    <row r="22" spans="1:9" x14ac:dyDescent="0.25">
      <c r="A22" s="11" t="s">
        <v>59</v>
      </c>
      <c r="B22" s="12">
        <v>15778324</v>
      </c>
      <c r="C22" s="12">
        <v>16777279</v>
      </c>
      <c r="D22" s="12">
        <v>32512067</v>
      </c>
      <c r="E22" s="12">
        <v>35033358</v>
      </c>
      <c r="F22" s="13">
        <f t="shared" si="0"/>
        <v>7.7549391122994393</v>
      </c>
      <c r="G22" s="1"/>
      <c r="H22" s="1"/>
      <c r="I22" s="1"/>
    </row>
    <row r="23" spans="1:9" x14ac:dyDescent="0.25">
      <c r="A23" s="8" t="s">
        <v>60</v>
      </c>
      <c r="B23" s="9">
        <v>1843533</v>
      </c>
      <c r="C23" s="9">
        <v>1839373</v>
      </c>
      <c r="D23" s="9">
        <v>3827433</v>
      </c>
      <c r="E23" s="9">
        <v>4406209</v>
      </c>
      <c r="F23" s="10">
        <f t="shared" si="0"/>
        <v>15.121780054673721</v>
      </c>
      <c r="G23" s="1"/>
      <c r="H23" s="1"/>
      <c r="I23" s="1"/>
    </row>
    <row r="24" spans="1:9" x14ac:dyDescent="0.25">
      <c r="A24" s="11" t="s">
        <v>61</v>
      </c>
      <c r="B24" s="12">
        <v>455531</v>
      </c>
      <c r="C24" s="12">
        <v>247051</v>
      </c>
      <c r="D24" s="12">
        <v>858944</v>
      </c>
      <c r="E24" s="12">
        <v>422072</v>
      </c>
      <c r="F24" s="13">
        <f t="shared" si="0"/>
        <v>-50.861522986364655</v>
      </c>
      <c r="G24" s="1"/>
      <c r="H24" s="1"/>
      <c r="I24" s="1"/>
    </row>
    <row r="25" spans="1:9" x14ac:dyDescent="0.25">
      <c r="A25" s="8" t="s">
        <v>62</v>
      </c>
      <c r="B25" s="9">
        <v>1823053</v>
      </c>
      <c r="C25" s="9">
        <v>1774979</v>
      </c>
      <c r="D25" s="9">
        <v>3784071</v>
      </c>
      <c r="E25" s="9">
        <v>3806819</v>
      </c>
      <c r="F25" s="10">
        <f t="shared" si="0"/>
        <v>0.60115151116350773</v>
      </c>
      <c r="G25" s="1"/>
      <c r="H25" s="1"/>
      <c r="I25" s="1"/>
    </row>
    <row r="26" spans="1:9" x14ac:dyDescent="0.25">
      <c r="A26" s="11" t="s">
        <v>63</v>
      </c>
      <c r="B26" s="12">
        <v>1027133</v>
      </c>
      <c r="C26" s="12">
        <v>1212814</v>
      </c>
      <c r="D26" s="12">
        <v>2220967</v>
      </c>
      <c r="E26" s="12">
        <v>2483545</v>
      </c>
      <c r="F26" s="13">
        <f t="shared" si="0"/>
        <v>11.822688045342417</v>
      </c>
      <c r="G26" s="1"/>
      <c r="H26" s="1"/>
      <c r="I26" s="1"/>
    </row>
    <row r="27" spans="1:9" x14ac:dyDescent="0.25">
      <c r="A27" s="8" t="s">
        <v>64</v>
      </c>
      <c r="B27" s="9">
        <v>558848</v>
      </c>
      <c r="C27" s="9">
        <v>506375</v>
      </c>
      <c r="D27" s="9">
        <v>967066</v>
      </c>
      <c r="E27" s="9">
        <v>963548</v>
      </c>
      <c r="F27" s="10">
        <f t="shared" si="0"/>
        <v>-0.36378075539828103</v>
      </c>
      <c r="G27" s="1"/>
      <c r="H27" s="1"/>
      <c r="I27" s="1"/>
    </row>
    <row r="28" spans="1:9" x14ac:dyDescent="0.25">
      <c r="A28" s="11" t="s">
        <v>65</v>
      </c>
      <c r="B28" s="12">
        <v>16188487</v>
      </c>
      <c r="C28" s="12">
        <v>14583892</v>
      </c>
      <c r="D28" s="12">
        <v>33454610</v>
      </c>
      <c r="E28" s="12">
        <v>31238496</v>
      </c>
      <c r="F28" s="13">
        <f t="shared" si="0"/>
        <v>-6.6242410238828029</v>
      </c>
      <c r="G28" s="1"/>
      <c r="H28" s="1"/>
      <c r="I28" s="1"/>
    </row>
    <row r="29" spans="1:9" x14ac:dyDescent="0.25">
      <c r="A29" s="8" t="s">
        <v>66</v>
      </c>
      <c r="B29" s="9">
        <v>1512055</v>
      </c>
      <c r="C29" s="9">
        <v>1764846</v>
      </c>
      <c r="D29" s="9">
        <v>2468064</v>
      </c>
      <c r="E29" s="9">
        <v>3079319</v>
      </c>
      <c r="F29" s="10">
        <f t="shared" si="0"/>
        <v>24.766578176254754</v>
      </c>
      <c r="G29" s="1"/>
      <c r="H29" s="1"/>
      <c r="I29" s="1"/>
    </row>
    <row r="30" spans="1:9" x14ac:dyDescent="0.25">
      <c r="A30" s="11" t="s">
        <v>67</v>
      </c>
      <c r="B30" s="12">
        <v>399091</v>
      </c>
      <c r="C30" s="12">
        <v>404732</v>
      </c>
      <c r="D30" s="12">
        <v>750001</v>
      </c>
      <c r="E30" s="12">
        <v>801586</v>
      </c>
      <c r="F30" s="13">
        <f t="shared" si="0"/>
        <v>6.8779908293455634</v>
      </c>
      <c r="G30" s="1"/>
      <c r="H30" s="1"/>
      <c r="I30" s="1"/>
    </row>
    <row r="31" spans="1:9" x14ac:dyDescent="0.25">
      <c r="A31" s="8" t="s">
        <v>68</v>
      </c>
      <c r="B31" s="9">
        <v>3167212</v>
      </c>
      <c r="C31" s="9">
        <v>3184899</v>
      </c>
      <c r="D31" s="9">
        <v>6799035</v>
      </c>
      <c r="E31" s="9">
        <v>6795051</v>
      </c>
      <c r="F31" s="10">
        <f t="shared" si="0"/>
        <v>-5.8596550834053573E-2</v>
      </c>
      <c r="G31" s="1"/>
      <c r="H31" s="1"/>
      <c r="I31" s="1"/>
    </row>
    <row r="32" spans="1:9" x14ac:dyDescent="0.25">
      <c r="A32" s="11" t="s">
        <v>69</v>
      </c>
      <c r="B32" s="12">
        <v>14478311</v>
      </c>
      <c r="C32" s="12">
        <v>16420664</v>
      </c>
      <c r="D32" s="12">
        <v>29437598</v>
      </c>
      <c r="E32" s="12">
        <v>32362769</v>
      </c>
      <c r="F32" s="13">
        <f t="shared" si="0"/>
        <v>9.9368535435533829</v>
      </c>
      <c r="G32" s="1"/>
      <c r="H32" s="1"/>
      <c r="I32" s="1"/>
    </row>
    <row r="33" spans="1:9" x14ac:dyDescent="0.25">
      <c r="A33" s="8" t="s">
        <v>70</v>
      </c>
      <c r="B33" s="9">
        <v>1895898</v>
      </c>
      <c r="C33" s="9">
        <v>1711780</v>
      </c>
      <c r="D33" s="9">
        <v>3919797</v>
      </c>
      <c r="E33" s="9">
        <v>3546140</v>
      </c>
      <c r="F33" s="10">
        <f t="shared" si="0"/>
        <v>-9.5325599769579838</v>
      </c>
      <c r="G33" s="1"/>
      <c r="H33" s="1"/>
      <c r="I33" s="1"/>
    </row>
    <row r="34" spans="1:9" x14ac:dyDescent="0.25">
      <c r="A34" s="11" t="s">
        <v>71</v>
      </c>
      <c r="B34" s="12">
        <v>145035</v>
      </c>
      <c r="C34" s="12">
        <v>115768</v>
      </c>
      <c r="D34" s="12">
        <v>268115</v>
      </c>
      <c r="E34" s="12">
        <v>298189</v>
      </c>
      <c r="F34" s="13">
        <f t="shared" si="0"/>
        <v>11.216828599668048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126949963</v>
      </c>
      <c r="C35" s="15">
        <f t="shared" ref="C35:E35" si="1">SUM(C7:C34)</f>
        <v>132671494</v>
      </c>
      <c r="D35" s="15">
        <f t="shared" si="1"/>
        <v>262195847</v>
      </c>
      <c r="E35" s="15">
        <f t="shared" si="1"/>
        <v>277278835</v>
      </c>
      <c r="F35" s="16">
        <f t="shared" si="0"/>
        <v>5.7525655621845146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2181862</v>
      </c>
      <c r="C38" s="41">
        <f>D7</f>
        <v>1859152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60015751</v>
      </c>
      <c r="G38" s="42">
        <f>LOOKUP(E38,$A$38:$A$65,$C$38:$C$65)</f>
        <v>54378540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1101030</v>
      </c>
      <c r="C39" s="41">
        <f t="shared" ref="C39:C65" si="5">D8</f>
        <v>1260147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35033358</v>
      </c>
      <c r="G39" s="42">
        <f t="shared" ref="G39:G65" si="8">LOOKUP(E39,$A$38:$A$65,$C$38:$C$65)</f>
        <v>32512067</v>
      </c>
    </row>
    <row r="40" spans="1:9" x14ac:dyDescent="0.25">
      <c r="A40" s="42" t="str">
        <f t="shared" si="3"/>
        <v>ALMERIA</v>
      </c>
      <c r="B40" s="41">
        <f t="shared" si="4"/>
        <v>2274546</v>
      </c>
      <c r="C40" s="41">
        <f t="shared" si="5"/>
        <v>2213572</v>
      </c>
      <c r="D40" s="41">
        <f t="shared" si="6"/>
        <v>19</v>
      </c>
      <c r="E40" s="42" t="str">
        <f t="shared" si="2"/>
        <v>BARCELONA</v>
      </c>
      <c r="F40" s="42">
        <f t="shared" si="7"/>
        <v>34168227</v>
      </c>
      <c r="G40" s="42">
        <f t="shared" si="8"/>
        <v>33687980</v>
      </c>
    </row>
    <row r="41" spans="1:9" x14ac:dyDescent="0.25">
      <c r="A41" s="42" t="str">
        <f t="shared" si="3"/>
        <v>AVILES</v>
      </c>
      <c r="B41" s="41">
        <f t="shared" si="4"/>
        <v>909797</v>
      </c>
      <c r="C41" s="41">
        <f t="shared" si="5"/>
        <v>939933</v>
      </c>
      <c r="D41" s="41">
        <f t="shared" si="6"/>
        <v>25</v>
      </c>
      <c r="E41" s="42" t="str">
        <f t="shared" si="2"/>
        <v>VALENCIA</v>
      </c>
      <c r="F41" s="42">
        <f t="shared" si="7"/>
        <v>32362769</v>
      </c>
      <c r="G41" s="42">
        <f t="shared" si="8"/>
        <v>29437598</v>
      </c>
    </row>
    <row r="42" spans="1:9" x14ac:dyDescent="0.25">
      <c r="A42" s="42" t="str">
        <f t="shared" si="3"/>
        <v>BAHIA DE ALGECIRAS</v>
      </c>
      <c r="B42" s="41">
        <f t="shared" si="4"/>
        <v>60015751</v>
      </c>
      <c r="C42" s="41">
        <f t="shared" si="5"/>
        <v>54378540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31238496</v>
      </c>
      <c r="G42" s="42">
        <f t="shared" si="8"/>
        <v>33454610</v>
      </c>
    </row>
    <row r="43" spans="1:9" x14ac:dyDescent="0.25">
      <c r="A43" s="42" t="str">
        <f t="shared" si="3"/>
        <v>BAHIA DE CADIZ</v>
      </c>
      <c r="B43" s="41">
        <f t="shared" si="4"/>
        <v>2145916</v>
      </c>
      <c r="C43" s="41">
        <f t="shared" si="5"/>
        <v>2646951</v>
      </c>
      <c r="D43" s="41">
        <f t="shared" si="6"/>
        <v>22</v>
      </c>
      <c r="E43" s="42" t="str">
        <f t="shared" si="2"/>
        <v>BALEARES</v>
      </c>
      <c r="F43" s="42">
        <f t="shared" si="7"/>
        <v>18091201</v>
      </c>
      <c r="G43" s="42">
        <f t="shared" si="8"/>
        <v>11627597</v>
      </c>
    </row>
    <row r="44" spans="1:9" x14ac:dyDescent="0.25">
      <c r="A44" s="42" t="str">
        <f t="shared" si="3"/>
        <v>BALEARES</v>
      </c>
      <c r="B44" s="41">
        <f t="shared" si="4"/>
        <v>18091201</v>
      </c>
      <c r="C44" s="41">
        <f t="shared" si="5"/>
        <v>11627597</v>
      </c>
      <c r="D44" s="41">
        <f t="shared" si="6"/>
        <v>6</v>
      </c>
      <c r="E44" s="42" t="str">
        <f t="shared" si="2"/>
        <v>CEUTA</v>
      </c>
      <c r="F44" s="42">
        <f t="shared" si="7"/>
        <v>8811023</v>
      </c>
      <c r="G44" s="42">
        <f t="shared" si="8"/>
        <v>9985878</v>
      </c>
    </row>
    <row r="45" spans="1:9" x14ac:dyDescent="0.25">
      <c r="A45" s="42" t="str">
        <f t="shared" si="3"/>
        <v>BARCELONA</v>
      </c>
      <c r="B45" s="41">
        <f t="shared" si="4"/>
        <v>34168227</v>
      </c>
      <c r="C45" s="41">
        <f t="shared" si="5"/>
        <v>33687980</v>
      </c>
      <c r="D45" s="41">
        <f t="shared" si="6"/>
        <v>3</v>
      </c>
      <c r="E45" s="42" t="str">
        <f t="shared" si="2"/>
        <v>TARRAGONA</v>
      </c>
      <c r="F45" s="42">
        <f t="shared" si="7"/>
        <v>6795051</v>
      </c>
      <c r="G45" s="42">
        <f t="shared" si="8"/>
        <v>6799035</v>
      </c>
    </row>
    <row r="46" spans="1:9" x14ac:dyDescent="0.25">
      <c r="A46" s="42" t="str">
        <f t="shared" si="3"/>
        <v>BILBAO</v>
      </c>
      <c r="B46" s="41">
        <f t="shared" si="4"/>
        <v>5451063</v>
      </c>
      <c r="C46" s="41">
        <f t="shared" si="5"/>
        <v>6264039</v>
      </c>
      <c r="D46" s="41">
        <f t="shared" si="6"/>
        <v>9</v>
      </c>
      <c r="E46" s="42" t="str">
        <f t="shared" si="2"/>
        <v>BILBAO</v>
      </c>
      <c r="F46" s="42">
        <f t="shared" si="7"/>
        <v>5451063</v>
      </c>
      <c r="G46" s="42">
        <f t="shared" si="8"/>
        <v>6264039</v>
      </c>
    </row>
    <row r="47" spans="1:9" x14ac:dyDescent="0.25">
      <c r="A47" s="42" t="str">
        <f t="shared" si="3"/>
        <v>CARTAGENA</v>
      </c>
      <c r="B47" s="41">
        <f t="shared" si="4"/>
        <v>4671875</v>
      </c>
      <c r="C47" s="41">
        <f t="shared" si="5"/>
        <v>4870978</v>
      </c>
      <c r="D47" s="41">
        <f t="shared" si="6"/>
        <v>10</v>
      </c>
      <c r="E47" s="42" t="str">
        <f t="shared" si="2"/>
        <v>CARTAGENA</v>
      </c>
      <c r="F47" s="42">
        <f t="shared" si="7"/>
        <v>4671875</v>
      </c>
      <c r="G47" s="42">
        <f t="shared" si="8"/>
        <v>4870978</v>
      </c>
    </row>
    <row r="48" spans="1:9" x14ac:dyDescent="0.25">
      <c r="A48" s="42" t="str">
        <f t="shared" si="3"/>
        <v>CASTELLON</v>
      </c>
      <c r="B48" s="41">
        <f t="shared" si="4"/>
        <v>2940284</v>
      </c>
      <c r="C48" s="41">
        <f t="shared" si="5"/>
        <v>2594920</v>
      </c>
      <c r="D48" s="41">
        <f t="shared" si="6"/>
        <v>17</v>
      </c>
      <c r="E48" s="42" t="str">
        <f t="shared" si="2"/>
        <v>MALAGA</v>
      </c>
      <c r="F48" s="42">
        <f t="shared" si="7"/>
        <v>4406209</v>
      </c>
      <c r="G48" s="42">
        <f t="shared" si="8"/>
        <v>3827433</v>
      </c>
    </row>
    <row r="49" spans="1:7" x14ac:dyDescent="0.25">
      <c r="A49" s="42" t="str">
        <f t="shared" si="3"/>
        <v>CEUTA</v>
      </c>
      <c r="B49" s="41">
        <f t="shared" si="4"/>
        <v>8811023</v>
      </c>
      <c r="C49" s="41">
        <f t="shared" si="5"/>
        <v>9985878</v>
      </c>
      <c r="D49" s="41">
        <f t="shared" si="6"/>
        <v>7</v>
      </c>
      <c r="E49" s="42" t="str">
        <f t="shared" si="2"/>
        <v>MELILLA</v>
      </c>
      <c r="F49" s="42">
        <f t="shared" si="7"/>
        <v>3806819</v>
      </c>
      <c r="G49" s="42">
        <f t="shared" si="8"/>
        <v>3784071</v>
      </c>
    </row>
    <row r="50" spans="1:7" x14ac:dyDescent="0.25">
      <c r="A50" s="42" t="str">
        <f t="shared" si="3"/>
        <v>FERROL-SAN CIBRAO</v>
      </c>
      <c r="B50" s="41">
        <f t="shared" si="4"/>
        <v>2251842</v>
      </c>
      <c r="C50" s="41">
        <f t="shared" si="5"/>
        <v>2186289</v>
      </c>
      <c r="D50" s="41">
        <f t="shared" si="6"/>
        <v>20</v>
      </c>
      <c r="E50" s="42" t="str">
        <f t="shared" si="2"/>
        <v>HUELVA</v>
      </c>
      <c r="F50" s="42">
        <f t="shared" si="7"/>
        <v>3766799</v>
      </c>
      <c r="G50" s="42">
        <f t="shared" si="8"/>
        <v>3940637</v>
      </c>
    </row>
    <row r="51" spans="1:7" x14ac:dyDescent="0.25">
      <c r="A51" s="42" t="str">
        <f t="shared" si="3"/>
        <v>GIJON</v>
      </c>
      <c r="B51" s="41">
        <f t="shared" si="4"/>
        <v>3260518</v>
      </c>
      <c r="C51" s="41">
        <f t="shared" si="5"/>
        <v>2471466</v>
      </c>
      <c r="D51" s="41">
        <f t="shared" si="6"/>
        <v>15</v>
      </c>
      <c r="E51" s="42" t="str">
        <f t="shared" si="2"/>
        <v>VIGO</v>
      </c>
      <c r="F51" s="42">
        <f t="shared" si="7"/>
        <v>3546140</v>
      </c>
      <c r="G51" s="42">
        <f t="shared" si="8"/>
        <v>3919797</v>
      </c>
    </row>
    <row r="52" spans="1:7" x14ac:dyDescent="0.25">
      <c r="A52" s="42" t="str">
        <f t="shared" si="3"/>
        <v>HUELVA</v>
      </c>
      <c r="B52" s="41">
        <f t="shared" si="4"/>
        <v>3766799</v>
      </c>
      <c r="C52" s="41">
        <f t="shared" si="5"/>
        <v>3940637</v>
      </c>
      <c r="D52" s="41">
        <f t="shared" si="6"/>
        <v>13</v>
      </c>
      <c r="E52" s="42" t="str">
        <f t="shared" si="2"/>
        <v>GIJON</v>
      </c>
      <c r="F52" s="42">
        <f t="shared" si="7"/>
        <v>3260518</v>
      </c>
      <c r="G52" s="42">
        <f t="shared" si="8"/>
        <v>2471466</v>
      </c>
    </row>
    <row r="53" spans="1:7" x14ac:dyDescent="0.25">
      <c r="A53" s="42" t="str">
        <f t="shared" si="3"/>
        <v>LAS PALMAS</v>
      </c>
      <c r="B53" s="41">
        <f t="shared" si="4"/>
        <v>35033358</v>
      </c>
      <c r="C53" s="41">
        <f t="shared" si="5"/>
        <v>32512067</v>
      </c>
      <c r="D53" s="41">
        <f t="shared" si="6"/>
        <v>2</v>
      </c>
      <c r="E53" s="42" t="str">
        <f t="shared" si="2"/>
        <v>SANTANDER</v>
      </c>
      <c r="F53" s="42">
        <f t="shared" si="7"/>
        <v>3079319</v>
      </c>
      <c r="G53" s="42">
        <f t="shared" si="8"/>
        <v>2468064</v>
      </c>
    </row>
    <row r="54" spans="1:7" x14ac:dyDescent="0.25">
      <c r="A54" s="42" t="str">
        <f t="shared" si="3"/>
        <v>MALAGA</v>
      </c>
      <c r="B54" s="41">
        <f t="shared" si="4"/>
        <v>4406209</v>
      </c>
      <c r="C54" s="41">
        <f t="shared" si="5"/>
        <v>3827433</v>
      </c>
      <c r="D54" s="41">
        <f t="shared" si="6"/>
        <v>11</v>
      </c>
      <c r="E54" s="42" t="str">
        <f t="shared" si="2"/>
        <v>CASTELLON</v>
      </c>
      <c r="F54" s="42">
        <f t="shared" si="7"/>
        <v>2940284</v>
      </c>
      <c r="G54" s="42">
        <f t="shared" si="8"/>
        <v>2594920</v>
      </c>
    </row>
    <row r="55" spans="1:7" x14ac:dyDescent="0.25">
      <c r="A55" s="42" t="str">
        <f t="shared" si="3"/>
        <v>MARIN Y RIA DE PONTEVEDRA</v>
      </c>
      <c r="B55" s="41">
        <f t="shared" si="4"/>
        <v>422072</v>
      </c>
      <c r="C55" s="41">
        <f t="shared" si="5"/>
        <v>858944</v>
      </c>
      <c r="D55" s="41">
        <f t="shared" si="6"/>
        <v>27</v>
      </c>
      <c r="E55" s="42" t="str">
        <f t="shared" si="2"/>
        <v>MOTRIL</v>
      </c>
      <c r="F55" s="42">
        <f t="shared" ref="F55:F65" si="9">LOOKUP(E55,$A$38:$A$65,$B$38:$B$65)</f>
        <v>2483545</v>
      </c>
      <c r="G55" s="42">
        <f t="shared" si="8"/>
        <v>2220967</v>
      </c>
    </row>
    <row r="56" spans="1:7" x14ac:dyDescent="0.25">
      <c r="A56" s="42" t="str">
        <f t="shared" si="3"/>
        <v>MELILLA</v>
      </c>
      <c r="B56" s="41">
        <f t="shared" si="4"/>
        <v>3806819</v>
      </c>
      <c r="C56" s="41">
        <f t="shared" si="5"/>
        <v>3784071</v>
      </c>
      <c r="D56" s="41">
        <f t="shared" si="6"/>
        <v>12</v>
      </c>
      <c r="E56" s="42" t="str">
        <f t="shared" si="2"/>
        <v>ALMERIA</v>
      </c>
      <c r="F56" s="42">
        <f t="shared" si="9"/>
        <v>2274546</v>
      </c>
      <c r="G56" s="42">
        <f t="shared" si="8"/>
        <v>2213572</v>
      </c>
    </row>
    <row r="57" spans="1:7" x14ac:dyDescent="0.25">
      <c r="A57" s="42" t="str">
        <f t="shared" si="3"/>
        <v>MOTRIL</v>
      </c>
      <c r="B57" s="41">
        <f t="shared" si="4"/>
        <v>2483545</v>
      </c>
      <c r="C57" s="41">
        <f t="shared" si="5"/>
        <v>2220967</v>
      </c>
      <c r="D57" s="41">
        <f t="shared" si="6"/>
        <v>18</v>
      </c>
      <c r="E57" s="42" t="str">
        <f t="shared" si="2"/>
        <v>FERROL-SAN CIBRAO</v>
      </c>
      <c r="F57" s="42">
        <f t="shared" si="9"/>
        <v>2251842</v>
      </c>
      <c r="G57" s="42">
        <f t="shared" si="8"/>
        <v>2186289</v>
      </c>
    </row>
    <row r="58" spans="1:7" x14ac:dyDescent="0.25">
      <c r="A58" s="42" t="str">
        <f t="shared" si="3"/>
        <v>PASAIA</v>
      </c>
      <c r="B58" s="41">
        <f t="shared" si="4"/>
        <v>963548</v>
      </c>
      <c r="C58" s="41">
        <f t="shared" si="5"/>
        <v>967066</v>
      </c>
      <c r="D58" s="41">
        <f t="shared" si="6"/>
        <v>24</v>
      </c>
      <c r="E58" s="42" t="str">
        <f t="shared" si="2"/>
        <v>A CORUÑA</v>
      </c>
      <c r="F58" s="42">
        <f t="shared" si="9"/>
        <v>2181862</v>
      </c>
      <c r="G58" s="42">
        <f t="shared" si="8"/>
        <v>1859152</v>
      </c>
    </row>
    <row r="59" spans="1:7" x14ac:dyDescent="0.25">
      <c r="A59" s="42" t="str">
        <f t="shared" si="3"/>
        <v>SANTA CRUZ DE TENERIFE</v>
      </c>
      <c r="B59" s="41">
        <f t="shared" si="4"/>
        <v>31238496</v>
      </c>
      <c r="C59" s="41">
        <f t="shared" si="5"/>
        <v>33454610</v>
      </c>
      <c r="D59" s="41">
        <f t="shared" si="6"/>
        <v>5</v>
      </c>
      <c r="E59" s="42" t="str">
        <f t="shared" si="2"/>
        <v>BAHIA DE CADIZ</v>
      </c>
      <c r="F59" s="42">
        <f t="shared" si="9"/>
        <v>2145916</v>
      </c>
      <c r="G59" s="42">
        <f t="shared" si="8"/>
        <v>2646951</v>
      </c>
    </row>
    <row r="60" spans="1:7" x14ac:dyDescent="0.25">
      <c r="A60" s="42" t="str">
        <f t="shared" si="3"/>
        <v>SANTANDER</v>
      </c>
      <c r="B60" s="41">
        <f t="shared" si="4"/>
        <v>3079319</v>
      </c>
      <c r="C60" s="41">
        <f t="shared" si="5"/>
        <v>2468064</v>
      </c>
      <c r="D60" s="41">
        <f t="shared" si="6"/>
        <v>16</v>
      </c>
      <c r="E60" s="42" t="str">
        <f t="shared" si="2"/>
        <v>ALICANTE</v>
      </c>
      <c r="F60" s="42">
        <f t="shared" si="9"/>
        <v>1101030</v>
      </c>
      <c r="G60" s="42">
        <f t="shared" si="8"/>
        <v>1260147</v>
      </c>
    </row>
    <row r="61" spans="1:7" x14ac:dyDescent="0.25">
      <c r="A61" s="42" t="str">
        <f t="shared" si="3"/>
        <v>SEVILLA</v>
      </c>
      <c r="B61" s="41">
        <f t="shared" si="4"/>
        <v>801586</v>
      </c>
      <c r="C61" s="41">
        <f t="shared" si="5"/>
        <v>750001</v>
      </c>
      <c r="D61" s="41">
        <f t="shared" si="6"/>
        <v>26</v>
      </c>
      <c r="E61" s="42" t="str">
        <f t="shared" si="2"/>
        <v>PASAIA</v>
      </c>
      <c r="F61" s="42">
        <f t="shared" si="9"/>
        <v>963548</v>
      </c>
      <c r="G61" s="42">
        <f t="shared" si="8"/>
        <v>967066</v>
      </c>
    </row>
    <row r="62" spans="1:7" x14ac:dyDescent="0.25">
      <c r="A62" s="42" t="str">
        <f t="shared" si="3"/>
        <v>TARRAGONA</v>
      </c>
      <c r="B62" s="41">
        <f t="shared" si="4"/>
        <v>6795051</v>
      </c>
      <c r="C62" s="41">
        <f t="shared" si="5"/>
        <v>6799035</v>
      </c>
      <c r="D62" s="41">
        <f t="shared" si="6"/>
        <v>8</v>
      </c>
      <c r="E62" s="42" t="str">
        <f t="shared" si="2"/>
        <v>AVILES</v>
      </c>
      <c r="F62" s="42">
        <f t="shared" si="9"/>
        <v>909797</v>
      </c>
      <c r="G62" s="42">
        <f t="shared" si="8"/>
        <v>939933</v>
      </c>
    </row>
    <row r="63" spans="1:7" x14ac:dyDescent="0.25">
      <c r="A63" s="42" t="str">
        <f t="shared" si="3"/>
        <v>VALENCIA</v>
      </c>
      <c r="B63" s="41">
        <f t="shared" si="4"/>
        <v>32362769</v>
      </c>
      <c r="C63" s="41">
        <f t="shared" si="5"/>
        <v>29437598</v>
      </c>
      <c r="D63" s="41">
        <f t="shared" si="6"/>
        <v>4</v>
      </c>
      <c r="E63" s="42" t="str">
        <f t="shared" si="2"/>
        <v>SEVILLA</v>
      </c>
      <c r="F63" s="42">
        <f t="shared" si="9"/>
        <v>801586</v>
      </c>
      <c r="G63" s="42">
        <f t="shared" si="8"/>
        <v>750001</v>
      </c>
    </row>
    <row r="64" spans="1:7" x14ac:dyDescent="0.25">
      <c r="A64" s="42" t="str">
        <f t="shared" si="3"/>
        <v>VIGO</v>
      </c>
      <c r="B64" s="41">
        <f t="shared" si="4"/>
        <v>3546140</v>
      </c>
      <c r="C64" s="41">
        <f t="shared" si="5"/>
        <v>3919797</v>
      </c>
      <c r="D64" s="41">
        <f t="shared" si="6"/>
        <v>14</v>
      </c>
      <c r="E64" s="42" t="str">
        <f t="shared" si="2"/>
        <v>MARIN Y RIA DE PONTEVEDRA</v>
      </c>
      <c r="F64" s="42">
        <f t="shared" si="9"/>
        <v>422072</v>
      </c>
      <c r="G64" s="42">
        <f t="shared" si="8"/>
        <v>858944</v>
      </c>
    </row>
    <row r="65" spans="1:7" x14ac:dyDescent="0.25">
      <c r="A65" s="42" t="str">
        <f t="shared" si="3"/>
        <v>VILAGARCIA</v>
      </c>
      <c r="B65" s="41">
        <f t="shared" si="4"/>
        <v>298189</v>
      </c>
      <c r="C65" s="41">
        <f t="shared" si="5"/>
        <v>268115</v>
      </c>
      <c r="D65" s="41">
        <f t="shared" si="6"/>
        <v>28</v>
      </c>
      <c r="E65" s="42" t="str">
        <f t="shared" si="2"/>
        <v>VILAGARCIA</v>
      </c>
      <c r="F65" s="42">
        <f t="shared" si="9"/>
        <v>298189</v>
      </c>
      <c r="G65" s="42">
        <f t="shared" si="8"/>
        <v>268115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35" sqref="B35:E35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27" t="s">
        <v>97</v>
      </c>
      <c r="B5" s="125" t="str">
        <f>'Resumen general'!D6</f>
        <v>Mes Febrero</v>
      </c>
      <c r="C5" s="126"/>
      <c r="D5" s="125" t="str">
        <f>'Resumen general'!F6</f>
        <v>Acumulado desde Enero</v>
      </c>
      <c r="E5" s="126"/>
      <c r="F5" s="126"/>
      <c r="L5" s="48">
        <f>'Resumen general'!I4</f>
        <v>41732</v>
      </c>
    </row>
    <row r="6" spans="1:12" x14ac:dyDescent="0.25">
      <c r="A6" s="128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0</v>
      </c>
      <c r="C7" s="51">
        <v>0</v>
      </c>
      <c r="D7" s="51">
        <v>0</v>
      </c>
      <c r="E7" s="51">
        <v>4</v>
      </c>
      <c r="F7" s="52" t="e">
        <f>((E7*100)/D7)-100</f>
        <v>#DIV/0!</v>
      </c>
      <c r="G7" s="53"/>
      <c r="H7" s="53"/>
      <c r="I7" s="53"/>
    </row>
    <row r="8" spans="1:12" x14ac:dyDescent="0.25">
      <c r="A8" s="54" t="s">
        <v>45</v>
      </c>
      <c r="B8" s="55">
        <v>0</v>
      </c>
      <c r="C8" s="55">
        <v>0</v>
      </c>
      <c r="D8" s="55">
        <v>0</v>
      </c>
      <c r="E8" s="55">
        <v>1</v>
      </c>
      <c r="F8" s="56" t="e">
        <f t="shared" ref="F8:F35" si="0">((E8*100)/D8)-100</f>
        <v>#DIV/0!</v>
      </c>
      <c r="G8" s="53"/>
      <c r="H8" s="53"/>
      <c r="I8" s="53"/>
    </row>
    <row r="9" spans="1:12" x14ac:dyDescent="0.25">
      <c r="A9" s="50" t="s">
        <v>46</v>
      </c>
      <c r="B9" s="51">
        <v>0</v>
      </c>
      <c r="C9" s="51">
        <v>0</v>
      </c>
      <c r="D9" s="51">
        <v>0</v>
      </c>
      <c r="E9" s="51">
        <v>0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0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7</v>
      </c>
      <c r="C12" s="55">
        <v>5</v>
      </c>
      <c r="D12" s="55">
        <v>17</v>
      </c>
      <c r="E12" s="55">
        <v>9.0000999999999998</v>
      </c>
      <c r="F12" s="56">
        <f t="shared" si="0"/>
        <v>-47.058235294117651</v>
      </c>
      <c r="G12" s="53"/>
      <c r="H12" s="53"/>
      <c r="I12" s="53"/>
    </row>
    <row r="13" spans="1:12" x14ac:dyDescent="0.25">
      <c r="A13" s="50" t="s">
        <v>50</v>
      </c>
      <c r="B13" s="51">
        <v>4</v>
      </c>
      <c r="C13" s="51">
        <v>13</v>
      </c>
      <c r="D13" s="51">
        <v>11</v>
      </c>
      <c r="E13" s="51">
        <v>28</v>
      </c>
      <c r="F13" s="52">
        <f t="shared" si="0"/>
        <v>154.54545454545453</v>
      </c>
      <c r="G13" s="53"/>
      <c r="H13" s="53"/>
      <c r="I13" s="53"/>
    </row>
    <row r="14" spans="1:12" x14ac:dyDescent="0.25">
      <c r="A14" s="54" t="s">
        <v>51</v>
      </c>
      <c r="B14" s="55">
        <v>15</v>
      </c>
      <c r="C14" s="55">
        <v>21</v>
      </c>
      <c r="D14" s="55">
        <v>35</v>
      </c>
      <c r="E14" s="55">
        <v>53</v>
      </c>
      <c r="F14" s="56">
        <f t="shared" si="0"/>
        <v>51.428571428571416</v>
      </c>
      <c r="G14" s="53"/>
      <c r="H14" s="53"/>
      <c r="I14" s="53"/>
    </row>
    <row r="15" spans="1:12" x14ac:dyDescent="0.25">
      <c r="A15" s="50" t="s">
        <v>52</v>
      </c>
      <c r="B15" s="51">
        <v>0</v>
      </c>
      <c r="C15" s="51">
        <v>0</v>
      </c>
      <c r="D15" s="51">
        <v>0</v>
      </c>
      <c r="E15" s="51">
        <v>0</v>
      </c>
      <c r="F15" s="52" t="e">
        <f t="shared" si="0"/>
        <v>#DIV/0!</v>
      </c>
      <c r="G15" s="53"/>
      <c r="H15" s="53"/>
      <c r="I15" s="53"/>
    </row>
    <row r="16" spans="1:12" x14ac:dyDescent="0.25">
      <c r="A16" s="54" t="s">
        <v>53</v>
      </c>
      <c r="B16" s="55">
        <v>0</v>
      </c>
      <c r="C16" s="55">
        <v>0</v>
      </c>
      <c r="D16" s="55">
        <v>0</v>
      </c>
      <c r="E16" s="55">
        <v>0</v>
      </c>
      <c r="F16" s="56" t="e">
        <f t="shared" si="0"/>
        <v>#DIV/0!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0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0</v>
      </c>
      <c r="E18" s="55">
        <v>1</v>
      </c>
      <c r="F18" s="56" t="e">
        <f t="shared" si="0"/>
        <v>#DIV/0!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1</v>
      </c>
      <c r="E19" s="51">
        <v>0</v>
      </c>
      <c r="F19" s="52">
        <f t="shared" si="0"/>
        <v>-100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0</v>
      </c>
      <c r="E20" s="55">
        <v>0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51</v>
      </c>
      <c r="C22" s="55">
        <v>61</v>
      </c>
      <c r="D22" s="55">
        <v>105</v>
      </c>
      <c r="E22" s="55">
        <v>133</v>
      </c>
      <c r="F22" s="56">
        <f t="shared" si="0"/>
        <v>26.666666666666671</v>
      </c>
      <c r="G22" s="53"/>
      <c r="H22" s="53"/>
      <c r="I22" s="53"/>
    </row>
    <row r="23" spans="1:9" x14ac:dyDescent="0.25">
      <c r="A23" s="50" t="s">
        <v>60</v>
      </c>
      <c r="B23" s="51">
        <v>9</v>
      </c>
      <c r="C23" s="51">
        <v>4</v>
      </c>
      <c r="D23" s="51">
        <v>19</v>
      </c>
      <c r="E23" s="51">
        <v>13</v>
      </c>
      <c r="F23" s="52">
        <f t="shared" si="0"/>
        <v>-31.578947368421055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0</v>
      </c>
      <c r="E25" s="51">
        <v>0</v>
      </c>
      <c r="F25" s="52" t="e">
        <f t="shared" si="0"/>
        <v>#DIV/0!</v>
      </c>
      <c r="G25" s="53"/>
      <c r="H25" s="53"/>
      <c r="I25" s="53"/>
    </row>
    <row r="26" spans="1:9" x14ac:dyDescent="0.25">
      <c r="A26" s="54" t="s">
        <v>63</v>
      </c>
      <c r="B26" s="55">
        <v>0</v>
      </c>
      <c r="C26" s="55">
        <v>0</v>
      </c>
      <c r="D26" s="55">
        <v>0</v>
      </c>
      <c r="E26" s="55">
        <v>0</v>
      </c>
      <c r="F26" s="56" t="e">
        <f t="shared" si="0"/>
        <v>#DIV/0!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59</v>
      </c>
      <c r="C28" s="55">
        <v>61</v>
      </c>
      <c r="D28" s="55">
        <v>122</v>
      </c>
      <c r="E28" s="55">
        <v>126</v>
      </c>
      <c r="F28" s="56">
        <f t="shared" si="0"/>
        <v>3.2786885245901658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0</v>
      </c>
      <c r="E29" s="51">
        <v>0</v>
      </c>
      <c r="F29" s="52" t="e">
        <f t="shared" si="0"/>
        <v>#DIV/0!</v>
      </c>
      <c r="G29" s="53"/>
      <c r="H29" s="53"/>
      <c r="I29" s="53"/>
    </row>
    <row r="30" spans="1:9" x14ac:dyDescent="0.25">
      <c r="A30" s="54" t="s">
        <v>67</v>
      </c>
      <c r="B30" s="55">
        <v>2</v>
      </c>
      <c r="C30" s="55">
        <v>3</v>
      </c>
      <c r="D30" s="55">
        <v>3</v>
      </c>
      <c r="E30" s="55">
        <v>3</v>
      </c>
      <c r="F30" s="56">
        <f t="shared" si="0"/>
        <v>0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2</v>
      </c>
      <c r="C32" s="55">
        <v>5</v>
      </c>
      <c r="D32" s="55">
        <v>3</v>
      </c>
      <c r="E32" s="55">
        <v>9</v>
      </c>
      <c r="F32" s="56">
        <f t="shared" si="0"/>
        <v>200</v>
      </c>
      <c r="G32" s="53"/>
      <c r="H32" s="53"/>
      <c r="I32" s="53"/>
    </row>
    <row r="33" spans="1:9" x14ac:dyDescent="0.25">
      <c r="A33" s="50" t="s">
        <v>70</v>
      </c>
      <c r="B33" s="51">
        <v>0</v>
      </c>
      <c r="C33" s="51">
        <v>1</v>
      </c>
      <c r="D33" s="51">
        <v>4</v>
      </c>
      <c r="E33" s="51">
        <v>2</v>
      </c>
      <c r="F33" s="52">
        <f t="shared" si="0"/>
        <v>-50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0</v>
      </c>
      <c r="E34" s="55">
        <v>0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149</v>
      </c>
      <c r="C35" s="60">
        <f t="shared" ref="C35:E35" si="1">SUM(C7:C34)</f>
        <v>174</v>
      </c>
      <c r="D35" s="60">
        <f t="shared" si="1"/>
        <v>320</v>
      </c>
      <c r="E35" s="60">
        <f t="shared" si="1"/>
        <v>382.00009999999997</v>
      </c>
      <c r="F35" s="61">
        <f t="shared" si="0"/>
        <v>19.375031249999978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4</v>
      </c>
      <c r="C38" s="63">
        <f>D7</f>
        <v>0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LAS PALMAS</v>
      </c>
      <c r="F38" s="62">
        <f>LOOKUP(E38,$A$38:$A$65,$B$38:$B$65)</f>
        <v>133</v>
      </c>
      <c r="G38" s="62">
        <f>LOOKUP(E38,$A$38:$A$65,$C$38:$C$65)</f>
        <v>105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</v>
      </c>
      <c r="C39" s="63">
        <f t="shared" ref="C39:C65" si="5">D8</f>
        <v>0</v>
      </c>
      <c r="D39" s="63">
        <f t="shared" ref="D39:D65" si="6">_xlfn.RANK.EQ(B39,$B$38:$B$65)+COUNTIF($B$38:$B$65,B39)-1</f>
        <v>12</v>
      </c>
      <c r="E39" s="62" t="str">
        <f t="shared" si="2"/>
        <v>SANTA CRUZ DE TENERIFE</v>
      </c>
      <c r="F39" s="62">
        <f t="shared" ref="F39:F54" si="7">LOOKUP(E39,$A$38:$A$65,$B$38:$B$65)</f>
        <v>126</v>
      </c>
      <c r="G39" s="62">
        <f t="shared" ref="G39:G65" si="8">LOOKUP(E39,$A$38:$A$65,$C$38:$C$65)</f>
        <v>122</v>
      </c>
    </row>
    <row r="40" spans="1:9" x14ac:dyDescent="0.25">
      <c r="A40" s="62" t="str">
        <f t="shared" si="3"/>
        <v>ALMERIA</v>
      </c>
      <c r="B40" s="63">
        <f t="shared" si="4"/>
        <v>0</v>
      </c>
      <c r="C40" s="63">
        <f t="shared" si="5"/>
        <v>0</v>
      </c>
      <c r="D40" s="63">
        <f t="shared" si="6"/>
        <v>28</v>
      </c>
      <c r="E40" s="62" t="str">
        <f t="shared" si="2"/>
        <v>BARCELONA</v>
      </c>
      <c r="F40" s="62">
        <f t="shared" si="7"/>
        <v>53</v>
      </c>
      <c r="G40" s="62">
        <f t="shared" si="8"/>
        <v>35</v>
      </c>
    </row>
    <row r="41" spans="1:9" x14ac:dyDescent="0.25">
      <c r="A41" s="62" t="str">
        <f t="shared" si="3"/>
        <v>AVILES</v>
      </c>
      <c r="B41" s="63">
        <f t="shared" si="4"/>
        <v>0</v>
      </c>
      <c r="C41" s="63">
        <f t="shared" si="5"/>
        <v>0</v>
      </c>
      <c r="D41" s="63">
        <f t="shared" si="6"/>
        <v>28</v>
      </c>
      <c r="E41" s="62" t="str">
        <f t="shared" si="2"/>
        <v>BALEARES</v>
      </c>
      <c r="F41" s="62">
        <f t="shared" si="7"/>
        <v>28</v>
      </c>
      <c r="G41" s="62">
        <f t="shared" si="8"/>
        <v>11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13</v>
      </c>
      <c r="G42" s="62">
        <f t="shared" si="8"/>
        <v>19</v>
      </c>
    </row>
    <row r="43" spans="1:9" x14ac:dyDescent="0.25">
      <c r="A43" s="62" t="str">
        <f t="shared" si="3"/>
        <v>BAHIA DE CADIZ</v>
      </c>
      <c r="B43" s="63">
        <f t="shared" si="4"/>
        <v>9.0000999999999998</v>
      </c>
      <c r="C43" s="63">
        <f t="shared" si="5"/>
        <v>17</v>
      </c>
      <c r="D43" s="63">
        <f t="shared" si="6"/>
        <v>6</v>
      </c>
      <c r="E43" s="62" t="str">
        <f t="shared" si="2"/>
        <v>BAHIA DE CADIZ</v>
      </c>
      <c r="F43" s="62">
        <f t="shared" si="7"/>
        <v>9.0000999999999998</v>
      </c>
      <c r="G43" s="62">
        <f t="shared" si="8"/>
        <v>17</v>
      </c>
    </row>
    <row r="44" spans="1:9" x14ac:dyDescent="0.25">
      <c r="A44" s="62" t="str">
        <f t="shared" si="3"/>
        <v>BALEARES</v>
      </c>
      <c r="B44" s="63">
        <f t="shared" si="4"/>
        <v>28</v>
      </c>
      <c r="C44" s="63">
        <f t="shared" si="5"/>
        <v>11</v>
      </c>
      <c r="D44" s="63">
        <f t="shared" si="6"/>
        <v>4</v>
      </c>
      <c r="E44" s="62" t="str">
        <f t="shared" si="2"/>
        <v>VALENCIA</v>
      </c>
      <c r="F44" s="62">
        <f t="shared" si="7"/>
        <v>9</v>
      </c>
      <c r="G44" s="62">
        <f t="shared" si="8"/>
        <v>3</v>
      </c>
    </row>
    <row r="45" spans="1:9" x14ac:dyDescent="0.25">
      <c r="A45" s="62" t="str">
        <f t="shared" si="3"/>
        <v>BARCELONA</v>
      </c>
      <c r="B45" s="63">
        <f t="shared" si="4"/>
        <v>53</v>
      </c>
      <c r="C45" s="63">
        <f t="shared" si="5"/>
        <v>35</v>
      </c>
      <c r="D45" s="63">
        <f t="shared" si="6"/>
        <v>3</v>
      </c>
      <c r="E45" s="62" t="str">
        <f>INDEX($A$38:$B$65,MATCH(ROW()-37,$D$38:$D$65,0),1)</f>
        <v>A CORUÑA</v>
      </c>
      <c r="F45" s="62">
        <f t="shared" si="7"/>
        <v>4</v>
      </c>
      <c r="G45" s="62">
        <f t="shared" si="8"/>
        <v>0</v>
      </c>
    </row>
    <row r="46" spans="1:9" x14ac:dyDescent="0.25">
      <c r="A46" s="62" t="str">
        <f t="shared" si="3"/>
        <v>BILBAO</v>
      </c>
      <c r="B46" s="63">
        <f t="shared" si="4"/>
        <v>0</v>
      </c>
      <c r="C46" s="63">
        <f t="shared" si="5"/>
        <v>0</v>
      </c>
      <c r="D46" s="63">
        <f t="shared" si="6"/>
        <v>28</v>
      </c>
      <c r="E46" s="62" t="str">
        <f>A47</f>
        <v>CARTAGENA</v>
      </c>
      <c r="F46" s="62">
        <f>LOOKUP(E46,$A$38:$A$65,$B$38:$B$65)</f>
        <v>0</v>
      </c>
      <c r="G46" s="62">
        <f>LOOKUP(E46,$A$38:$A$65,$C$38:$C$65)</f>
        <v>0</v>
      </c>
    </row>
    <row r="47" spans="1:9" x14ac:dyDescent="0.25">
      <c r="A47" s="62" t="str">
        <f t="shared" si="3"/>
        <v>CARTAGENA</v>
      </c>
      <c r="B47" s="63">
        <f t="shared" si="4"/>
        <v>0</v>
      </c>
      <c r="C47" s="63">
        <f t="shared" si="5"/>
        <v>0</v>
      </c>
      <c r="D47" s="63">
        <f t="shared" si="6"/>
        <v>28</v>
      </c>
      <c r="E47" s="62" t="str">
        <f t="shared" si="2"/>
        <v>VIGO</v>
      </c>
      <c r="F47" s="62">
        <f t="shared" si="7"/>
        <v>2</v>
      </c>
      <c r="G47" s="62">
        <f t="shared" si="8"/>
        <v>4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0</v>
      </c>
      <c r="D48" s="63">
        <f t="shared" si="6"/>
        <v>28</v>
      </c>
      <c r="E48" s="62" t="e">
        <f t="shared" si="2"/>
        <v>#N/A</v>
      </c>
      <c r="F48" s="62" t="e">
        <f t="shared" si="7"/>
        <v>#N/A</v>
      </c>
      <c r="G48" s="62" t="e">
        <f t="shared" si="8"/>
        <v>#N/A</v>
      </c>
    </row>
    <row r="49" spans="1:7" x14ac:dyDescent="0.25">
      <c r="A49" s="62" t="str">
        <f t="shared" si="3"/>
        <v>CEUTA</v>
      </c>
      <c r="B49" s="63">
        <f t="shared" si="4"/>
        <v>1</v>
      </c>
      <c r="C49" s="63">
        <f t="shared" si="5"/>
        <v>0</v>
      </c>
      <c r="D49" s="63">
        <f t="shared" si="6"/>
        <v>12</v>
      </c>
      <c r="E49" s="62" t="str">
        <f t="shared" si="2"/>
        <v>ALICANTE</v>
      </c>
      <c r="F49" s="62">
        <f t="shared" si="7"/>
        <v>1</v>
      </c>
      <c r="G49" s="62">
        <f t="shared" si="8"/>
        <v>0</v>
      </c>
    </row>
    <row r="50" spans="1:7" x14ac:dyDescent="0.25">
      <c r="A50" s="62" t="str">
        <f t="shared" si="3"/>
        <v>FERROL-SAN CIBRAO</v>
      </c>
      <c r="B50" s="63">
        <f t="shared" si="4"/>
        <v>0</v>
      </c>
      <c r="C50" s="63">
        <f t="shared" si="5"/>
        <v>1</v>
      </c>
      <c r="D50" s="63">
        <f t="shared" si="6"/>
        <v>28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0</v>
      </c>
      <c r="C51" s="63">
        <f t="shared" si="5"/>
        <v>0</v>
      </c>
      <c r="D51" s="63">
        <f t="shared" si="6"/>
        <v>28</v>
      </c>
      <c r="E51" s="62" t="e">
        <f t="shared" si="2"/>
        <v>#N/A</v>
      </c>
      <c r="F51" s="62" t="e">
        <f t="shared" si="7"/>
        <v>#N/A</v>
      </c>
      <c r="G51" s="62" t="e">
        <f t="shared" si="8"/>
        <v>#N/A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0</v>
      </c>
      <c r="D52" s="63">
        <f t="shared" si="6"/>
        <v>28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133</v>
      </c>
      <c r="C53" s="63">
        <f t="shared" si="5"/>
        <v>105</v>
      </c>
      <c r="D53" s="63">
        <f t="shared" si="6"/>
        <v>1</v>
      </c>
      <c r="E53" s="62" t="e">
        <f t="shared" si="2"/>
        <v>#N/A</v>
      </c>
      <c r="F53" s="62" t="e">
        <f t="shared" si="7"/>
        <v>#N/A</v>
      </c>
      <c r="G53" s="62" t="e">
        <f t="shared" si="8"/>
        <v>#N/A</v>
      </c>
    </row>
    <row r="54" spans="1:7" x14ac:dyDescent="0.25">
      <c r="A54" s="62" t="str">
        <f t="shared" si="3"/>
        <v>MALAGA</v>
      </c>
      <c r="B54" s="63">
        <f t="shared" si="4"/>
        <v>13</v>
      </c>
      <c r="C54" s="63">
        <f t="shared" si="5"/>
        <v>19</v>
      </c>
      <c r="D54" s="63">
        <f t="shared" si="6"/>
        <v>5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0</v>
      </c>
      <c r="C56" s="63">
        <f t="shared" si="5"/>
        <v>0</v>
      </c>
      <c r="D56" s="63">
        <f t="shared" si="6"/>
        <v>28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0</v>
      </c>
      <c r="C57" s="63">
        <f t="shared" si="5"/>
        <v>0</v>
      </c>
      <c r="D57" s="63">
        <f t="shared" si="6"/>
        <v>28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126</v>
      </c>
      <c r="C59" s="63">
        <f t="shared" si="5"/>
        <v>122</v>
      </c>
      <c r="D59" s="63">
        <f t="shared" si="6"/>
        <v>2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0</v>
      </c>
      <c r="C60" s="63">
        <f t="shared" si="5"/>
        <v>0</v>
      </c>
      <c r="D60" s="63">
        <f t="shared" si="6"/>
        <v>28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3</v>
      </c>
      <c r="C61" s="63">
        <f t="shared" si="5"/>
        <v>3</v>
      </c>
      <c r="D61" s="63">
        <f t="shared" si="6"/>
        <v>9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9</v>
      </c>
      <c r="C63" s="63">
        <f t="shared" si="5"/>
        <v>3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2</v>
      </c>
      <c r="C64" s="63">
        <f t="shared" si="5"/>
        <v>4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0</v>
      </c>
      <c r="C65" s="63">
        <f t="shared" si="5"/>
        <v>0</v>
      </c>
      <c r="D65" s="63">
        <f t="shared" si="6"/>
        <v>28</v>
      </c>
      <c r="E65" s="62" t="str">
        <f t="shared" si="2"/>
        <v>ALMERIA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D73642F8-6211-4E2B-BE20-17062F26F8AF}"/>
</file>

<file path=customXml/itemProps2.xml><?xml version="1.0" encoding="utf-8"?>
<ds:datastoreItem xmlns:ds="http://schemas.openxmlformats.org/officeDocument/2006/customXml" ds:itemID="{58282B47-1631-4FAA-A62F-3AC168BC7C8F}"/>
</file>

<file path=customXml/itemProps3.xml><?xml version="1.0" encoding="utf-8"?>
<ds:datastoreItem xmlns:ds="http://schemas.openxmlformats.org/officeDocument/2006/customXml" ds:itemID="{BA13449A-199D-4596-AD3B-3F520FAD99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