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worksheets/sheet3.xml" ContentType="application/vnd.openxmlformats-officedocument.spreadsheetml.worksheet+xml"/>
  <Override PartName="/xl/drawings/drawing23.xml" ContentType="application/vnd.openxmlformats-officedocument.drawing+xml"/>
  <Override PartName="/xl/charts/colors21.xml" ContentType="application/vnd.ms-office.chartcolorstyle+xml"/>
  <Override PartName="/xl/drawings/drawing22.xml" ContentType="application/vnd.openxmlformats-officedocument.drawing+xml"/>
  <Override PartName="/xl/charts/chart21.xml" ContentType="application/vnd.openxmlformats-officedocument.drawingml.chart+xml"/>
  <Override PartName="/xl/charts/style21.xml" ContentType="application/vnd.ms-office.chartstyle+xml"/>
  <Override PartName="/xl/worksheets/sheet2.xml" ContentType="application/vnd.openxmlformats-officedocument.spreadsheetml.worksheet+xml"/>
  <Override PartName="/xl/charts/colors20.xml" ContentType="application/vnd.ms-office.chartcolorstyle+xml"/>
  <Override PartName="/xl/charts/style20.xml" ContentType="application/vnd.ms-office.chartstyle+xml"/>
  <Override PartName="/xl/charts/chart20.xml" ContentType="application/vnd.openxmlformats-officedocument.drawingml.chart+xml"/>
  <Override PartName="/xl/charts/colors16.xml" ContentType="application/vnd.ms-office.chartcolorstyle+xml"/>
  <Override PartName="/xl/drawings/drawing18.xml" ContentType="application/vnd.openxmlformats-officedocument.drawing+xml"/>
  <Override PartName="/xl/charts/chart17.xml" ContentType="application/vnd.openxmlformats-officedocument.drawingml.chart+xml"/>
  <Override PartName="/xl/charts/style16.xml" ContentType="application/vnd.ms-office.chartstyle+xml"/>
  <Override PartName="/xl/charts/chart16.xml" ContentType="application/vnd.openxmlformats-officedocument.drawingml.chart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worksheets/sheet1.xml" ContentType="application/vnd.openxmlformats-officedocument.spreadsheetml.worksheet+xml"/>
  <Override PartName="/xl/charts/style17.xml" ContentType="application/vnd.ms-office.chartstyle+xml"/>
  <Override PartName="/xl/charts/colors17.xml" ContentType="application/vnd.ms-office.chartcolorstyle+xml"/>
  <Override PartName="/xl/drawings/drawing19.xml" ContentType="application/vnd.openxmlformats-officedocument.drawing+xml"/>
  <Override PartName="/xl/charts/style19.xml" ContentType="application/vnd.ms-office.chartstyle+xml"/>
  <Override PartName="/xl/charts/colors19.xml" ContentType="application/vnd.ms-office.chartcolorstyle+xml"/>
  <Override PartName="/xl/drawings/drawing21.xml" ContentType="application/vnd.openxmlformats-officedocument.drawing+xml"/>
  <Override PartName="/xl/charts/chart19.xml" ContentType="application/vnd.openxmlformats-officedocument.drawingml.chart+xml"/>
  <Override PartName="/xl/drawings/drawing20.xml" ContentType="application/vnd.openxmlformats-officedocument.drawing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drawings/drawing17.xml" ContentType="application/vnd.openxmlformats-officedocument.drawing+xml"/>
  <Override PartName="/xl/charts/colors14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olors2.xml" ContentType="application/vnd.ms-office.chartcolorstyle+xml"/>
  <Override PartName="/xl/charts/style2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drawings/drawing7.xml" ContentType="application/vnd.openxmlformats-officedocument.drawing+xml"/>
  <Override PartName="/xl/drawings/drawing16.xml" ContentType="application/vnd.openxmlformats-officedocument.drawing+xml"/>
  <Override PartName="/xl/charts/style6.xml" ContentType="application/vnd.ms-office.chartstyle+xml"/>
  <Override PartName="/xl/charts/colors5.xml" ContentType="application/vnd.ms-office.chartcolorstyle+xml"/>
  <Override PartName="/xl/charts/style5.xml" ContentType="application/vnd.ms-office.chartstyle+xml"/>
  <Override PartName="/xl/charts/chart5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6.xml" ContentType="application/vnd.openxmlformats-officedocument.drawing+xml"/>
  <Override PartName="/xl/charts/style1.xml" ContentType="application/vnd.ms-office.chartstyle+xml"/>
  <Override PartName="/xl/charts/chart1.xml" ContentType="application/vnd.openxmlformats-officedocument.drawingml.char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1.xml" ContentType="application/vnd.openxmlformats-officedocument.spreadsheetml.worksheet+xml"/>
  <Override PartName="/xl/worksheets/sheet10.xml" ContentType="application/vnd.openxmlformats-officedocument.spreadsheetml.worksheet+xml"/>
  <Override PartName="/xl/worksheets/sheet9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23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charts/colors6.xml" ContentType="application/vnd.ms-office.chartcolorstyle+xml"/>
  <Override PartName="/xl/charts/chart6.xml" ContentType="application/vnd.openxmlformats-officedocument.drawingml.chart+xml"/>
  <Override PartName="/xl/drawings/drawing8.xml" ContentType="application/vnd.openxmlformats-officedocument.drawing+xml"/>
  <Override PartName="/xl/charts/style11.xml" ContentType="application/vnd.ms-office.chartstyle+xml"/>
  <Override PartName="/xl/charts/colors11.xml" ContentType="application/vnd.ms-office.chartcolorstyle+xml"/>
  <Override PartName="/xl/drawings/drawing13.xml" ContentType="application/vnd.openxmlformats-officedocument.drawing+xml"/>
  <Override PartName="/xl/charts/chart11.xml" ContentType="application/vnd.openxmlformats-officedocument.drawingml.chart+xml"/>
  <Override PartName="/xl/drawings/drawing12.xml" ContentType="application/vnd.openxmlformats-officedocument.drawing+xml"/>
  <Override PartName="/xl/charts/colors10.xml" ContentType="application/vnd.ms-office.chartcolorstyle+xml"/>
  <Override PartName="/xl/charts/style10.xml" ContentType="application/vnd.ms-office.chart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style14.xml" ContentType="application/vnd.ms-office.chartstyle+xml"/>
  <Override PartName="/xl/charts/chart14.xml" ContentType="application/vnd.openxmlformats-officedocument.drawingml.chart+xml"/>
  <Override PartName="/xl/drawings/drawing15.xml" ContentType="application/vnd.openxmlformats-officedocument.drawing+xml"/>
  <Override PartName="/xl/charts/colors13.xml" ContentType="application/vnd.ms-office.chartcolorstyle+xml"/>
  <Override PartName="/xl/charts/style13.xml" ContentType="application/vnd.ms-office.chartstyle+xml"/>
  <Override PartName="/xl/charts/chart13.xml" ContentType="application/vnd.openxmlformats-officedocument.drawingml.chart+xml"/>
  <Override PartName="/xl/drawings/drawing14.xml" ContentType="application/vnd.openxmlformats-officedocument.drawing+xml"/>
  <Override PartName="/xl/drawings/drawing11.xml" ContentType="application/vnd.openxmlformats-officedocument.drawing+xml"/>
  <Override PartName="/xl/charts/chart10.xml" ContentType="application/vnd.openxmlformats-officedocument.drawingml.chart+xml"/>
  <Override PartName="/xl/charts/chart8.xml" ContentType="application/vnd.openxmlformats-officedocument.drawingml.chart+xml"/>
  <Override PartName="/xl/charts/style8.xml" ContentType="application/vnd.ms-office.chartstyle+xml"/>
  <Override PartName="/xl/drawings/drawing9.xml" ContentType="application/vnd.openxmlformats-officedocument.drawing+xml"/>
  <Override PartName="/xl/charts/colors9.xml" ContentType="application/vnd.ms-office.chartcolorstyle+xml"/>
  <Override PartName="/xl/drawings/drawing10.xml" ContentType="application/vnd.openxmlformats-officedocument.drawing+xml"/>
  <Override PartName="/xl/charts/colors8.xml" ContentType="application/vnd.ms-office.chartcolorstyle+xml"/>
  <Override PartName="/xl/charts/colors7.xml" ContentType="application/vnd.ms-office.chartcolorstyle+xml"/>
  <Override PartName="/xl/charts/chart9.xml" ContentType="application/vnd.openxmlformats-officedocument.drawingml.chart+xml"/>
  <Override PartName="/xl/charts/chart7.xml" ContentType="application/vnd.openxmlformats-officedocument.drawingml.chart+xml"/>
  <Override PartName="/xl/charts/style7.xml" ContentType="application/vnd.ms-office.chartstyle+xml"/>
  <Override PartName="/xl/charts/style9.xml" ContentType="application/vnd.ms-office.chartsty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ESTADISTICA\Web e Intranet\Web\RESUMENES PARA SUBIR A LA WEB\2014\"/>
    </mc:Choice>
  </mc:AlternateContent>
  <bookViews>
    <workbookView xWindow="480" yWindow="45" windowWidth="22110" windowHeight="13485"/>
  </bookViews>
  <sheets>
    <sheet name="Resumen general" sheetId="4" r:id="rId1"/>
    <sheet name="Total tráfico" sheetId="5" r:id="rId2"/>
    <sheet name="Total presentación" sheetId="6" r:id="rId3"/>
    <sheet name="Líquidos" sheetId="7" r:id="rId4"/>
    <sheet name="Sólidos" sheetId="8" r:id="rId5"/>
    <sheet name="Mercancía general" sheetId="9" r:id="rId6"/>
    <sheet name="Pesca" sheetId="10" r:id="rId7"/>
    <sheet name="Avituallamiento" sheetId="11" r:id="rId8"/>
    <sheet name="Mercancías tránsito" sheetId="12" r:id="rId9"/>
    <sheet name="Mercan. contene. tránsito" sheetId="13" r:id="rId10"/>
    <sheet name="Mercancías contenedores" sheetId="14" r:id="rId11"/>
    <sheet name="Ro-Ro" sheetId="15" r:id="rId12"/>
    <sheet name="TEUS" sheetId="16" r:id="rId13"/>
    <sheet name="TEUS tránsito" sheetId="17" r:id="rId14"/>
    <sheet name="TEUS nacional" sheetId="27" r:id="rId15"/>
    <sheet name="TEUS exterior" sheetId="28" r:id="rId16"/>
    <sheet name="TEUS nacional y exterior" sheetId="29" r:id="rId17"/>
    <sheet name="Pasajeros total" sheetId="21" r:id="rId18"/>
    <sheet name="Pasajeros crucero" sheetId="22" r:id="rId19"/>
    <sheet name="Vehículos régimen pasaje" sheetId="23" r:id="rId20"/>
    <sheet name="Buques número" sheetId="24" r:id="rId21"/>
    <sheet name="Buques GT" sheetId="25" r:id="rId22"/>
    <sheet name="Cruceros" sheetId="26" r:id="rId23"/>
  </sheets>
  <definedNames>
    <definedName name="_xlnm.Print_Area" localSheetId="7">Avituallamiento!$A$1:$M$35</definedName>
    <definedName name="_xlnm.Print_Area" localSheetId="21">'Buques GT'!$A$1:$M$35</definedName>
    <definedName name="_xlnm.Print_Area" localSheetId="20">'Buques número'!$A$1:$M$35</definedName>
    <definedName name="_xlnm.Print_Area" localSheetId="22">Cruceros!$A$1:$M$35</definedName>
    <definedName name="_xlnm.Print_Area" localSheetId="3">Líquidos!$A$1:$M$35</definedName>
    <definedName name="_xlnm.Print_Area" localSheetId="9">'Mercan. contene. tránsito'!$A$1:$M$35</definedName>
    <definedName name="_xlnm.Print_Area" localSheetId="5">'Mercancía general'!$A$1:$M$35</definedName>
    <definedName name="_xlnm.Print_Area" localSheetId="10">'Mercancías contenedores'!$A$1:$M$35</definedName>
    <definedName name="_xlnm.Print_Area" localSheetId="8">'Mercancías tránsito'!$A$1:$M$35</definedName>
    <definedName name="_xlnm.Print_Area" localSheetId="18">'Pasajeros crucero'!$A$1:$M$35</definedName>
    <definedName name="_xlnm.Print_Area" localSheetId="17">'Pasajeros total'!$A$1:$M$35</definedName>
    <definedName name="_xlnm.Print_Area" localSheetId="6">Pesca!$A$1:$M$35</definedName>
    <definedName name="_xlnm.Print_Area" localSheetId="0">'Resumen general'!$A$1:$I$34</definedName>
    <definedName name="_xlnm.Print_Area" localSheetId="11">'Ro-Ro'!$A$1:$M$35</definedName>
    <definedName name="_xlnm.Print_Area" localSheetId="4">Sólidos!$A$1:$M$35</definedName>
    <definedName name="_xlnm.Print_Area" localSheetId="12">TEUS!$A$1:$M$35</definedName>
    <definedName name="_xlnm.Print_Area" localSheetId="13">'TEUS tránsito'!$A$1:$M$35</definedName>
    <definedName name="_xlnm.Print_Area" localSheetId="2">'Total presentación'!$A$1:$M$35</definedName>
    <definedName name="_xlnm.Print_Area" localSheetId="1">'Total tráfico'!$A$1:$M$35</definedName>
    <definedName name="_xlnm.Print_Area" localSheetId="19">'Vehículos régimen pasaje'!$A$1:$M$35</definedName>
    <definedName name="CABECERA">Cruceros!$A$5:$F$6</definedName>
    <definedName name="CONCEPTO">'Resumen general'!$A$6</definedName>
    <definedName name="LblRes00_Acum">'Resumen general'!$F$6:$G$6</definedName>
    <definedName name="LblRes00_Mes">'Resumen general'!$D$6:$E$6</definedName>
    <definedName name="LblRes00_Var">'Resumen general'!$H$6:$I$6</definedName>
    <definedName name="LblRes01_1_Acum">'Total presentación'!$D$5:$F$5</definedName>
    <definedName name="LblRes01_1_Mes">'Total presentación'!$B$5:$C$5</definedName>
    <definedName name="LblRes01_Acum">'Total tráfico'!$D$5:$F$5</definedName>
    <definedName name="LblRes01_Mes">'Total tráfico'!$B$5:$C$5</definedName>
    <definedName name="LblRes02_Acum">Líquidos!$D$5:$F$5</definedName>
    <definedName name="LblRes02_Mes">Líquidos!$B$5:$C$5</definedName>
    <definedName name="LblRes03_Acum">Sólidos!$D$5:$F$5</definedName>
    <definedName name="LblRes03_Mes">Sólidos!$B$5:$C$5</definedName>
    <definedName name="LblRes04_Acum">'Mercancía general'!$D$5:$F$5</definedName>
    <definedName name="LblRes04_Mes">'Mercancía general'!$B$5:$C$5</definedName>
    <definedName name="LblRes05_Acum">Pesca!$D$5:$F$5</definedName>
    <definedName name="LblRes05_Mes">Pesca!$B$5:$C$5</definedName>
    <definedName name="LblRes06_Acum">Avituallamiento!$D$5:$F$5</definedName>
    <definedName name="LblRes06_Mes">Avituallamiento!$B$5:$C$5</definedName>
    <definedName name="LblRes07_1_Acum">'Mercan. contene. tránsito'!$D$5:$F$5</definedName>
    <definedName name="LblRes07_1_Mes">'Mercan. contene. tránsito'!$B$5:$C$5</definedName>
    <definedName name="LblRes07_Acum">'Mercancías tránsito'!$D$5:$F$5</definedName>
    <definedName name="LblRes07_Mes">'Mercancías tránsito'!$B$5:$C$5</definedName>
    <definedName name="LblRes08_Acum">'Mercancías contenedores'!$D$5:$F$5</definedName>
    <definedName name="LblRes08_Mes">'Mercancías contenedores'!$B$5:$C$5</definedName>
    <definedName name="LblRes09_Acum">'Ro-Ro'!$D$5:$F$5</definedName>
    <definedName name="LblRes09_Mes">'Ro-Ro'!$B$5:$C$5</definedName>
    <definedName name="LblRes10_1_Acum">'TEUS tránsito'!$D$5:$F$5</definedName>
    <definedName name="LblRes10_1_Mes">'TEUS tránsito'!$B$5:$C$5</definedName>
    <definedName name="LblRes10_2_Acum">#REF!</definedName>
    <definedName name="LblRes10_2_Mes">#REF!</definedName>
    <definedName name="LblRes10_3_Acum">#REF!</definedName>
    <definedName name="LblRes10_3_Mes">#REF!</definedName>
    <definedName name="LblRes10_4_Acum">#REF!</definedName>
    <definedName name="LblRes10_4_Mes">#REF!</definedName>
    <definedName name="LblRes10_Acum">TEUS!$D$5:$F$5</definedName>
    <definedName name="LblRes10_Mes">TEUS!$B$5:$C$5</definedName>
    <definedName name="LblRes11_1_Acum">'Pasajeros crucero'!$D$5:$F$5</definedName>
    <definedName name="LblRes11_1_Mes">'Pasajeros crucero'!$B$5:$C$5</definedName>
    <definedName name="LblRes11_2_Acum">'Vehículos régimen pasaje'!$D$5:$F$5</definedName>
    <definedName name="LblRes11_2_Mes">'Vehículos régimen pasaje'!$B$5:$C$5</definedName>
    <definedName name="LblRes11_Acum">'Pasajeros total'!$D$5:$F$5</definedName>
    <definedName name="LblRes11_Mes">'Pasajeros total'!$B$5:$C$5</definedName>
    <definedName name="LblRes12_1_Acum">'Buques número'!$D$5:$F$5</definedName>
    <definedName name="LblRes12_1_Mes">'Buques número'!$B$5:$C$5</definedName>
    <definedName name="LblRes12_2_Acum">'Buques GT'!$D$5:$F$5</definedName>
    <definedName name="LblRes12_2_Mes">'Buques GT'!$B$5:$C$5</definedName>
    <definedName name="LblRes12_3_Acum">Cruceros!$D$5:$F$5</definedName>
    <definedName name="LblRes12_3_Mes">Cruceros!$B$5:$C$5</definedName>
    <definedName name="PROVINCIAS">Cruceros!$A$5:$A$35</definedName>
    <definedName name="TxtFecha">Cruceros!$L$5</definedName>
  </definedNames>
  <calcPr calcId="171027"/>
  <fileRecoveryPr autoRecover="0"/>
</workbook>
</file>

<file path=xl/calcChain.xml><?xml version="1.0" encoding="utf-8"?>
<calcChain xmlns="http://schemas.openxmlformats.org/spreadsheetml/2006/main">
  <c r="E6" i="29" l="1"/>
  <c r="D6" i="29"/>
  <c r="C6" i="29"/>
  <c r="B6" i="29"/>
  <c r="E6" i="28"/>
  <c r="D6" i="28"/>
  <c r="C6" i="28"/>
  <c r="B6" i="28"/>
  <c r="E6" i="27"/>
  <c r="D6" i="27"/>
  <c r="C6" i="27"/>
  <c r="B6" i="27"/>
  <c r="F35" i="6" l="1"/>
  <c r="C35" i="26" l="1"/>
  <c r="D35" i="26"/>
  <c r="E35" i="26"/>
  <c r="B35" i="26"/>
  <c r="C35" i="25"/>
  <c r="D35" i="25"/>
  <c r="E35" i="25"/>
  <c r="B35" i="25"/>
  <c r="C35" i="24"/>
  <c r="D35" i="24"/>
  <c r="E35" i="24"/>
  <c r="B35" i="24"/>
  <c r="C35" i="23"/>
  <c r="D35" i="23"/>
  <c r="E35" i="23"/>
  <c r="B35" i="23"/>
  <c r="C35" i="22"/>
  <c r="D35" i="22"/>
  <c r="E35" i="22"/>
  <c r="B35" i="22"/>
  <c r="C35" i="21"/>
  <c r="D35" i="21"/>
  <c r="E35" i="21"/>
  <c r="B35" i="21"/>
  <c r="C35" i="29"/>
  <c r="D35" i="29"/>
  <c r="E35" i="29"/>
  <c r="B35" i="29"/>
  <c r="D35" i="28"/>
  <c r="E35" i="28"/>
  <c r="C35" i="28"/>
  <c r="B35" i="28"/>
  <c r="C35" i="27"/>
  <c r="D35" i="27"/>
  <c r="E35" i="27"/>
  <c r="B35" i="27"/>
  <c r="C35" i="17"/>
  <c r="D35" i="17"/>
  <c r="E35" i="17"/>
  <c r="B35" i="17"/>
  <c r="C35" i="16"/>
  <c r="D35" i="16"/>
  <c r="E35" i="16"/>
  <c r="B35" i="16"/>
  <c r="C35" i="15"/>
  <c r="D35" i="15"/>
  <c r="E35" i="15"/>
  <c r="B35" i="15"/>
  <c r="C35" i="14"/>
  <c r="D35" i="14"/>
  <c r="E35" i="14"/>
  <c r="B35" i="14"/>
  <c r="C35" i="13"/>
  <c r="D35" i="13"/>
  <c r="E35" i="13"/>
  <c r="B35" i="13"/>
  <c r="C35" i="12"/>
  <c r="D35" i="12"/>
  <c r="E35" i="12"/>
  <c r="B35" i="12"/>
  <c r="C35" i="11"/>
  <c r="D35" i="11"/>
  <c r="E35" i="11"/>
  <c r="B35" i="11"/>
  <c r="C35" i="10"/>
  <c r="D35" i="10"/>
  <c r="E35" i="10"/>
  <c r="B35" i="10"/>
  <c r="C35" i="9"/>
  <c r="D35" i="9"/>
  <c r="E35" i="9"/>
  <c r="B35" i="9"/>
  <c r="C35" i="8"/>
  <c r="D35" i="8"/>
  <c r="E35" i="8"/>
  <c r="B35" i="8"/>
  <c r="C35" i="7"/>
  <c r="D35" i="7"/>
  <c r="E35" i="7"/>
  <c r="B35" i="7"/>
  <c r="C35" i="6"/>
  <c r="D35" i="6"/>
  <c r="E35" i="6"/>
  <c r="B35" i="6"/>
  <c r="D19" i="4"/>
  <c r="E19" i="4"/>
  <c r="F19" i="4"/>
  <c r="G19" i="4"/>
  <c r="H19" i="4" l="1"/>
  <c r="E35" i="5"/>
  <c r="D35" i="5"/>
  <c r="C35" i="5"/>
  <c r="B35" i="5"/>
  <c r="F7" i="5"/>
  <c r="F8" i="5"/>
  <c r="F9" i="5"/>
  <c r="F10" i="5"/>
  <c r="F11" i="5"/>
  <c r="F12" i="5"/>
  <c r="F13" i="5"/>
  <c r="F14" i="5"/>
  <c r="F15" i="5"/>
  <c r="F16" i="5"/>
  <c r="F17" i="5"/>
  <c r="F18" i="5"/>
  <c r="F19" i="5"/>
  <c r="F20" i="5"/>
  <c r="F21" i="5"/>
  <c r="F22" i="5"/>
  <c r="F23" i="5"/>
  <c r="F24" i="5"/>
  <c r="F25" i="5"/>
  <c r="F26" i="5"/>
  <c r="F27" i="5"/>
  <c r="F28" i="5"/>
  <c r="F29" i="5"/>
  <c r="F30" i="5"/>
  <c r="F31" i="5"/>
  <c r="F32" i="5"/>
  <c r="F33" i="5"/>
  <c r="F34" i="5"/>
  <c r="F35" i="5" l="1"/>
  <c r="I26" i="4"/>
  <c r="I27" i="4"/>
  <c r="I28" i="4"/>
  <c r="I29" i="4"/>
  <c r="I30" i="4"/>
  <c r="I31" i="4"/>
  <c r="I32" i="4"/>
  <c r="I33" i="4"/>
  <c r="I34" i="4"/>
  <c r="E46" i="26" l="1"/>
  <c r="L5" i="29" l="1"/>
  <c r="B5" i="29"/>
  <c r="C65" i="29"/>
  <c r="B65" i="29"/>
  <c r="A65" i="29"/>
  <c r="C64" i="29"/>
  <c r="B64" i="29"/>
  <c r="A64" i="29"/>
  <c r="C63" i="29"/>
  <c r="B63" i="29"/>
  <c r="A63" i="29"/>
  <c r="C62" i="29"/>
  <c r="B62" i="29"/>
  <c r="A62" i="29"/>
  <c r="C61" i="29"/>
  <c r="B61" i="29"/>
  <c r="A61" i="29"/>
  <c r="C60" i="29"/>
  <c r="B60" i="29"/>
  <c r="A60" i="29"/>
  <c r="C59" i="29"/>
  <c r="B59" i="29"/>
  <c r="A59" i="29"/>
  <c r="C58" i="29"/>
  <c r="B58" i="29"/>
  <c r="A58" i="29"/>
  <c r="C57" i="29"/>
  <c r="B57" i="29"/>
  <c r="A57" i="29"/>
  <c r="C56" i="29"/>
  <c r="B56" i="29"/>
  <c r="A56" i="29"/>
  <c r="C55" i="29"/>
  <c r="B55" i="29"/>
  <c r="A55" i="29"/>
  <c r="C54" i="29"/>
  <c r="B54" i="29"/>
  <c r="A54" i="29"/>
  <c r="C53" i="29"/>
  <c r="B53" i="29"/>
  <c r="A53" i="29"/>
  <c r="C52" i="29"/>
  <c r="B52" i="29"/>
  <c r="A52" i="29"/>
  <c r="C51" i="29"/>
  <c r="B51" i="29"/>
  <c r="A51" i="29"/>
  <c r="C50" i="29"/>
  <c r="B50" i="29"/>
  <c r="A50" i="29"/>
  <c r="C49" i="29"/>
  <c r="B49" i="29"/>
  <c r="A49" i="29"/>
  <c r="C48" i="29"/>
  <c r="B48" i="29"/>
  <c r="A48" i="29"/>
  <c r="C47" i="29"/>
  <c r="B47" i="29"/>
  <c r="A47" i="29"/>
  <c r="C46" i="29"/>
  <c r="B46" i="29"/>
  <c r="A46" i="29"/>
  <c r="C45" i="29"/>
  <c r="B45" i="29"/>
  <c r="A45" i="29"/>
  <c r="C44" i="29"/>
  <c r="B44" i="29"/>
  <c r="A44" i="29"/>
  <c r="C43" i="29"/>
  <c r="B43" i="29"/>
  <c r="A43" i="29"/>
  <c r="C42" i="29"/>
  <c r="B42" i="29"/>
  <c r="A42" i="29"/>
  <c r="C41" i="29"/>
  <c r="B41" i="29"/>
  <c r="A41" i="29"/>
  <c r="C40" i="29"/>
  <c r="B40" i="29"/>
  <c r="A40" i="29"/>
  <c r="C39" i="29"/>
  <c r="B39" i="29"/>
  <c r="A39" i="29"/>
  <c r="C38" i="29"/>
  <c r="B38" i="29"/>
  <c r="A38" i="29"/>
  <c r="C37" i="29"/>
  <c r="G37" i="29" s="1"/>
  <c r="B37" i="29"/>
  <c r="F37" i="29" s="1"/>
  <c r="F34" i="29"/>
  <c r="F33" i="29"/>
  <c r="F32" i="29"/>
  <c r="F31" i="29"/>
  <c r="F30" i="29"/>
  <c r="F29" i="29"/>
  <c r="F28" i="29"/>
  <c r="F27" i="29"/>
  <c r="F26" i="29"/>
  <c r="F25" i="29"/>
  <c r="F24" i="29"/>
  <c r="F23" i="29"/>
  <c r="F22" i="29"/>
  <c r="F21" i="29"/>
  <c r="F20" i="29"/>
  <c r="F19" i="29"/>
  <c r="F18" i="29"/>
  <c r="F17" i="29"/>
  <c r="F16" i="29"/>
  <c r="F15" i="29"/>
  <c r="F14" i="29"/>
  <c r="F13" i="29"/>
  <c r="F12" i="29"/>
  <c r="F11" i="29"/>
  <c r="F10" i="29"/>
  <c r="F9" i="29"/>
  <c r="F8" i="29"/>
  <c r="F7" i="29"/>
  <c r="D45" i="29" l="1"/>
  <c r="D53" i="29"/>
  <c r="D61" i="29"/>
  <c r="D63" i="29"/>
  <c r="D38" i="29"/>
  <c r="D41" i="29"/>
  <c r="D46" i="29"/>
  <c r="D49" i="29"/>
  <c r="D54" i="29"/>
  <c r="D55" i="29"/>
  <c r="D39" i="29"/>
  <c r="D57" i="29"/>
  <c r="D62" i="29"/>
  <c r="F35" i="29"/>
  <c r="D42" i="29"/>
  <c r="D47" i="29"/>
  <c r="D65" i="29"/>
  <c r="D44" i="29"/>
  <c r="D50" i="29"/>
  <c r="D52" i="29"/>
  <c r="D58" i="29"/>
  <c r="D60" i="29"/>
  <c r="D64" i="29"/>
  <c r="D40" i="29"/>
  <c r="D48" i="29"/>
  <c r="D56" i="29"/>
  <c r="D43" i="29"/>
  <c r="D51" i="29"/>
  <c r="D59" i="29"/>
  <c r="E65" i="29" l="1"/>
  <c r="F65" i="29" s="1"/>
  <c r="E46" i="29"/>
  <c r="G46" i="29" s="1"/>
  <c r="E61" i="29"/>
  <c r="F61" i="29" s="1"/>
  <c r="E53" i="29"/>
  <c r="F53" i="29" s="1"/>
  <c r="E42" i="29"/>
  <c r="E48" i="29"/>
  <c r="E45" i="29"/>
  <c r="E50" i="29"/>
  <c r="E56" i="29"/>
  <c r="E43" i="29"/>
  <c r="E58" i="29"/>
  <c r="E64" i="29"/>
  <c r="E38" i="29"/>
  <c r="E44" i="29"/>
  <c r="E41" i="29"/>
  <c r="E39" i="29"/>
  <c r="E52" i="29"/>
  <c r="E49" i="29"/>
  <c r="E47" i="29"/>
  <c r="E62" i="29"/>
  <c r="E60" i="29"/>
  <c r="E57" i="29"/>
  <c r="E55" i="29"/>
  <c r="E51" i="29"/>
  <c r="G65" i="29"/>
  <c r="E63" i="29"/>
  <c r="E54" i="29"/>
  <c r="E59" i="29"/>
  <c r="E40" i="29"/>
  <c r="F46" i="29" l="1"/>
  <c r="G53" i="29"/>
  <c r="G61" i="29"/>
  <c r="G51" i="29"/>
  <c r="F51" i="29"/>
  <c r="G39" i="29"/>
  <c r="F39" i="29"/>
  <c r="G50" i="29"/>
  <c r="F50" i="29"/>
  <c r="G55" i="29"/>
  <c r="F55" i="29"/>
  <c r="G41" i="29"/>
  <c r="F41" i="29"/>
  <c r="G45" i="29"/>
  <c r="F45" i="29"/>
  <c r="F40" i="29"/>
  <c r="G40" i="29"/>
  <c r="G57" i="29"/>
  <c r="F57" i="29"/>
  <c r="G44" i="29"/>
  <c r="F44" i="29"/>
  <c r="F48" i="29"/>
  <c r="G48" i="29"/>
  <c r="G59" i="29"/>
  <c r="F59" i="29"/>
  <c r="G60" i="29"/>
  <c r="F60" i="29"/>
  <c r="G38" i="29"/>
  <c r="F38" i="29"/>
  <c r="G42" i="29"/>
  <c r="F42" i="29"/>
  <c r="G54" i="29"/>
  <c r="F54" i="29"/>
  <c r="G62" i="29"/>
  <c r="F62" i="29"/>
  <c r="F64" i="29"/>
  <c r="G64" i="29"/>
  <c r="G63" i="29"/>
  <c r="F63" i="29"/>
  <c r="G47" i="29"/>
  <c r="F47" i="29"/>
  <c r="G58" i="29"/>
  <c r="F58" i="29"/>
  <c r="G49" i="29"/>
  <c r="F49" i="29"/>
  <c r="G43" i="29"/>
  <c r="F43" i="29"/>
  <c r="G52" i="29"/>
  <c r="F52" i="29"/>
  <c r="F56" i="29"/>
  <c r="G56" i="29"/>
  <c r="B5" i="28" l="1"/>
  <c r="B5" i="27"/>
  <c r="L5" i="28"/>
  <c r="L5" i="27"/>
  <c r="C65" i="28"/>
  <c r="B65" i="28"/>
  <c r="A65" i="28"/>
  <c r="C64" i="28"/>
  <c r="B64" i="28"/>
  <c r="A64" i="28"/>
  <c r="C63" i="28"/>
  <c r="B63" i="28"/>
  <c r="A63" i="28"/>
  <c r="C62" i="28"/>
  <c r="B62" i="28"/>
  <c r="A62" i="28"/>
  <c r="C61" i="28"/>
  <c r="B61" i="28"/>
  <c r="A61" i="28"/>
  <c r="C60" i="28"/>
  <c r="B60" i="28"/>
  <c r="A60" i="28"/>
  <c r="C59" i="28"/>
  <c r="B59" i="28"/>
  <c r="A59" i="28"/>
  <c r="C58" i="28"/>
  <c r="B58" i="28"/>
  <c r="A58" i="28"/>
  <c r="C57" i="28"/>
  <c r="B57" i="28"/>
  <c r="A57" i="28"/>
  <c r="C56" i="28"/>
  <c r="B56" i="28"/>
  <c r="A56" i="28"/>
  <c r="C55" i="28"/>
  <c r="B55" i="28"/>
  <c r="A55" i="28"/>
  <c r="C54" i="28"/>
  <c r="B54" i="28"/>
  <c r="A54" i="28"/>
  <c r="C53" i="28"/>
  <c r="B53" i="28"/>
  <c r="A53" i="28"/>
  <c r="C52" i="28"/>
  <c r="B52" i="28"/>
  <c r="A52" i="28"/>
  <c r="C51" i="28"/>
  <c r="B51" i="28"/>
  <c r="A51" i="28"/>
  <c r="C50" i="28"/>
  <c r="B50" i="28"/>
  <c r="A50" i="28"/>
  <c r="C49" i="28"/>
  <c r="B49" i="28"/>
  <c r="A49" i="28"/>
  <c r="C48" i="28"/>
  <c r="B48" i="28"/>
  <c r="A48" i="28"/>
  <c r="C47" i="28"/>
  <c r="B47" i="28"/>
  <c r="A47" i="28"/>
  <c r="C46" i="28"/>
  <c r="B46" i="28"/>
  <c r="A46" i="28"/>
  <c r="C45" i="28"/>
  <c r="B45" i="28"/>
  <c r="A45" i="28"/>
  <c r="C44" i="28"/>
  <c r="B44" i="28"/>
  <c r="A44" i="28"/>
  <c r="C43" i="28"/>
  <c r="B43" i="28"/>
  <c r="A43" i="28"/>
  <c r="C42" i="28"/>
  <c r="B42" i="28"/>
  <c r="A42" i="28"/>
  <c r="C41" i="28"/>
  <c r="B41" i="28"/>
  <c r="A41" i="28"/>
  <c r="C40" i="28"/>
  <c r="B40" i="28"/>
  <c r="A40" i="28"/>
  <c r="C39" i="28"/>
  <c r="B39" i="28"/>
  <c r="A39" i="28"/>
  <c r="C38" i="28"/>
  <c r="B38" i="28"/>
  <c r="A38" i="28"/>
  <c r="C37" i="28"/>
  <c r="G37" i="28" s="1"/>
  <c r="B37" i="28"/>
  <c r="F37" i="28" s="1"/>
  <c r="F34" i="28"/>
  <c r="F33" i="28"/>
  <c r="F32" i="28"/>
  <c r="F31" i="28"/>
  <c r="F30" i="28"/>
  <c r="F29" i="28"/>
  <c r="F28" i="28"/>
  <c r="F27" i="28"/>
  <c r="F26" i="28"/>
  <c r="F25" i="28"/>
  <c r="F24" i="28"/>
  <c r="F23" i="28"/>
  <c r="F22" i="28"/>
  <c r="F21" i="28"/>
  <c r="F20" i="28"/>
  <c r="F19" i="28"/>
  <c r="F18" i="28"/>
  <c r="F17" i="28"/>
  <c r="F16" i="28"/>
  <c r="F15" i="28"/>
  <c r="F14" i="28"/>
  <c r="F13" i="28"/>
  <c r="F12" i="28"/>
  <c r="F11" i="28"/>
  <c r="F10" i="28"/>
  <c r="F9" i="28"/>
  <c r="F8" i="28"/>
  <c r="F7" i="28"/>
  <c r="C65" i="27"/>
  <c r="B65" i="27"/>
  <c r="A65" i="27"/>
  <c r="C64" i="27"/>
  <c r="B64" i="27"/>
  <c r="A64" i="27"/>
  <c r="C63" i="27"/>
  <c r="B63" i="27"/>
  <c r="A63" i="27"/>
  <c r="C62" i="27"/>
  <c r="B62" i="27"/>
  <c r="A62" i="27"/>
  <c r="C61" i="27"/>
  <c r="B61" i="27"/>
  <c r="A61" i="27"/>
  <c r="C60" i="27"/>
  <c r="B60" i="27"/>
  <c r="A60" i="27"/>
  <c r="C59" i="27"/>
  <c r="B59" i="27"/>
  <c r="A59" i="27"/>
  <c r="C58" i="27"/>
  <c r="B58" i="27"/>
  <c r="A58" i="27"/>
  <c r="C57" i="27"/>
  <c r="B57" i="27"/>
  <c r="A57" i="27"/>
  <c r="C56" i="27"/>
  <c r="B56" i="27"/>
  <c r="A56" i="27"/>
  <c r="C55" i="27"/>
  <c r="B55" i="27"/>
  <c r="A55" i="27"/>
  <c r="C54" i="27"/>
  <c r="B54" i="27"/>
  <c r="A54" i="27"/>
  <c r="C53" i="27"/>
  <c r="B53" i="27"/>
  <c r="A53" i="27"/>
  <c r="C52" i="27"/>
  <c r="B52" i="27"/>
  <c r="A52" i="27"/>
  <c r="C51" i="27"/>
  <c r="B51" i="27"/>
  <c r="A51" i="27"/>
  <c r="C50" i="27"/>
  <c r="B50" i="27"/>
  <c r="A50" i="27"/>
  <c r="C49" i="27"/>
  <c r="B49" i="27"/>
  <c r="A49" i="27"/>
  <c r="C48" i="27"/>
  <c r="B48" i="27"/>
  <c r="A48" i="27"/>
  <c r="C47" i="27"/>
  <c r="B47" i="27"/>
  <c r="A47" i="27"/>
  <c r="C46" i="27"/>
  <c r="B46" i="27"/>
  <c r="A46" i="27"/>
  <c r="C45" i="27"/>
  <c r="B45" i="27"/>
  <c r="A45" i="27"/>
  <c r="C44" i="27"/>
  <c r="B44" i="27"/>
  <c r="A44" i="27"/>
  <c r="C43" i="27"/>
  <c r="B43" i="27"/>
  <c r="A43" i="27"/>
  <c r="C42" i="27"/>
  <c r="B42" i="27"/>
  <c r="A42" i="27"/>
  <c r="C41" i="27"/>
  <c r="B41" i="27"/>
  <c r="A41" i="27"/>
  <c r="C40" i="27"/>
  <c r="B40" i="27"/>
  <c r="A40" i="27"/>
  <c r="C39" i="27"/>
  <c r="B39" i="27"/>
  <c r="A39" i="27"/>
  <c r="C38" i="27"/>
  <c r="B38" i="27"/>
  <c r="A38" i="27"/>
  <c r="C37" i="27"/>
  <c r="G37" i="27" s="1"/>
  <c r="B37" i="27"/>
  <c r="F37" i="27" s="1"/>
  <c r="F34" i="27"/>
  <c r="F33" i="27"/>
  <c r="F32" i="27"/>
  <c r="F31" i="27"/>
  <c r="F30" i="27"/>
  <c r="F29" i="27"/>
  <c r="F28" i="27"/>
  <c r="F27" i="27"/>
  <c r="F26" i="27"/>
  <c r="F25" i="27"/>
  <c r="F24" i="27"/>
  <c r="F23" i="27"/>
  <c r="F22" i="27"/>
  <c r="F21" i="27"/>
  <c r="F20" i="27"/>
  <c r="F19" i="27"/>
  <c r="F18" i="27"/>
  <c r="F17" i="27"/>
  <c r="F16" i="27"/>
  <c r="F15" i="27"/>
  <c r="F14" i="27"/>
  <c r="F13" i="27"/>
  <c r="F12" i="27"/>
  <c r="F11" i="27"/>
  <c r="F10" i="27"/>
  <c r="F9" i="27"/>
  <c r="F8" i="27"/>
  <c r="F7" i="27"/>
  <c r="D40" i="27" l="1"/>
  <c r="D53" i="28"/>
  <c r="D59" i="28"/>
  <c r="D46" i="28"/>
  <c r="D54" i="28"/>
  <c r="D41" i="28"/>
  <c r="D57" i="28"/>
  <c r="D65" i="28"/>
  <c r="D39" i="28"/>
  <c r="D63" i="28"/>
  <c r="F35" i="28"/>
  <c r="D60" i="28"/>
  <c r="D50" i="28"/>
  <c r="D58" i="28"/>
  <c r="D51" i="28"/>
  <c r="D38" i="28"/>
  <c r="D62" i="28"/>
  <c r="D49" i="28"/>
  <c r="D47" i="28"/>
  <c r="D55" i="28"/>
  <c r="D40" i="28"/>
  <c r="D48" i="28"/>
  <c r="D56" i="28"/>
  <c r="D64" i="28"/>
  <c r="D48" i="27"/>
  <c r="D56" i="27"/>
  <c r="D64" i="27"/>
  <c r="D43" i="27"/>
  <c r="D51" i="27"/>
  <c r="D59" i="27"/>
  <c r="D38" i="27"/>
  <c r="D46" i="27"/>
  <c r="D54" i="27"/>
  <c r="D62" i="27"/>
  <c r="D57" i="27"/>
  <c r="D47" i="27"/>
  <c r="D55" i="27"/>
  <c r="F35" i="27"/>
  <c r="D42" i="27"/>
  <c r="D58" i="27"/>
  <c r="D41" i="27"/>
  <c r="D49" i="27"/>
  <c r="D65" i="27"/>
  <c r="D39" i="27"/>
  <c r="D63" i="27"/>
  <c r="D50" i="27"/>
  <c r="D45" i="28"/>
  <c r="D61" i="28"/>
  <c r="D52" i="28"/>
  <c r="D43" i="28"/>
  <c r="D42" i="28"/>
  <c r="D44" i="28"/>
  <c r="D45" i="27"/>
  <c r="D61" i="27"/>
  <c r="D52" i="27"/>
  <c r="D53" i="27"/>
  <c r="D44" i="27"/>
  <c r="D60" i="27"/>
  <c r="E63" i="28" l="1"/>
  <c r="G63" i="28" s="1"/>
  <c r="E65" i="27"/>
  <c r="F65" i="27" s="1"/>
  <c r="E65" i="28"/>
  <c r="G65" i="28" s="1"/>
  <c r="E55" i="27"/>
  <c r="F55" i="27" s="1"/>
  <c r="E63" i="27"/>
  <c r="G63" i="27" s="1"/>
  <c r="E46" i="27"/>
  <c r="G46" i="27" s="1"/>
  <c r="E51" i="28"/>
  <c r="E56" i="28"/>
  <c r="E59" i="28"/>
  <c r="E38" i="28"/>
  <c r="E64" i="28"/>
  <c r="E54" i="28"/>
  <c r="E42" i="28"/>
  <c r="E46" i="28"/>
  <c r="E39" i="28"/>
  <c r="E62" i="28"/>
  <c r="E50" i="28"/>
  <c r="E44" i="28"/>
  <c r="E47" i="28"/>
  <c r="E61" i="28"/>
  <c r="E49" i="28"/>
  <c r="E40" i="28"/>
  <c r="E60" i="28"/>
  <c r="E57" i="28"/>
  <c r="E48" i="28"/>
  <c r="E45" i="28"/>
  <c r="E58" i="28"/>
  <c r="E52" i="28"/>
  <c r="E55" i="28"/>
  <c r="E53" i="28"/>
  <c r="E41" i="28"/>
  <c r="E43" i="28"/>
  <c r="E57" i="27"/>
  <c r="E44" i="27"/>
  <c r="E40" i="27"/>
  <c r="E50" i="27"/>
  <c r="E60" i="27"/>
  <c r="E48" i="27"/>
  <c r="E58" i="27"/>
  <c r="E41" i="27"/>
  <c r="E61" i="27"/>
  <c r="E51" i="27"/>
  <c r="E54" i="27"/>
  <c r="E59" i="27"/>
  <c r="E64" i="27"/>
  <c r="E39" i="27"/>
  <c r="E45" i="27"/>
  <c r="E43" i="27"/>
  <c r="E56" i="27"/>
  <c r="E62" i="27"/>
  <c r="E42" i="27"/>
  <c r="E38" i="27"/>
  <c r="E47" i="27"/>
  <c r="E53" i="27"/>
  <c r="E49" i="27"/>
  <c r="E52" i="27"/>
  <c r="G65" i="27" l="1"/>
  <c r="F63" i="28"/>
  <c r="F63" i="27"/>
  <c r="F46" i="27"/>
  <c r="G55" i="27"/>
  <c r="F65" i="28"/>
  <c r="G45" i="28"/>
  <c r="F45" i="28"/>
  <c r="G44" i="28"/>
  <c r="F44" i="28"/>
  <c r="F38" i="28"/>
  <c r="G38" i="28"/>
  <c r="F48" i="28"/>
  <c r="G48" i="28"/>
  <c r="G50" i="28"/>
  <c r="F50" i="28"/>
  <c r="G59" i="28"/>
  <c r="F59" i="28"/>
  <c r="G43" i="28"/>
  <c r="F43" i="28"/>
  <c r="G57" i="28"/>
  <c r="F57" i="28"/>
  <c r="G62" i="28"/>
  <c r="F62" i="28"/>
  <c r="F56" i="28"/>
  <c r="G56" i="28"/>
  <c r="G41" i="28"/>
  <c r="F41" i="28"/>
  <c r="G60" i="28"/>
  <c r="F60" i="28"/>
  <c r="G39" i="28"/>
  <c r="F39" i="28"/>
  <c r="G53" i="28"/>
  <c r="F53" i="28"/>
  <c r="F40" i="28"/>
  <c r="G40" i="28"/>
  <c r="G46" i="28"/>
  <c r="F46" i="28"/>
  <c r="G55" i="28"/>
  <c r="F55" i="28"/>
  <c r="G49" i="28"/>
  <c r="F49" i="28"/>
  <c r="G42" i="28"/>
  <c r="F42" i="28"/>
  <c r="G51" i="28"/>
  <c r="F51" i="28"/>
  <c r="G52" i="28"/>
  <c r="F52" i="28"/>
  <c r="F61" i="28"/>
  <c r="G61" i="28"/>
  <c r="G54" i="28"/>
  <c r="F54" i="28"/>
  <c r="G58" i="28"/>
  <c r="F58" i="28"/>
  <c r="G47" i="28"/>
  <c r="F47" i="28"/>
  <c r="F64" i="28"/>
  <c r="G64" i="28"/>
  <c r="G43" i="27"/>
  <c r="F43" i="27"/>
  <c r="G49" i="27"/>
  <c r="F49" i="27"/>
  <c r="G45" i="27"/>
  <c r="F45" i="27"/>
  <c r="G61" i="27"/>
  <c r="F61" i="27"/>
  <c r="G57" i="27"/>
  <c r="F57" i="27"/>
  <c r="G53" i="27"/>
  <c r="F53" i="27"/>
  <c r="G39" i="27"/>
  <c r="F39" i="27"/>
  <c r="G41" i="27"/>
  <c r="F41" i="27"/>
  <c r="F44" i="27"/>
  <c r="G44" i="27"/>
  <c r="G47" i="27"/>
  <c r="F47" i="27"/>
  <c r="F64" i="27"/>
  <c r="G64" i="27"/>
  <c r="G38" i="27"/>
  <c r="F38" i="27"/>
  <c r="G59" i="27"/>
  <c r="F59" i="27"/>
  <c r="F48" i="27"/>
  <c r="G48" i="27"/>
  <c r="G51" i="27"/>
  <c r="F51" i="27"/>
  <c r="F58" i="27"/>
  <c r="G58" i="27"/>
  <c r="F42" i="27"/>
  <c r="G42" i="27"/>
  <c r="G54" i="27"/>
  <c r="F54" i="27"/>
  <c r="G60" i="27"/>
  <c r="F60" i="27"/>
  <c r="G52" i="27"/>
  <c r="F52" i="27"/>
  <c r="G62" i="27"/>
  <c r="F62" i="27"/>
  <c r="G50" i="27"/>
  <c r="F50" i="27"/>
  <c r="F56" i="27"/>
  <c r="G56" i="27"/>
  <c r="F40" i="27"/>
  <c r="G40" i="27"/>
  <c r="L5" i="25" l="1"/>
  <c r="L5" i="24"/>
  <c r="L5" i="23"/>
  <c r="L5" i="22"/>
  <c r="L5" i="21"/>
  <c r="L5" i="17"/>
  <c r="L5" i="16"/>
  <c r="L5" i="15"/>
  <c r="L5" i="14"/>
  <c r="L5" i="13"/>
  <c r="L5" i="12"/>
  <c r="L5" i="11"/>
  <c r="L5" i="10"/>
  <c r="L5" i="9"/>
  <c r="L5" i="8"/>
  <c r="L5" i="7"/>
  <c r="L5" i="6"/>
  <c r="L5" i="26"/>
  <c r="L5" i="5"/>
  <c r="B6" i="5" l="1"/>
  <c r="C6" i="5"/>
  <c r="D6" i="5"/>
  <c r="E6" i="5"/>
  <c r="B5" i="5"/>
  <c r="D5" i="5"/>
  <c r="C65" i="8" l="1"/>
  <c r="B65" i="8"/>
  <c r="A65" i="8"/>
  <c r="C64" i="8"/>
  <c r="B64" i="8"/>
  <c r="A64" i="8"/>
  <c r="C63" i="8"/>
  <c r="B63" i="8"/>
  <c r="A63" i="8"/>
  <c r="C62" i="8"/>
  <c r="B62" i="8"/>
  <c r="A62" i="8"/>
  <c r="C61" i="8"/>
  <c r="B61" i="8"/>
  <c r="A61" i="8"/>
  <c r="C60" i="8"/>
  <c r="B60" i="8"/>
  <c r="A60" i="8"/>
  <c r="C59" i="8"/>
  <c r="B59" i="8"/>
  <c r="A59" i="8"/>
  <c r="C58" i="8"/>
  <c r="B58" i="8"/>
  <c r="A58" i="8"/>
  <c r="C57" i="8"/>
  <c r="B57" i="8"/>
  <c r="A57" i="8"/>
  <c r="C56" i="8"/>
  <c r="B56" i="8"/>
  <c r="A56" i="8"/>
  <c r="C55" i="8"/>
  <c r="B55" i="8"/>
  <c r="A55" i="8"/>
  <c r="C54" i="8"/>
  <c r="B54" i="8"/>
  <c r="A54" i="8"/>
  <c r="C53" i="8"/>
  <c r="B53" i="8"/>
  <c r="A53" i="8"/>
  <c r="C52" i="8"/>
  <c r="B52" i="8"/>
  <c r="A52" i="8"/>
  <c r="C51" i="8"/>
  <c r="B51" i="8"/>
  <c r="A51" i="8"/>
  <c r="C50" i="8"/>
  <c r="B50" i="8"/>
  <c r="A50" i="8"/>
  <c r="C49" i="8"/>
  <c r="B49" i="8"/>
  <c r="A49" i="8"/>
  <c r="C48" i="8"/>
  <c r="B48" i="8"/>
  <c r="A48" i="8"/>
  <c r="C47" i="8"/>
  <c r="B47" i="8"/>
  <c r="A47" i="8"/>
  <c r="C46" i="8"/>
  <c r="B46" i="8"/>
  <c r="A46" i="8"/>
  <c r="C45" i="8"/>
  <c r="B45" i="8"/>
  <c r="A45" i="8"/>
  <c r="C44" i="8"/>
  <c r="B44" i="8"/>
  <c r="A44" i="8"/>
  <c r="C43" i="8"/>
  <c r="B43" i="8"/>
  <c r="A43" i="8"/>
  <c r="C42" i="8"/>
  <c r="B42" i="8"/>
  <c r="A42" i="8"/>
  <c r="C41" i="8"/>
  <c r="B41" i="8"/>
  <c r="A41" i="8"/>
  <c r="C40" i="8"/>
  <c r="B40" i="8"/>
  <c r="A40" i="8"/>
  <c r="C39" i="8"/>
  <c r="B39" i="8"/>
  <c r="A39" i="8"/>
  <c r="C38" i="8"/>
  <c r="B38" i="8"/>
  <c r="A38" i="8"/>
  <c r="C65" i="9"/>
  <c r="B65" i="9"/>
  <c r="A65" i="9"/>
  <c r="C64" i="9"/>
  <c r="B64" i="9"/>
  <c r="A64" i="9"/>
  <c r="C63" i="9"/>
  <c r="B63" i="9"/>
  <c r="A63" i="9"/>
  <c r="C62" i="9"/>
  <c r="B62" i="9"/>
  <c r="A62" i="9"/>
  <c r="C61" i="9"/>
  <c r="B61" i="9"/>
  <c r="A61" i="9"/>
  <c r="C60" i="9"/>
  <c r="B60" i="9"/>
  <c r="A60" i="9"/>
  <c r="C59" i="9"/>
  <c r="B59" i="9"/>
  <c r="A59" i="9"/>
  <c r="C58" i="9"/>
  <c r="B58" i="9"/>
  <c r="A58" i="9"/>
  <c r="C57" i="9"/>
  <c r="B57" i="9"/>
  <c r="A57" i="9"/>
  <c r="C56" i="9"/>
  <c r="B56" i="9"/>
  <c r="A56" i="9"/>
  <c r="C55" i="9"/>
  <c r="B55" i="9"/>
  <c r="A55" i="9"/>
  <c r="C54" i="9"/>
  <c r="B54" i="9"/>
  <c r="A54" i="9"/>
  <c r="C53" i="9"/>
  <c r="B53" i="9"/>
  <c r="A53" i="9"/>
  <c r="C52" i="9"/>
  <c r="B52" i="9"/>
  <c r="A52" i="9"/>
  <c r="C51" i="9"/>
  <c r="B51" i="9"/>
  <c r="A51" i="9"/>
  <c r="C50" i="9"/>
  <c r="B50" i="9"/>
  <c r="A50" i="9"/>
  <c r="C49" i="9"/>
  <c r="B49" i="9"/>
  <c r="A49" i="9"/>
  <c r="C48" i="9"/>
  <c r="B48" i="9"/>
  <c r="A48" i="9"/>
  <c r="C47" i="9"/>
  <c r="B47" i="9"/>
  <c r="A47" i="9"/>
  <c r="C46" i="9"/>
  <c r="B46" i="9"/>
  <c r="A46" i="9"/>
  <c r="C45" i="9"/>
  <c r="B45" i="9"/>
  <c r="A45" i="9"/>
  <c r="C44" i="9"/>
  <c r="B44" i="9"/>
  <c r="A44" i="9"/>
  <c r="C43" i="9"/>
  <c r="B43" i="9"/>
  <c r="A43" i="9"/>
  <c r="C42" i="9"/>
  <c r="B42" i="9"/>
  <c r="A42" i="9"/>
  <c r="C41" i="9"/>
  <c r="B41" i="9"/>
  <c r="A41" i="9"/>
  <c r="C40" i="9"/>
  <c r="B40" i="9"/>
  <c r="A40" i="9"/>
  <c r="C39" i="9"/>
  <c r="B39" i="9"/>
  <c r="A39" i="9"/>
  <c r="C38" i="9"/>
  <c r="B38" i="9"/>
  <c r="A38" i="9"/>
  <c r="C65" i="10"/>
  <c r="B65" i="10"/>
  <c r="A65" i="10"/>
  <c r="C64" i="10"/>
  <c r="B64" i="10"/>
  <c r="A64" i="10"/>
  <c r="C63" i="10"/>
  <c r="B63" i="10"/>
  <c r="A63" i="10"/>
  <c r="C62" i="10"/>
  <c r="B62" i="10"/>
  <c r="A62" i="10"/>
  <c r="C61" i="10"/>
  <c r="B61" i="10"/>
  <c r="A61" i="10"/>
  <c r="C60" i="10"/>
  <c r="B60" i="10"/>
  <c r="A60" i="10"/>
  <c r="C59" i="10"/>
  <c r="B59" i="10"/>
  <c r="A59" i="10"/>
  <c r="C58" i="10"/>
  <c r="B58" i="10"/>
  <c r="A58" i="10"/>
  <c r="C57" i="10"/>
  <c r="B57" i="10"/>
  <c r="A57" i="10"/>
  <c r="C56" i="10"/>
  <c r="B56" i="10"/>
  <c r="A56" i="10"/>
  <c r="C55" i="10"/>
  <c r="B55" i="10"/>
  <c r="A55" i="10"/>
  <c r="C54" i="10"/>
  <c r="B54" i="10"/>
  <c r="A54" i="10"/>
  <c r="C53" i="10"/>
  <c r="B53" i="10"/>
  <c r="A53" i="10"/>
  <c r="C52" i="10"/>
  <c r="B52" i="10"/>
  <c r="A52" i="10"/>
  <c r="C51" i="10"/>
  <c r="B51" i="10"/>
  <c r="A51" i="10"/>
  <c r="C50" i="10"/>
  <c r="B50" i="10"/>
  <c r="A50" i="10"/>
  <c r="C49" i="10"/>
  <c r="B49" i="10"/>
  <c r="A49" i="10"/>
  <c r="C48" i="10"/>
  <c r="B48" i="10"/>
  <c r="A48" i="10"/>
  <c r="C47" i="10"/>
  <c r="B47" i="10"/>
  <c r="A47" i="10"/>
  <c r="C46" i="10"/>
  <c r="B46" i="10"/>
  <c r="A46" i="10"/>
  <c r="C45" i="10"/>
  <c r="B45" i="10"/>
  <c r="A45" i="10"/>
  <c r="C44" i="10"/>
  <c r="B44" i="10"/>
  <c r="A44" i="10"/>
  <c r="C43" i="10"/>
  <c r="B43" i="10"/>
  <c r="A43" i="10"/>
  <c r="C42" i="10"/>
  <c r="B42" i="10"/>
  <c r="A42" i="10"/>
  <c r="C41" i="10"/>
  <c r="B41" i="10"/>
  <c r="A41" i="10"/>
  <c r="C40" i="10"/>
  <c r="B40" i="10"/>
  <c r="A40" i="10"/>
  <c r="C39" i="10"/>
  <c r="B39" i="10"/>
  <c r="A39" i="10"/>
  <c r="C38" i="10"/>
  <c r="B38" i="10"/>
  <c r="A38" i="10"/>
  <c r="C65" i="11"/>
  <c r="B65" i="11"/>
  <c r="A65" i="11"/>
  <c r="C64" i="11"/>
  <c r="B64" i="11"/>
  <c r="A64" i="11"/>
  <c r="C63" i="11"/>
  <c r="B63" i="11"/>
  <c r="A63" i="11"/>
  <c r="C62" i="11"/>
  <c r="B62" i="11"/>
  <c r="A62" i="11"/>
  <c r="C61" i="11"/>
  <c r="B61" i="11"/>
  <c r="A61" i="11"/>
  <c r="C60" i="11"/>
  <c r="B60" i="11"/>
  <c r="A60" i="11"/>
  <c r="C59" i="11"/>
  <c r="B59" i="11"/>
  <c r="A59" i="11"/>
  <c r="C58" i="11"/>
  <c r="B58" i="11"/>
  <c r="A58" i="11"/>
  <c r="C57" i="11"/>
  <c r="B57" i="11"/>
  <c r="A57" i="11"/>
  <c r="C56" i="11"/>
  <c r="B56" i="11"/>
  <c r="A56" i="11"/>
  <c r="C55" i="11"/>
  <c r="B55" i="11"/>
  <c r="A55" i="11"/>
  <c r="C54" i="11"/>
  <c r="B54" i="11"/>
  <c r="A54" i="11"/>
  <c r="C53" i="11"/>
  <c r="B53" i="11"/>
  <c r="A53" i="11"/>
  <c r="C52" i="11"/>
  <c r="B52" i="11"/>
  <c r="A52" i="11"/>
  <c r="C51" i="11"/>
  <c r="B51" i="11"/>
  <c r="A51" i="11"/>
  <c r="C50" i="11"/>
  <c r="B50" i="11"/>
  <c r="A50" i="11"/>
  <c r="C49" i="11"/>
  <c r="B49" i="11"/>
  <c r="A49" i="11"/>
  <c r="C48" i="11"/>
  <c r="B48" i="11"/>
  <c r="A48" i="11"/>
  <c r="C47" i="11"/>
  <c r="B47" i="11"/>
  <c r="A47" i="11"/>
  <c r="C46" i="11"/>
  <c r="B46" i="11"/>
  <c r="A46" i="11"/>
  <c r="C45" i="11"/>
  <c r="B45" i="11"/>
  <c r="A45" i="11"/>
  <c r="C44" i="11"/>
  <c r="B44" i="11"/>
  <c r="A44" i="11"/>
  <c r="C43" i="11"/>
  <c r="B43" i="11"/>
  <c r="A43" i="11"/>
  <c r="C42" i="11"/>
  <c r="B42" i="11"/>
  <c r="A42" i="11"/>
  <c r="C41" i="11"/>
  <c r="B41" i="11"/>
  <c r="A41" i="11"/>
  <c r="C40" i="11"/>
  <c r="B40" i="11"/>
  <c r="A40" i="11"/>
  <c r="C39" i="11"/>
  <c r="B39" i="11"/>
  <c r="A39" i="11"/>
  <c r="C38" i="11"/>
  <c r="B38" i="11"/>
  <c r="A38" i="11"/>
  <c r="C65" i="12"/>
  <c r="B65" i="12"/>
  <c r="A65" i="12"/>
  <c r="C64" i="12"/>
  <c r="B64" i="12"/>
  <c r="A64" i="12"/>
  <c r="C63" i="12"/>
  <c r="B63" i="12"/>
  <c r="A63" i="12"/>
  <c r="C62" i="12"/>
  <c r="B62" i="12"/>
  <c r="A62" i="12"/>
  <c r="C61" i="12"/>
  <c r="B61" i="12"/>
  <c r="A61" i="12"/>
  <c r="C60" i="12"/>
  <c r="B60" i="12"/>
  <c r="A60" i="12"/>
  <c r="C59" i="12"/>
  <c r="B59" i="12"/>
  <c r="A59" i="12"/>
  <c r="C58" i="12"/>
  <c r="B58" i="12"/>
  <c r="A58" i="12"/>
  <c r="C57" i="12"/>
  <c r="B57" i="12"/>
  <c r="A57" i="12"/>
  <c r="C56" i="12"/>
  <c r="B56" i="12"/>
  <c r="A56" i="12"/>
  <c r="C55" i="12"/>
  <c r="B55" i="12"/>
  <c r="A55" i="12"/>
  <c r="C54" i="12"/>
  <c r="B54" i="12"/>
  <c r="A54" i="12"/>
  <c r="C53" i="12"/>
  <c r="B53" i="12"/>
  <c r="A53" i="12"/>
  <c r="C52" i="12"/>
  <c r="B52" i="12"/>
  <c r="A52" i="12"/>
  <c r="C51" i="12"/>
  <c r="B51" i="12"/>
  <c r="A51" i="12"/>
  <c r="C50" i="12"/>
  <c r="B50" i="12"/>
  <c r="A50" i="12"/>
  <c r="C49" i="12"/>
  <c r="B49" i="12"/>
  <c r="A49" i="12"/>
  <c r="C48" i="12"/>
  <c r="B48" i="12"/>
  <c r="A48" i="12"/>
  <c r="C47" i="12"/>
  <c r="B47" i="12"/>
  <c r="A47" i="12"/>
  <c r="C46" i="12"/>
  <c r="B46" i="12"/>
  <c r="A46" i="12"/>
  <c r="C45" i="12"/>
  <c r="B45" i="12"/>
  <c r="A45" i="12"/>
  <c r="C44" i="12"/>
  <c r="B44" i="12"/>
  <c r="A44" i="12"/>
  <c r="C43" i="12"/>
  <c r="B43" i="12"/>
  <c r="A43" i="12"/>
  <c r="C42" i="12"/>
  <c r="B42" i="12"/>
  <c r="A42" i="12"/>
  <c r="C41" i="12"/>
  <c r="B41" i="12"/>
  <c r="A41" i="12"/>
  <c r="C40" i="12"/>
  <c r="B40" i="12"/>
  <c r="A40" i="12"/>
  <c r="C39" i="12"/>
  <c r="B39" i="12"/>
  <c r="A39" i="12"/>
  <c r="C38" i="12"/>
  <c r="B38" i="12"/>
  <c r="A38" i="12"/>
  <c r="C65" i="13"/>
  <c r="B65" i="13"/>
  <c r="A65" i="13"/>
  <c r="C64" i="13"/>
  <c r="B64" i="13"/>
  <c r="A64" i="13"/>
  <c r="C63" i="13"/>
  <c r="B63" i="13"/>
  <c r="A63" i="13"/>
  <c r="C62" i="13"/>
  <c r="B62" i="13"/>
  <c r="A62" i="13"/>
  <c r="C61" i="13"/>
  <c r="B61" i="13"/>
  <c r="A61" i="13"/>
  <c r="C60" i="13"/>
  <c r="B60" i="13"/>
  <c r="A60" i="13"/>
  <c r="C59" i="13"/>
  <c r="B59" i="13"/>
  <c r="A59" i="13"/>
  <c r="C58" i="13"/>
  <c r="B58" i="13"/>
  <c r="A58" i="13"/>
  <c r="C57" i="13"/>
  <c r="B57" i="13"/>
  <c r="A57" i="13"/>
  <c r="C56" i="13"/>
  <c r="B56" i="13"/>
  <c r="A56" i="13"/>
  <c r="C55" i="13"/>
  <c r="B55" i="13"/>
  <c r="A55" i="13"/>
  <c r="C54" i="13"/>
  <c r="B54" i="13"/>
  <c r="A54" i="13"/>
  <c r="C53" i="13"/>
  <c r="B53" i="13"/>
  <c r="A53" i="13"/>
  <c r="C52" i="13"/>
  <c r="B52" i="13"/>
  <c r="A52" i="13"/>
  <c r="C51" i="13"/>
  <c r="B51" i="13"/>
  <c r="A51" i="13"/>
  <c r="C50" i="13"/>
  <c r="B50" i="13"/>
  <c r="A50" i="13"/>
  <c r="C49" i="13"/>
  <c r="B49" i="13"/>
  <c r="A49" i="13"/>
  <c r="C48" i="13"/>
  <c r="B48" i="13"/>
  <c r="A48" i="13"/>
  <c r="C47" i="13"/>
  <c r="B47" i="13"/>
  <c r="A47" i="13"/>
  <c r="C46" i="13"/>
  <c r="B46" i="13"/>
  <c r="A46" i="13"/>
  <c r="C45" i="13"/>
  <c r="B45" i="13"/>
  <c r="A45" i="13"/>
  <c r="C44" i="13"/>
  <c r="B44" i="13"/>
  <c r="A44" i="13"/>
  <c r="C43" i="13"/>
  <c r="B43" i="13"/>
  <c r="A43" i="13"/>
  <c r="C42" i="13"/>
  <c r="B42" i="13"/>
  <c r="A42" i="13"/>
  <c r="C41" i="13"/>
  <c r="B41" i="13"/>
  <c r="A41" i="13"/>
  <c r="C40" i="13"/>
  <c r="B40" i="13"/>
  <c r="A40" i="13"/>
  <c r="C39" i="13"/>
  <c r="B39" i="13"/>
  <c r="A39" i="13"/>
  <c r="C38" i="13"/>
  <c r="B38" i="13"/>
  <c r="A38" i="13"/>
  <c r="C65" i="14"/>
  <c r="B65" i="14"/>
  <c r="A65" i="14"/>
  <c r="C64" i="14"/>
  <c r="B64" i="14"/>
  <c r="A64" i="14"/>
  <c r="C63" i="14"/>
  <c r="B63" i="14"/>
  <c r="A63" i="14"/>
  <c r="C62" i="14"/>
  <c r="B62" i="14"/>
  <c r="A62" i="14"/>
  <c r="C61" i="14"/>
  <c r="B61" i="14"/>
  <c r="A61" i="14"/>
  <c r="C60" i="14"/>
  <c r="B60" i="14"/>
  <c r="A60" i="14"/>
  <c r="C59" i="14"/>
  <c r="B59" i="14"/>
  <c r="A59" i="14"/>
  <c r="C58" i="14"/>
  <c r="B58" i="14"/>
  <c r="A58" i="14"/>
  <c r="C57" i="14"/>
  <c r="B57" i="14"/>
  <c r="A57" i="14"/>
  <c r="C56" i="14"/>
  <c r="B56" i="14"/>
  <c r="A56" i="14"/>
  <c r="C55" i="14"/>
  <c r="B55" i="14"/>
  <c r="A55" i="14"/>
  <c r="C54" i="14"/>
  <c r="B54" i="14"/>
  <c r="A54" i="14"/>
  <c r="C53" i="14"/>
  <c r="B53" i="14"/>
  <c r="A53" i="14"/>
  <c r="C52" i="14"/>
  <c r="B52" i="14"/>
  <c r="A52" i="14"/>
  <c r="C51" i="14"/>
  <c r="B51" i="14"/>
  <c r="A51" i="14"/>
  <c r="C50" i="14"/>
  <c r="B50" i="14"/>
  <c r="A50" i="14"/>
  <c r="C49" i="14"/>
  <c r="B49" i="14"/>
  <c r="A49" i="14"/>
  <c r="C48" i="14"/>
  <c r="B48" i="14"/>
  <c r="A48" i="14"/>
  <c r="C47" i="14"/>
  <c r="B47" i="14"/>
  <c r="A47" i="14"/>
  <c r="C46" i="14"/>
  <c r="B46" i="14"/>
  <c r="A46" i="14"/>
  <c r="C45" i="14"/>
  <c r="B45" i="14"/>
  <c r="A45" i="14"/>
  <c r="C44" i="14"/>
  <c r="B44" i="14"/>
  <c r="A44" i="14"/>
  <c r="C43" i="14"/>
  <c r="B43" i="14"/>
  <c r="A43" i="14"/>
  <c r="C42" i="14"/>
  <c r="B42" i="14"/>
  <c r="A42" i="14"/>
  <c r="C41" i="14"/>
  <c r="B41" i="14"/>
  <c r="A41" i="14"/>
  <c r="C40" i="14"/>
  <c r="B40" i="14"/>
  <c r="A40" i="14"/>
  <c r="C39" i="14"/>
  <c r="B39" i="14"/>
  <c r="A39" i="14"/>
  <c r="C38" i="14"/>
  <c r="B38" i="14"/>
  <c r="A38" i="14"/>
  <c r="C65" i="15"/>
  <c r="B65" i="15"/>
  <c r="A65" i="15"/>
  <c r="C64" i="15"/>
  <c r="B64" i="15"/>
  <c r="A64" i="15"/>
  <c r="C63" i="15"/>
  <c r="B63" i="15"/>
  <c r="A63" i="15"/>
  <c r="C62" i="15"/>
  <c r="B62" i="15"/>
  <c r="A62" i="15"/>
  <c r="C61" i="15"/>
  <c r="B61" i="15"/>
  <c r="A61" i="15"/>
  <c r="C60" i="15"/>
  <c r="B60" i="15"/>
  <c r="A60" i="15"/>
  <c r="C59" i="15"/>
  <c r="B59" i="15"/>
  <c r="A59" i="15"/>
  <c r="C58" i="15"/>
  <c r="B58" i="15"/>
  <c r="A58" i="15"/>
  <c r="C57" i="15"/>
  <c r="B57" i="15"/>
  <c r="A57" i="15"/>
  <c r="C56" i="15"/>
  <c r="B56" i="15"/>
  <c r="A56" i="15"/>
  <c r="C55" i="15"/>
  <c r="B55" i="15"/>
  <c r="A55" i="15"/>
  <c r="C54" i="15"/>
  <c r="B54" i="15"/>
  <c r="A54" i="15"/>
  <c r="C53" i="15"/>
  <c r="B53" i="15"/>
  <c r="A53" i="15"/>
  <c r="C52" i="15"/>
  <c r="B52" i="15"/>
  <c r="A52" i="15"/>
  <c r="C51" i="15"/>
  <c r="B51" i="15"/>
  <c r="A51" i="15"/>
  <c r="C50" i="15"/>
  <c r="B50" i="15"/>
  <c r="A50" i="15"/>
  <c r="C49" i="15"/>
  <c r="B49" i="15"/>
  <c r="A49" i="15"/>
  <c r="C48" i="15"/>
  <c r="B48" i="15"/>
  <c r="A48" i="15"/>
  <c r="C47" i="15"/>
  <c r="B47" i="15"/>
  <c r="A47" i="15"/>
  <c r="C46" i="15"/>
  <c r="B46" i="15"/>
  <c r="A46" i="15"/>
  <c r="C45" i="15"/>
  <c r="B45" i="15"/>
  <c r="A45" i="15"/>
  <c r="C44" i="15"/>
  <c r="B44" i="15"/>
  <c r="A44" i="15"/>
  <c r="C43" i="15"/>
  <c r="B43" i="15"/>
  <c r="A43" i="15"/>
  <c r="C42" i="15"/>
  <c r="B42" i="15"/>
  <c r="A42" i="15"/>
  <c r="C41" i="15"/>
  <c r="B41" i="15"/>
  <c r="A41" i="15"/>
  <c r="C40" i="15"/>
  <c r="B40" i="15"/>
  <c r="A40" i="15"/>
  <c r="C39" i="15"/>
  <c r="B39" i="15"/>
  <c r="A39" i="15"/>
  <c r="C38" i="15"/>
  <c r="B38" i="15"/>
  <c r="A38" i="15"/>
  <c r="C65" i="16"/>
  <c r="B65" i="16"/>
  <c r="A65" i="16"/>
  <c r="C64" i="16"/>
  <c r="B64" i="16"/>
  <c r="A64" i="16"/>
  <c r="C63" i="16"/>
  <c r="B63" i="16"/>
  <c r="A63" i="16"/>
  <c r="C62" i="16"/>
  <c r="B62" i="16"/>
  <c r="A62" i="16"/>
  <c r="C61" i="16"/>
  <c r="B61" i="16"/>
  <c r="A61" i="16"/>
  <c r="C60" i="16"/>
  <c r="B60" i="16"/>
  <c r="A60" i="16"/>
  <c r="C59" i="16"/>
  <c r="B59" i="16"/>
  <c r="A59" i="16"/>
  <c r="C58" i="16"/>
  <c r="B58" i="16"/>
  <c r="A58" i="16"/>
  <c r="C57" i="16"/>
  <c r="B57" i="16"/>
  <c r="A57" i="16"/>
  <c r="C56" i="16"/>
  <c r="B56" i="16"/>
  <c r="A56" i="16"/>
  <c r="C55" i="16"/>
  <c r="B55" i="16"/>
  <c r="A55" i="16"/>
  <c r="C54" i="16"/>
  <c r="B54" i="16"/>
  <c r="A54" i="16"/>
  <c r="C53" i="16"/>
  <c r="B53" i="16"/>
  <c r="A53" i="16"/>
  <c r="C52" i="16"/>
  <c r="B52" i="16"/>
  <c r="A52" i="16"/>
  <c r="C51" i="16"/>
  <c r="B51" i="16"/>
  <c r="A51" i="16"/>
  <c r="C50" i="16"/>
  <c r="B50" i="16"/>
  <c r="A50" i="16"/>
  <c r="C49" i="16"/>
  <c r="B49" i="16"/>
  <c r="A49" i="16"/>
  <c r="C48" i="16"/>
  <c r="B48" i="16"/>
  <c r="A48" i="16"/>
  <c r="C47" i="16"/>
  <c r="B47" i="16"/>
  <c r="A47" i="16"/>
  <c r="C46" i="16"/>
  <c r="B46" i="16"/>
  <c r="A46" i="16"/>
  <c r="C45" i="16"/>
  <c r="B45" i="16"/>
  <c r="A45" i="16"/>
  <c r="C44" i="16"/>
  <c r="B44" i="16"/>
  <c r="A44" i="16"/>
  <c r="C43" i="16"/>
  <c r="B43" i="16"/>
  <c r="A43" i="16"/>
  <c r="C42" i="16"/>
  <c r="B42" i="16"/>
  <c r="A42" i="16"/>
  <c r="C41" i="16"/>
  <c r="B41" i="16"/>
  <c r="A41" i="16"/>
  <c r="C40" i="16"/>
  <c r="B40" i="16"/>
  <c r="A40" i="16"/>
  <c r="C39" i="16"/>
  <c r="B39" i="16"/>
  <c r="A39" i="16"/>
  <c r="C38" i="16"/>
  <c r="B38" i="16"/>
  <c r="A38" i="16"/>
  <c r="C65" i="17"/>
  <c r="B65" i="17"/>
  <c r="A65" i="17"/>
  <c r="C64" i="17"/>
  <c r="B64" i="17"/>
  <c r="A64" i="17"/>
  <c r="C63" i="17"/>
  <c r="B63" i="17"/>
  <c r="A63" i="17"/>
  <c r="C62" i="17"/>
  <c r="B62" i="17"/>
  <c r="A62" i="17"/>
  <c r="C61" i="17"/>
  <c r="B61" i="17"/>
  <c r="A61" i="17"/>
  <c r="C60" i="17"/>
  <c r="B60" i="17"/>
  <c r="A60" i="17"/>
  <c r="C59" i="17"/>
  <c r="B59" i="17"/>
  <c r="A59" i="17"/>
  <c r="C58" i="17"/>
  <c r="B58" i="17"/>
  <c r="A58" i="17"/>
  <c r="C57" i="17"/>
  <c r="B57" i="17"/>
  <c r="A57" i="17"/>
  <c r="C56" i="17"/>
  <c r="B56" i="17"/>
  <c r="A56" i="17"/>
  <c r="C55" i="17"/>
  <c r="B55" i="17"/>
  <c r="A55" i="17"/>
  <c r="C54" i="17"/>
  <c r="B54" i="17"/>
  <c r="A54" i="17"/>
  <c r="C53" i="17"/>
  <c r="B53" i="17"/>
  <c r="A53" i="17"/>
  <c r="C52" i="17"/>
  <c r="B52" i="17"/>
  <c r="A52" i="17"/>
  <c r="C51" i="17"/>
  <c r="B51" i="17"/>
  <c r="A51" i="17"/>
  <c r="C50" i="17"/>
  <c r="B50" i="17"/>
  <c r="A50" i="17"/>
  <c r="C49" i="17"/>
  <c r="B49" i="17"/>
  <c r="A49" i="17"/>
  <c r="C48" i="17"/>
  <c r="B48" i="17"/>
  <c r="A48" i="17"/>
  <c r="C47" i="17"/>
  <c r="B47" i="17"/>
  <c r="A47" i="17"/>
  <c r="C46" i="17"/>
  <c r="B46" i="17"/>
  <c r="A46" i="17"/>
  <c r="C45" i="17"/>
  <c r="B45" i="17"/>
  <c r="A45" i="17"/>
  <c r="C44" i="17"/>
  <c r="B44" i="17"/>
  <c r="A44" i="17"/>
  <c r="C43" i="17"/>
  <c r="B43" i="17"/>
  <c r="A43" i="17"/>
  <c r="C42" i="17"/>
  <c r="B42" i="17"/>
  <c r="A42" i="17"/>
  <c r="C41" i="17"/>
  <c r="B41" i="17"/>
  <c r="A41" i="17"/>
  <c r="C40" i="17"/>
  <c r="B40" i="17"/>
  <c r="A40" i="17"/>
  <c r="C39" i="17"/>
  <c r="B39" i="17"/>
  <c r="A39" i="17"/>
  <c r="C38" i="17"/>
  <c r="B38" i="17"/>
  <c r="A38" i="17"/>
  <c r="C65" i="21"/>
  <c r="B65" i="21"/>
  <c r="A65" i="21"/>
  <c r="C64" i="21"/>
  <c r="B64" i="21"/>
  <c r="A64" i="21"/>
  <c r="C63" i="21"/>
  <c r="B63" i="21"/>
  <c r="A63" i="21"/>
  <c r="C62" i="21"/>
  <c r="B62" i="21"/>
  <c r="A62" i="21"/>
  <c r="C61" i="21"/>
  <c r="B61" i="21"/>
  <c r="A61" i="21"/>
  <c r="C60" i="21"/>
  <c r="B60" i="21"/>
  <c r="A60" i="21"/>
  <c r="C59" i="21"/>
  <c r="B59" i="21"/>
  <c r="A59" i="21"/>
  <c r="C58" i="21"/>
  <c r="B58" i="21"/>
  <c r="A58" i="21"/>
  <c r="C57" i="21"/>
  <c r="B57" i="21"/>
  <c r="A57" i="21"/>
  <c r="C56" i="21"/>
  <c r="B56" i="21"/>
  <c r="A56" i="21"/>
  <c r="C55" i="21"/>
  <c r="B55" i="21"/>
  <c r="A55" i="21"/>
  <c r="C54" i="21"/>
  <c r="B54" i="21"/>
  <c r="A54" i="21"/>
  <c r="C53" i="21"/>
  <c r="B53" i="21"/>
  <c r="A53" i="21"/>
  <c r="C52" i="21"/>
  <c r="B52" i="21"/>
  <c r="A52" i="21"/>
  <c r="C51" i="21"/>
  <c r="B51" i="21"/>
  <c r="A51" i="21"/>
  <c r="C50" i="21"/>
  <c r="B50" i="21"/>
  <c r="A50" i="21"/>
  <c r="C49" i="21"/>
  <c r="B49" i="21"/>
  <c r="A49" i="21"/>
  <c r="C48" i="21"/>
  <c r="B48" i="21"/>
  <c r="A48" i="21"/>
  <c r="C47" i="21"/>
  <c r="B47" i="21"/>
  <c r="A47" i="21"/>
  <c r="C46" i="21"/>
  <c r="B46" i="21"/>
  <c r="A46" i="21"/>
  <c r="C45" i="21"/>
  <c r="B45" i="21"/>
  <c r="A45" i="21"/>
  <c r="C44" i="21"/>
  <c r="B44" i="21"/>
  <c r="A44" i="21"/>
  <c r="C43" i="21"/>
  <c r="B43" i="21"/>
  <c r="A43" i="21"/>
  <c r="C42" i="21"/>
  <c r="B42" i="21"/>
  <c r="A42" i="21"/>
  <c r="C41" i="21"/>
  <c r="B41" i="21"/>
  <c r="A41" i="21"/>
  <c r="C40" i="21"/>
  <c r="B40" i="21"/>
  <c r="A40" i="21"/>
  <c r="C39" i="21"/>
  <c r="B39" i="21"/>
  <c r="A39" i="21"/>
  <c r="C38" i="21"/>
  <c r="B38" i="21"/>
  <c r="A38" i="21"/>
  <c r="C65" i="22"/>
  <c r="B65" i="22"/>
  <c r="A65" i="22"/>
  <c r="C64" i="22"/>
  <c r="B64" i="22"/>
  <c r="A64" i="22"/>
  <c r="C63" i="22"/>
  <c r="B63" i="22"/>
  <c r="A63" i="22"/>
  <c r="C62" i="22"/>
  <c r="B62" i="22"/>
  <c r="A62" i="22"/>
  <c r="C61" i="22"/>
  <c r="B61" i="22"/>
  <c r="A61" i="22"/>
  <c r="C60" i="22"/>
  <c r="B60" i="22"/>
  <c r="A60" i="22"/>
  <c r="C59" i="22"/>
  <c r="B59" i="22"/>
  <c r="A59" i="22"/>
  <c r="C58" i="22"/>
  <c r="B58" i="22"/>
  <c r="A58" i="22"/>
  <c r="C57" i="22"/>
  <c r="B57" i="22"/>
  <c r="A57" i="22"/>
  <c r="C56" i="22"/>
  <c r="B56" i="22"/>
  <c r="A56" i="22"/>
  <c r="C55" i="22"/>
  <c r="B55" i="22"/>
  <c r="A55" i="22"/>
  <c r="C54" i="22"/>
  <c r="B54" i="22"/>
  <c r="A54" i="22"/>
  <c r="C53" i="22"/>
  <c r="B53" i="22"/>
  <c r="A53" i="22"/>
  <c r="C52" i="22"/>
  <c r="B52" i="22"/>
  <c r="A52" i="22"/>
  <c r="C51" i="22"/>
  <c r="B51" i="22"/>
  <c r="A51" i="22"/>
  <c r="C50" i="22"/>
  <c r="B50" i="22"/>
  <c r="A50" i="22"/>
  <c r="C49" i="22"/>
  <c r="B49" i="22"/>
  <c r="A49" i="22"/>
  <c r="C48" i="22"/>
  <c r="B48" i="22"/>
  <c r="A48" i="22"/>
  <c r="C47" i="22"/>
  <c r="B47" i="22"/>
  <c r="A47" i="22"/>
  <c r="C46" i="22"/>
  <c r="B46" i="22"/>
  <c r="A46" i="22"/>
  <c r="C45" i="22"/>
  <c r="B45" i="22"/>
  <c r="A45" i="22"/>
  <c r="C44" i="22"/>
  <c r="B44" i="22"/>
  <c r="A44" i="22"/>
  <c r="C43" i="22"/>
  <c r="B43" i="22"/>
  <c r="A43" i="22"/>
  <c r="C42" i="22"/>
  <c r="B42" i="22"/>
  <c r="A42" i="22"/>
  <c r="C41" i="22"/>
  <c r="B41" i="22"/>
  <c r="A41" i="22"/>
  <c r="C40" i="22"/>
  <c r="B40" i="22"/>
  <c r="A40" i="22"/>
  <c r="C39" i="22"/>
  <c r="B39" i="22"/>
  <c r="A39" i="22"/>
  <c r="C38" i="22"/>
  <c r="B38" i="22"/>
  <c r="A38" i="22"/>
  <c r="C65" i="23"/>
  <c r="B65" i="23"/>
  <c r="A65" i="23"/>
  <c r="C64" i="23"/>
  <c r="B64" i="23"/>
  <c r="A64" i="23"/>
  <c r="C63" i="23"/>
  <c r="B63" i="23"/>
  <c r="A63" i="23"/>
  <c r="C62" i="23"/>
  <c r="B62" i="23"/>
  <c r="A62" i="23"/>
  <c r="C61" i="23"/>
  <c r="B61" i="23"/>
  <c r="A61" i="23"/>
  <c r="C60" i="23"/>
  <c r="B60" i="23"/>
  <c r="A60" i="23"/>
  <c r="C59" i="23"/>
  <c r="B59" i="23"/>
  <c r="A59" i="23"/>
  <c r="C58" i="23"/>
  <c r="B58" i="23"/>
  <c r="A58" i="23"/>
  <c r="C57" i="23"/>
  <c r="B57" i="23"/>
  <c r="A57" i="23"/>
  <c r="C56" i="23"/>
  <c r="B56" i="23"/>
  <c r="A56" i="23"/>
  <c r="C55" i="23"/>
  <c r="B55" i="23"/>
  <c r="A55" i="23"/>
  <c r="C54" i="23"/>
  <c r="B54" i="23"/>
  <c r="A54" i="23"/>
  <c r="C53" i="23"/>
  <c r="B53" i="23"/>
  <c r="A53" i="23"/>
  <c r="C52" i="23"/>
  <c r="B52" i="23"/>
  <c r="A52" i="23"/>
  <c r="C51" i="23"/>
  <c r="B51" i="23"/>
  <c r="A51" i="23"/>
  <c r="C50" i="23"/>
  <c r="B50" i="23"/>
  <c r="A50" i="23"/>
  <c r="C49" i="23"/>
  <c r="B49" i="23"/>
  <c r="A49" i="23"/>
  <c r="C48" i="23"/>
  <c r="B48" i="23"/>
  <c r="A48" i="23"/>
  <c r="C47" i="23"/>
  <c r="B47" i="23"/>
  <c r="A47" i="23"/>
  <c r="C46" i="23"/>
  <c r="B46" i="23"/>
  <c r="A46" i="23"/>
  <c r="C45" i="23"/>
  <c r="B45" i="23"/>
  <c r="A45" i="23"/>
  <c r="C44" i="23"/>
  <c r="B44" i="23"/>
  <c r="A44" i="23"/>
  <c r="C43" i="23"/>
  <c r="B43" i="23"/>
  <c r="A43" i="23"/>
  <c r="C42" i="23"/>
  <c r="B42" i="23"/>
  <c r="A42" i="23"/>
  <c r="C41" i="23"/>
  <c r="B41" i="23"/>
  <c r="A41" i="23"/>
  <c r="C40" i="23"/>
  <c r="B40" i="23"/>
  <c r="A40" i="23"/>
  <c r="C39" i="23"/>
  <c r="B39" i="23"/>
  <c r="A39" i="23"/>
  <c r="C38" i="23"/>
  <c r="B38" i="23"/>
  <c r="A38" i="23"/>
  <c r="C65" i="24"/>
  <c r="B65" i="24"/>
  <c r="A65" i="24"/>
  <c r="C64" i="24"/>
  <c r="B64" i="24"/>
  <c r="A64" i="24"/>
  <c r="C63" i="24"/>
  <c r="B63" i="24"/>
  <c r="A63" i="24"/>
  <c r="C62" i="24"/>
  <c r="B62" i="24"/>
  <c r="A62" i="24"/>
  <c r="C61" i="24"/>
  <c r="B61" i="24"/>
  <c r="A61" i="24"/>
  <c r="C60" i="24"/>
  <c r="B60" i="24"/>
  <c r="A60" i="24"/>
  <c r="C59" i="24"/>
  <c r="B59" i="24"/>
  <c r="A59" i="24"/>
  <c r="C58" i="24"/>
  <c r="B58" i="24"/>
  <c r="A58" i="24"/>
  <c r="C57" i="24"/>
  <c r="B57" i="24"/>
  <c r="A57" i="24"/>
  <c r="C56" i="24"/>
  <c r="B56" i="24"/>
  <c r="A56" i="24"/>
  <c r="C55" i="24"/>
  <c r="B55" i="24"/>
  <c r="A55" i="24"/>
  <c r="C54" i="24"/>
  <c r="B54" i="24"/>
  <c r="A54" i="24"/>
  <c r="C53" i="24"/>
  <c r="B53" i="24"/>
  <c r="A53" i="24"/>
  <c r="C52" i="24"/>
  <c r="B52" i="24"/>
  <c r="A52" i="24"/>
  <c r="C51" i="24"/>
  <c r="B51" i="24"/>
  <c r="A51" i="24"/>
  <c r="C50" i="24"/>
  <c r="B50" i="24"/>
  <c r="A50" i="24"/>
  <c r="C49" i="24"/>
  <c r="B49" i="24"/>
  <c r="A49" i="24"/>
  <c r="C48" i="24"/>
  <c r="B48" i="24"/>
  <c r="A48" i="24"/>
  <c r="C47" i="24"/>
  <c r="B47" i="24"/>
  <c r="A47" i="24"/>
  <c r="C46" i="24"/>
  <c r="B46" i="24"/>
  <c r="A46" i="24"/>
  <c r="C45" i="24"/>
  <c r="B45" i="24"/>
  <c r="A45" i="24"/>
  <c r="C44" i="24"/>
  <c r="B44" i="24"/>
  <c r="A44" i="24"/>
  <c r="C43" i="24"/>
  <c r="B43" i="24"/>
  <c r="A43" i="24"/>
  <c r="C42" i="24"/>
  <c r="B42" i="24"/>
  <c r="A42" i="24"/>
  <c r="C41" i="24"/>
  <c r="B41" i="24"/>
  <c r="A41" i="24"/>
  <c r="C40" i="24"/>
  <c r="B40" i="24"/>
  <c r="A40" i="24"/>
  <c r="C39" i="24"/>
  <c r="B39" i="24"/>
  <c r="A39" i="24"/>
  <c r="C38" i="24"/>
  <c r="B38" i="24"/>
  <c r="A38" i="24"/>
  <c r="C65" i="25"/>
  <c r="B65" i="25"/>
  <c r="A65" i="25"/>
  <c r="C64" i="25"/>
  <c r="B64" i="25"/>
  <c r="A64" i="25"/>
  <c r="C63" i="25"/>
  <c r="B63" i="25"/>
  <c r="A63" i="25"/>
  <c r="C62" i="25"/>
  <c r="B62" i="25"/>
  <c r="A62" i="25"/>
  <c r="C61" i="25"/>
  <c r="B61" i="25"/>
  <c r="A61" i="25"/>
  <c r="C60" i="25"/>
  <c r="B60" i="25"/>
  <c r="A60" i="25"/>
  <c r="C59" i="25"/>
  <c r="B59" i="25"/>
  <c r="A59" i="25"/>
  <c r="C58" i="25"/>
  <c r="B58" i="25"/>
  <c r="A58" i="25"/>
  <c r="C57" i="25"/>
  <c r="B57" i="25"/>
  <c r="A57" i="25"/>
  <c r="C56" i="25"/>
  <c r="B56" i="25"/>
  <c r="A56" i="25"/>
  <c r="C55" i="25"/>
  <c r="B55" i="25"/>
  <c r="A55" i="25"/>
  <c r="C54" i="25"/>
  <c r="B54" i="25"/>
  <c r="A54" i="25"/>
  <c r="C53" i="25"/>
  <c r="B53" i="25"/>
  <c r="A53" i="25"/>
  <c r="C52" i="25"/>
  <c r="B52" i="25"/>
  <c r="A52" i="25"/>
  <c r="C51" i="25"/>
  <c r="B51" i="25"/>
  <c r="A51" i="25"/>
  <c r="C50" i="25"/>
  <c r="B50" i="25"/>
  <c r="A50" i="25"/>
  <c r="C49" i="25"/>
  <c r="B49" i="25"/>
  <c r="A49" i="25"/>
  <c r="C48" i="25"/>
  <c r="B48" i="25"/>
  <c r="A48" i="25"/>
  <c r="C47" i="25"/>
  <c r="B47" i="25"/>
  <c r="A47" i="25"/>
  <c r="C46" i="25"/>
  <c r="B46" i="25"/>
  <c r="A46" i="25"/>
  <c r="C45" i="25"/>
  <c r="B45" i="25"/>
  <c r="A45" i="25"/>
  <c r="C44" i="25"/>
  <c r="B44" i="25"/>
  <c r="A44" i="25"/>
  <c r="C43" i="25"/>
  <c r="B43" i="25"/>
  <c r="A43" i="25"/>
  <c r="C42" i="25"/>
  <c r="B42" i="25"/>
  <c r="A42" i="25"/>
  <c r="C41" i="25"/>
  <c r="B41" i="25"/>
  <c r="A41" i="25"/>
  <c r="C40" i="25"/>
  <c r="B40" i="25"/>
  <c r="A40" i="25"/>
  <c r="C39" i="25"/>
  <c r="B39" i="25"/>
  <c r="A39" i="25"/>
  <c r="C38" i="25"/>
  <c r="B38" i="25"/>
  <c r="A38" i="25"/>
  <c r="C65" i="26"/>
  <c r="B65" i="26"/>
  <c r="A65" i="26"/>
  <c r="C64" i="26"/>
  <c r="B64" i="26"/>
  <c r="A64" i="26"/>
  <c r="C63" i="26"/>
  <c r="B63" i="26"/>
  <c r="A63" i="26"/>
  <c r="C62" i="26"/>
  <c r="B62" i="26"/>
  <c r="A62" i="26"/>
  <c r="C61" i="26"/>
  <c r="B61" i="26"/>
  <c r="A61" i="26"/>
  <c r="C60" i="26"/>
  <c r="B60" i="26"/>
  <c r="A60" i="26"/>
  <c r="C59" i="26"/>
  <c r="B59" i="26"/>
  <c r="A59" i="26"/>
  <c r="C58" i="26"/>
  <c r="B58" i="26"/>
  <c r="A58" i="26"/>
  <c r="C57" i="26"/>
  <c r="B57" i="26"/>
  <c r="A57" i="26"/>
  <c r="C56" i="26"/>
  <c r="B56" i="26"/>
  <c r="A56" i="26"/>
  <c r="C55" i="26"/>
  <c r="B55" i="26"/>
  <c r="A55" i="26"/>
  <c r="C54" i="26"/>
  <c r="B54" i="26"/>
  <c r="A54" i="26"/>
  <c r="C53" i="26"/>
  <c r="B53" i="26"/>
  <c r="A53" i="26"/>
  <c r="C52" i="26"/>
  <c r="B52" i="26"/>
  <c r="A52" i="26"/>
  <c r="C51" i="26"/>
  <c r="B51" i="26"/>
  <c r="A51" i="26"/>
  <c r="C50" i="26"/>
  <c r="B50" i="26"/>
  <c r="A50" i="26"/>
  <c r="C49" i="26"/>
  <c r="B49" i="26"/>
  <c r="A49" i="26"/>
  <c r="C48" i="26"/>
  <c r="B48" i="26"/>
  <c r="A48" i="26"/>
  <c r="C47" i="26"/>
  <c r="G46" i="26" s="1"/>
  <c r="B47" i="26"/>
  <c r="F46" i="26" s="1"/>
  <c r="A47" i="26"/>
  <c r="C46" i="26"/>
  <c r="B46" i="26"/>
  <c r="A46" i="26"/>
  <c r="C45" i="26"/>
  <c r="B45" i="26"/>
  <c r="A45" i="26"/>
  <c r="C44" i="26"/>
  <c r="B44" i="26"/>
  <c r="A44" i="26"/>
  <c r="C43" i="26"/>
  <c r="B43" i="26"/>
  <c r="A43" i="26"/>
  <c r="C42" i="26"/>
  <c r="B42" i="26"/>
  <c r="A42" i="26"/>
  <c r="C41" i="26"/>
  <c r="B41" i="26"/>
  <c r="A41" i="26"/>
  <c r="C40" i="26"/>
  <c r="B40" i="26"/>
  <c r="A40" i="26"/>
  <c r="C39" i="26"/>
  <c r="B39" i="26"/>
  <c r="A39" i="26"/>
  <c r="C38" i="26"/>
  <c r="B38" i="26"/>
  <c r="A38" i="26"/>
  <c r="C65" i="7"/>
  <c r="B65" i="7"/>
  <c r="A65" i="7"/>
  <c r="C64" i="7"/>
  <c r="B64" i="7"/>
  <c r="A64" i="7"/>
  <c r="C63" i="7"/>
  <c r="B63" i="7"/>
  <c r="A63" i="7"/>
  <c r="C62" i="7"/>
  <c r="B62" i="7"/>
  <c r="A62" i="7"/>
  <c r="C61" i="7"/>
  <c r="B61" i="7"/>
  <c r="A61" i="7"/>
  <c r="C60" i="7"/>
  <c r="B60" i="7"/>
  <c r="A60" i="7"/>
  <c r="C59" i="7"/>
  <c r="B59" i="7"/>
  <c r="A59" i="7"/>
  <c r="C58" i="7"/>
  <c r="B58" i="7"/>
  <c r="A58" i="7"/>
  <c r="C57" i="7"/>
  <c r="B57" i="7"/>
  <c r="A57" i="7"/>
  <c r="C56" i="7"/>
  <c r="B56" i="7"/>
  <c r="A56" i="7"/>
  <c r="C55" i="7"/>
  <c r="B55" i="7"/>
  <c r="A55" i="7"/>
  <c r="C54" i="7"/>
  <c r="B54" i="7"/>
  <c r="A54" i="7"/>
  <c r="C53" i="7"/>
  <c r="B53" i="7"/>
  <c r="A53" i="7"/>
  <c r="C52" i="7"/>
  <c r="B52" i="7"/>
  <c r="A52" i="7"/>
  <c r="C51" i="7"/>
  <c r="B51" i="7"/>
  <c r="A51" i="7"/>
  <c r="C50" i="7"/>
  <c r="B50" i="7"/>
  <c r="A50" i="7"/>
  <c r="C49" i="7"/>
  <c r="B49" i="7"/>
  <c r="A49" i="7"/>
  <c r="C48" i="7"/>
  <c r="B48" i="7"/>
  <c r="A48" i="7"/>
  <c r="C47" i="7"/>
  <c r="B47" i="7"/>
  <c r="A47" i="7"/>
  <c r="C46" i="7"/>
  <c r="B46" i="7"/>
  <c r="A46" i="7"/>
  <c r="C45" i="7"/>
  <c r="B45" i="7"/>
  <c r="A45" i="7"/>
  <c r="C44" i="7"/>
  <c r="B44" i="7"/>
  <c r="A44" i="7"/>
  <c r="C43" i="7"/>
  <c r="B43" i="7"/>
  <c r="A43" i="7"/>
  <c r="C42" i="7"/>
  <c r="B42" i="7"/>
  <c r="A42" i="7"/>
  <c r="C41" i="7"/>
  <c r="B41" i="7"/>
  <c r="A41" i="7"/>
  <c r="C40" i="7"/>
  <c r="B40" i="7"/>
  <c r="A40" i="7"/>
  <c r="C39" i="7"/>
  <c r="B39" i="7"/>
  <c r="A39" i="7"/>
  <c r="C38" i="7"/>
  <c r="B38" i="7"/>
  <c r="A38" i="7"/>
  <c r="C65" i="6"/>
  <c r="B65" i="6"/>
  <c r="A65" i="6"/>
  <c r="C64" i="6"/>
  <c r="B64" i="6"/>
  <c r="A64" i="6"/>
  <c r="C63" i="6"/>
  <c r="B63" i="6"/>
  <c r="A63" i="6"/>
  <c r="C62" i="6"/>
  <c r="B62" i="6"/>
  <c r="A62" i="6"/>
  <c r="C61" i="6"/>
  <c r="B61" i="6"/>
  <c r="A61" i="6"/>
  <c r="C60" i="6"/>
  <c r="B60" i="6"/>
  <c r="A60" i="6"/>
  <c r="C59" i="6"/>
  <c r="B59" i="6"/>
  <c r="A59" i="6"/>
  <c r="C58" i="6"/>
  <c r="B58" i="6"/>
  <c r="A58" i="6"/>
  <c r="C57" i="6"/>
  <c r="B57" i="6"/>
  <c r="A57" i="6"/>
  <c r="C56" i="6"/>
  <c r="B56" i="6"/>
  <c r="A56" i="6"/>
  <c r="C55" i="6"/>
  <c r="B55" i="6"/>
  <c r="A55" i="6"/>
  <c r="C54" i="6"/>
  <c r="B54" i="6"/>
  <c r="A54" i="6"/>
  <c r="C53" i="6"/>
  <c r="B53" i="6"/>
  <c r="A53" i="6"/>
  <c r="C52" i="6"/>
  <c r="B52" i="6"/>
  <c r="A52" i="6"/>
  <c r="C51" i="6"/>
  <c r="B51" i="6"/>
  <c r="A51" i="6"/>
  <c r="C50" i="6"/>
  <c r="B50" i="6"/>
  <c r="A50" i="6"/>
  <c r="C49" i="6"/>
  <c r="B49" i="6"/>
  <c r="A49" i="6"/>
  <c r="C48" i="6"/>
  <c r="B48" i="6"/>
  <c r="A48" i="6"/>
  <c r="C47" i="6"/>
  <c r="B47" i="6"/>
  <c r="A47" i="6"/>
  <c r="C46" i="6"/>
  <c r="B46" i="6"/>
  <c r="A46" i="6"/>
  <c r="C45" i="6"/>
  <c r="B45" i="6"/>
  <c r="A45" i="6"/>
  <c r="C44" i="6"/>
  <c r="B44" i="6"/>
  <c r="A44" i="6"/>
  <c r="C43" i="6"/>
  <c r="B43" i="6"/>
  <c r="A43" i="6"/>
  <c r="C42" i="6"/>
  <c r="B42" i="6"/>
  <c r="A42" i="6"/>
  <c r="C41" i="6"/>
  <c r="B41" i="6"/>
  <c r="A41" i="6"/>
  <c r="C40" i="6"/>
  <c r="B40" i="6"/>
  <c r="A40" i="6"/>
  <c r="C39" i="6"/>
  <c r="B39" i="6"/>
  <c r="A39" i="6"/>
  <c r="C38" i="6"/>
  <c r="B38" i="6"/>
  <c r="A38" i="6"/>
  <c r="C39" i="5"/>
  <c r="C40" i="5"/>
  <c r="C41" i="5"/>
  <c r="C42" i="5"/>
  <c r="C43" i="5"/>
  <c r="C44" i="5"/>
  <c r="C45" i="5"/>
  <c r="C46" i="5"/>
  <c r="C47" i="5"/>
  <c r="C48" i="5"/>
  <c r="C49" i="5"/>
  <c r="C50" i="5"/>
  <c r="C51" i="5"/>
  <c r="C52" i="5"/>
  <c r="C53" i="5"/>
  <c r="C54" i="5"/>
  <c r="C55" i="5"/>
  <c r="C56" i="5"/>
  <c r="C57" i="5"/>
  <c r="C58" i="5"/>
  <c r="C59" i="5"/>
  <c r="C60" i="5"/>
  <c r="C61" i="5"/>
  <c r="C62" i="5"/>
  <c r="C63" i="5"/>
  <c r="C64" i="5"/>
  <c r="C65" i="5"/>
  <c r="B39" i="5"/>
  <c r="B40" i="5"/>
  <c r="B41" i="5"/>
  <c r="B42" i="5"/>
  <c r="B43" i="5"/>
  <c r="B44" i="5"/>
  <c r="B45" i="5"/>
  <c r="B46" i="5"/>
  <c r="B47" i="5"/>
  <c r="B48" i="5"/>
  <c r="B49" i="5"/>
  <c r="B50" i="5"/>
  <c r="B51" i="5"/>
  <c r="B52" i="5"/>
  <c r="B53" i="5"/>
  <c r="B54" i="5"/>
  <c r="B55" i="5"/>
  <c r="B56" i="5"/>
  <c r="B57" i="5"/>
  <c r="B58" i="5"/>
  <c r="B59" i="5"/>
  <c r="B60" i="5"/>
  <c r="B61" i="5"/>
  <c r="B62" i="5"/>
  <c r="B63" i="5"/>
  <c r="B64" i="5"/>
  <c r="B65" i="5"/>
  <c r="B38" i="5"/>
  <c r="C38" i="5"/>
  <c r="C37" i="5"/>
  <c r="G37" i="5" s="1"/>
  <c r="B37" i="5"/>
  <c r="F37" i="5" s="1"/>
  <c r="A39" i="5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38" i="5"/>
  <c r="E6" i="6"/>
  <c r="B37" i="6" s="1"/>
  <c r="F37" i="6" s="1"/>
  <c r="E6" i="7"/>
  <c r="B37" i="7" s="1"/>
  <c r="F37" i="7" s="1"/>
  <c r="E6" i="8"/>
  <c r="B37" i="8" s="1"/>
  <c r="F37" i="8" s="1"/>
  <c r="E6" i="9"/>
  <c r="B37" i="9" s="1"/>
  <c r="F37" i="9" s="1"/>
  <c r="E6" i="10"/>
  <c r="B37" i="10" s="1"/>
  <c r="F37" i="10" s="1"/>
  <c r="E6" i="11"/>
  <c r="B37" i="11" s="1"/>
  <c r="F37" i="11" s="1"/>
  <c r="E6" i="12"/>
  <c r="B37" i="12" s="1"/>
  <c r="F37" i="12" s="1"/>
  <c r="E6" i="13"/>
  <c r="B37" i="13" s="1"/>
  <c r="F37" i="13" s="1"/>
  <c r="E6" i="14"/>
  <c r="B37" i="14" s="1"/>
  <c r="F37" i="14" s="1"/>
  <c r="E6" i="15"/>
  <c r="B37" i="15" s="1"/>
  <c r="F37" i="15" s="1"/>
  <c r="E6" i="16"/>
  <c r="B37" i="16" s="1"/>
  <c r="F37" i="16" s="1"/>
  <c r="E6" i="17"/>
  <c r="B37" i="17" s="1"/>
  <c r="F37" i="17" s="1"/>
  <c r="E6" i="21"/>
  <c r="B37" i="21" s="1"/>
  <c r="F37" i="21" s="1"/>
  <c r="E6" i="22"/>
  <c r="B37" i="22" s="1"/>
  <c r="F37" i="22" s="1"/>
  <c r="E6" i="23"/>
  <c r="B37" i="23" s="1"/>
  <c r="F37" i="23" s="1"/>
  <c r="E6" i="25"/>
  <c r="B37" i="25" s="1"/>
  <c r="F37" i="25" s="1"/>
  <c r="E6" i="26"/>
  <c r="B37" i="26" s="1"/>
  <c r="F37" i="26" s="1"/>
  <c r="E6" i="24"/>
  <c r="B37" i="24" s="1"/>
  <c r="F37" i="24" s="1"/>
  <c r="D6" i="6"/>
  <c r="C37" i="6" s="1"/>
  <c r="G37" i="6" s="1"/>
  <c r="D6" i="7"/>
  <c r="C37" i="7" s="1"/>
  <c r="G37" i="7" s="1"/>
  <c r="D6" i="8"/>
  <c r="C37" i="8" s="1"/>
  <c r="G37" i="8" s="1"/>
  <c r="D6" i="9"/>
  <c r="C37" i="9" s="1"/>
  <c r="G37" i="9" s="1"/>
  <c r="D6" i="10"/>
  <c r="C37" i="10" s="1"/>
  <c r="G37" i="10" s="1"/>
  <c r="D6" i="11"/>
  <c r="C37" i="11" s="1"/>
  <c r="G37" i="11" s="1"/>
  <c r="D6" i="12"/>
  <c r="C37" i="12" s="1"/>
  <c r="G37" i="12" s="1"/>
  <c r="D6" i="13"/>
  <c r="C37" i="13" s="1"/>
  <c r="G37" i="13" s="1"/>
  <c r="D6" i="14"/>
  <c r="C37" i="14" s="1"/>
  <c r="G37" i="14" s="1"/>
  <c r="D6" i="15"/>
  <c r="C37" i="15" s="1"/>
  <c r="G37" i="15" s="1"/>
  <c r="D6" i="16"/>
  <c r="C37" i="16" s="1"/>
  <c r="G37" i="16" s="1"/>
  <c r="D6" i="17"/>
  <c r="C37" i="17" s="1"/>
  <c r="G37" i="17" s="1"/>
  <c r="D6" i="21"/>
  <c r="C37" i="21" s="1"/>
  <c r="G37" i="21" s="1"/>
  <c r="D6" i="22"/>
  <c r="C37" i="22" s="1"/>
  <c r="G37" i="22" s="1"/>
  <c r="D6" i="23"/>
  <c r="C37" i="23" s="1"/>
  <c r="G37" i="23" s="1"/>
  <c r="D6" i="25"/>
  <c r="C37" i="25" s="1"/>
  <c r="G37" i="25" s="1"/>
  <c r="D6" i="26"/>
  <c r="C37" i="26" s="1"/>
  <c r="G37" i="26" s="1"/>
  <c r="D6" i="24"/>
  <c r="C37" i="24" s="1"/>
  <c r="G37" i="24" s="1"/>
  <c r="C6" i="6"/>
  <c r="C6" i="7"/>
  <c r="C6" i="8"/>
  <c r="C6" i="9"/>
  <c r="C6" i="10"/>
  <c r="C6" i="11"/>
  <c r="C6" i="12"/>
  <c r="C6" i="13"/>
  <c r="C6" i="14"/>
  <c r="C6" i="15"/>
  <c r="C6" i="16"/>
  <c r="C6" i="17"/>
  <c r="C6" i="21"/>
  <c r="C6" i="22"/>
  <c r="C6" i="23"/>
  <c r="C6" i="25"/>
  <c r="C6" i="26"/>
  <c r="C6" i="24"/>
  <c r="B6" i="6"/>
  <c r="B6" i="7"/>
  <c r="B6" i="8"/>
  <c r="B6" i="9"/>
  <c r="B6" i="10"/>
  <c r="B6" i="11"/>
  <c r="B6" i="12"/>
  <c r="B6" i="13"/>
  <c r="B6" i="14"/>
  <c r="B6" i="15"/>
  <c r="B6" i="16"/>
  <c r="B6" i="17"/>
  <c r="B6" i="21"/>
  <c r="B6" i="22"/>
  <c r="B6" i="23"/>
  <c r="B6" i="25"/>
  <c r="B6" i="26"/>
  <c r="B6" i="24"/>
  <c r="D5" i="6"/>
  <c r="D5" i="7"/>
  <c r="D5" i="8"/>
  <c r="D5" i="9"/>
  <c r="D5" i="10"/>
  <c r="D5" i="11"/>
  <c r="D5" i="12"/>
  <c r="D5" i="13"/>
  <c r="D5" i="14"/>
  <c r="D5" i="15"/>
  <c r="D5" i="16"/>
  <c r="D5" i="17"/>
  <c r="D5" i="21"/>
  <c r="D5" i="22"/>
  <c r="D5" i="23"/>
  <c r="D5" i="25"/>
  <c r="D5" i="26"/>
  <c r="D5" i="24"/>
  <c r="B5" i="6"/>
  <c r="B5" i="7"/>
  <c r="B5" i="8"/>
  <c r="B5" i="9"/>
  <c r="B5" i="10"/>
  <c r="B5" i="11"/>
  <c r="B5" i="12"/>
  <c r="B5" i="13"/>
  <c r="B5" i="14"/>
  <c r="B5" i="15"/>
  <c r="B5" i="16"/>
  <c r="B5" i="17"/>
  <c r="B5" i="21"/>
  <c r="B5" i="22"/>
  <c r="B5" i="24"/>
  <c r="B5" i="25"/>
  <c r="B5" i="26"/>
  <c r="B5" i="23"/>
  <c r="D42" i="21" l="1"/>
  <c r="D55" i="24"/>
  <c r="D50" i="24"/>
  <c r="D51" i="24"/>
  <c r="D58" i="24"/>
  <c r="D53" i="24"/>
  <c r="D49" i="21"/>
  <c r="D41" i="21"/>
  <c r="D59" i="21"/>
  <c r="D43" i="21"/>
  <c r="D47" i="21"/>
  <c r="D48" i="23"/>
  <c r="D44" i="23"/>
  <c r="D54" i="23"/>
  <c r="D40" i="22"/>
  <c r="D60" i="17"/>
  <c r="D56" i="15"/>
  <c r="D49" i="13"/>
  <c r="D45" i="12"/>
  <c r="D47" i="11"/>
  <c r="D46" i="11"/>
  <c r="D39" i="7"/>
  <c r="D44" i="26"/>
  <c r="D50" i="26"/>
  <c r="D51" i="25"/>
  <c r="D63" i="24"/>
  <c r="D65" i="24"/>
  <c r="D49" i="23"/>
  <c r="D63" i="23"/>
  <c r="D46" i="22"/>
  <c r="D45" i="22"/>
  <c r="D39" i="21"/>
  <c r="D59" i="17"/>
  <c r="D57" i="12"/>
  <c r="D65" i="12"/>
  <c r="D52" i="13"/>
  <c r="D59" i="9"/>
  <c r="D51" i="8"/>
  <c r="D61" i="7"/>
  <c r="D61" i="25"/>
  <c r="D63" i="22"/>
  <c r="D59" i="7"/>
  <c r="D53" i="25"/>
  <c r="D65" i="23"/>
  <c r="D55" i="22"/>
  <c r="D61" i="26"/>
  <c r="D65" i="26"/>
  <c r="D45" i="25"/>
  <c r="D49" i="25"/>
  <c r="D59" i="25"/>
  <c r="D63" i="25"/>
  <c r="D41" i="22"/>
  <c r="D60" i="7"/>
  <c r="D52" i="7"/>
  <c r="D51" i="26"/>
  <c r="D53" i="26"/>
  <c r="D57" i="26"/>
  <c r="D39" i="24"/>
  <c r="D45" i="24"/>
  <c r="D59" i="23"/>
  <c r="D64" i="23"/>
  <c r="D62" i="21"/>
  <c r="D50" i="7"/>
  <c r="D43" i="7"/>
  <c r="D53" i="7"/>
  <c r="D55" i="7"/>
  <c r="D40" i="25"/>
  <c r="D60" i="25"/>
  <c r="D44" i="25"/>
  <c r="D45" i="7"/>
  <c r="D42" i="26"/>
  <c r="D59" i="26"/>
  <c r="D43" i="25"/>
  <c r="D47" i="25"/>
  <c r="D55" i="25"/>
  <c r="D39" i="22"/>
  <c r="D60" i="22"/>
  <c r="D39" i="16"/>
  <c r="D59" i="16"/>
  <c r="D56" i="16"/>
  <c r="D46" i="16"/>
  <c r="D52" i="16"/>
  <c r="D60" i="16"/>
  <c r="D50" i="16"/>
  <c r="D48" i="16"/>
  <c r="D55" i="16"/>
  <c r="D43" i="16"/>
  <c r="D54" i="16"/>
  <c r="D40" i="16"/>
  <c r="D38" i="16"/>
  <c r="D65" i="16"/>
  <c r="D49" i="26"/>
  <c r="D64" i="25"/>
  <c r="D50" i="22"/>
  <c r="D41" i="26"/>
  <c r="D55" i="26"/>
  <c r="D39" i="26"/>
  <c r="D39" i="25"/>
  <c r="D57" i="22"/>
  <c r="D40" i="21"/>
  <c r="D54" i="21"/>
  <c r="D46" i="21"/>
  <c r="D65" i="21"/>
  <c r="D52" i="21"/>
  <c r="D44" i="21"/>
  <c r="D51" i="21"/>
  <c r="D38" i="21"/>
  <c r="D61" i="21"/>
  <c r="D48" i="21"/>
  <c r="D58" i="21"/>
  <c r="D44" i="16"/>
  <c r="D57" i="16"/>
  <c r="D55" i="14"/>
  <c r="D65" i="14"/>
  <c r="D65" i="25"/>
  <c r="D51" i="7"/>
  <c r="D52" i="26"/>
  <c r="D43" i="26"/>
  <c r="D58" i="25"/>
  <c r="D41" i="23"/>
  <c r="D48" i="22"/>
  <c r="D42" i="7"/>
  <c r="D45" i="26"/>
  <c r="D50" i="25"/>
  <c r="D62" i="24"/>
  <c r="D64" i="24"/>
  <c r="D60" i="23"/>
  <c r="D44" i="22"/>
  <c r="D62" i="7"/>
  <c r="D58" i="26"/>
  <c r="D42" i="25"/>
  <c r="D56" i="25"/>
  <c r="D48" i="24"/>
  <c r="D50" i="23"/>
  <c r="D65" i="22"/>
  <c r="D58" i="7"/>
  <c r="D60" i="26"/>
  <c r="D48" i="25"/>
  <c r="D52" i="25"/>
  <c r="D42" i="24"/>
  <c r="D42" i="23"/>
  <c r="D49" i="22"/>
  <c r="D52" i="17"/>
  <c r="D64" i="17"/>
  <c r="D62" i="17"/>
  <c r="D51" i="17"/>
  <c r="D49" i="17"/>
  <c r="D41" i="17"/>
  <c r="D56" i="17"/>
  <c r="D40" i="17"/>
  <c r="D38" i="17"/>
  <c r="D42" i="16"/>
  <c r="D48" i="7"/>
  <c r="D64" i="7"/>
  <c r="D62" i="25"/>
  <c r="D41" i="24"/>
  <c r="D44" i="24"/>
  <c r="D57" i="24"/>
  <c r="D60" i="24"/>
  <c r="D47" i="23"/>
  <c r="D51" i="22"/>
  <c r="D54" i="22"/>
  <c r="D40" i="14"/>
  <c r="D46" i="14"/>
  <c r="D62" i="14"/>
  <c r="D49" i="14"/>
  <c r="D41" i="14"/>
  <c r="D58" i="14"/>
  <c r="D60" i="13"/>
  <c r="D41" i="7"/>
  <c r="D44" i="7"/>
  <c r="D57" i="7"/>
  <c r="D40" i="26"/>
  <c r="D47" i="26"/>
  <c r="D56" i="26"/>
  <c r="D63" i="26"/>
  <c r="D39" i="23"/>
  <c r="D53" i="23"/>
  <c r="D58" i="23"/>
  <c r="D42" i="22"/>
  <c r="D64" i="22"/>
  <c r="D63" i="8"/>
  <c r="D57" i="25"/>
  <c r="D56" i="24"/>
  <c r="D59" i="22"/>
  <c r="D53" i="21"/>
  <c r="D45" i="15"/>
  <c r="D50" i="15"/>
  <c r="D63" i="15"/>
  <c r="D39" i="15"/>
  <c r="D49" i="9"/>
  <c r="D54" i="9"/>
  <c r="D45" i="9"/>
  <c r="D51" i="9"/>
  <c r="D40" i="7"/>
  <c r="D47" i="7"/>
  <c r="D56" i="7"/>
  <c r="D63" i="7"/>
  <c r="D49" i="24"/>
  <c r="D52" i="24"/>
  <c r="D61" i="24"/>
  <c r="D57" i="23"/>
  <c r="D62" i="22"/>
  <c r="D43" i="22"/>
  <c r="D38" i="22"/>
  <c r="D61" i="22"/>
  <c r="D52" i="22"/>
  <c r="D47" i="22"/>
  <c r="D57" i="21"/>
  <c r="D62" i="26"/>
  <c r="D41" i="25"/>
  <c r="D40" i="24"/>
  <c r="D43" i="24"/>
  <c r="D47" i="24"/>
  <c r="D59" i="24"/>
  <c r="D62" i="23"/>
  <c r="D56" i="23"/>
  <c r="D51" i="23"/>
  <c r="D46" i="23"/>
  <c r="D40" i="23"/>
  <c r="D55" i="23"/>
  <c r="D56" i="22"/>
  <c r="D64" i="21"/>
  <c r="D55" i="17"/>
  <c r="D49" i="7"/>
  <c r="D65" i="7"/>
  <c r="D48" i="26"/>
  <c r="D64" i="26"/>
  <c r="D54" i="24"/>
  <c r="D38" i="23"/>
  <c r="D43" i="23"/>
  <c r="D52" i="23"/>
  <c r="D58" i="22"/>
  <c r="D50" i="21"/>
  <c r="D60" i="15"/>
  <c r="D60" i="14"/>
  <c r="D47" i="13"/>
  <c r="D63" i="10"/>
  <c r="D59" i="10"/>
  <c r="D55" i="10"/>
  <c r="D60" i="10"/>
  <c r="D41" i="8"/>
  <c r="D38" i="7"/>
  <c r="D46" i="7"/>
  <c r="D54" i="7"/>
  <c r="D38" i="26"/>
  <c r="D46" i="26"/>
  <c r="D54" i="26"/>
  <c r="D38" i="25"/>
  <c r="D46" i="25"/>
  <c r="D54" i="25"/>
  <c r="D38" i="24"/>
  <c r="D46" i="24"/>
  <c r="D45" i="23"/>
  <c r="D61" i="23"/>
  <c r="D56" i="21"/>
  <c r="D43" i="17"/>
  <c r="D49" i="16"/>
  <c r="D44" i="15"/>
  <c r="D58" i="15"/>
  <c r="D48" i="14"/>
  <c r="D52" i="14"/>
  <c r="D43" i="13"/>
  <c r="D65" i="9"/>
  <c r="D48" i="15"/>
  <c r="D65" i="15"/>
  <c r="D44" i="12"/>
  <c r="D58" i="12"/>
  <c r="D40" i="8"/>
  <c r="D57" i="8"/>
  <c r="D46" i="8"/>
  <c r="D42" i="8"/>
  <c r="D60" i="8"/>
  <c r="D47" i="8"/>
  <c r="D53" i="22"/>
  <c r="D45" i="21"/>
  <c r="D60" i="21"/>
  <c r="D48" i="17"/>
  <c r="D55" i="15"/>
  <c r="D53" i="13"/>
  <c r="D55" i="9"/>
  <c r="D64" i="9"/>
  <c r="D64" i="14"/>
  <c r="D39" i="13"/>
  <c r="D62" i="13"/>
  <c r="D38" i="13"/>
  <c r="D55" i="13"/>
  <c r="D41" i="13"/>
  <c r="D51" i="13"/>
  <c r="D46" i="13"/>
  <c r="D61" i="13"/>
  <c r="D54" i="13"/>
  <c r="D57" i="13"/>
  <c r="D45" i="13"/>
  <c r="D58" i="13"/>
  <c r="D49" i="12"/>
  <c r="D46" i="17"/>
  <c r="D63" i="17"/>
  <c r="D41" i="15"/>
  <c r="D56" i="13"/>
  <c r="D65" i="13"/>
  <c r="D42" i="11"/>
  <c r="D59" i="11"/>
  <c r="D65" i="11"/>
  <c r="D41" i="11"/>
  <c r="D39" i="17"/>
  <c r="D42" i="17"/>
  <c r="D50" i="17"/>
  <c r="D53" i="14"/>
  <c r="D44" i="13"/>
  <c r="D40" i="12"/>
  <c r="D46" i="12"/>
  <c r="D62" i="12"/>
  <c r="D47" i="12"/>
  <c r="D42" i="12"/>
  <c r="D52" i="12"/>
  <c r="D60" i="12"/>
  <c r="D41" i="12"/>
  <c r="D39" i="12"/>
  <c r="D55" i="12"/>
  <c r="D61" i="12"/>
  <c r="D50" i="11"/>
  <c r="D61" i="11"/>
  <c r="D42" i="9"/>
  <c r="D56" i="9"/>
  <c r="D53" i="17"/>
  <c r="D61" i="17"/>
  <c r="D54" i="17"/>
  <c r="D45" i="17"/>
  <c r="D44" i="17"/>
  <c r="D65" i="17"/>
  <c r="D62" i="16"/>
  <c r="D61" i="16"/>
  <c r="D50" i="13"/>
  <c r="D59" i="8"/>
  <c r="D55" i="21"/>
  <c r="D63" i="21"/>
  <c r="D57" i="17"/>
  <c r="D63" i="16"/>
  <c r="D43" i="15"/>
  <c r="D38" i="15"/>
  <c r="D47" i="15"/>
  <c r="D46" i="15"/>
  <c r="D52" i="15"/>
  <c r="D49" i="15"/>
  <c r="D64" i="15"/>
  <c r="D51" i="15"/>
  <c r="D59" i="15"/>
  <c r="D59" i="14"/>
  <c r="D45" i="11"/>
  <c r="D49" i="10"/>
  <c r="D50" i="10"/>
  <c r="D39" i="10"/>
  <c r="D51" i="10"/>
  <c r="D53" i="10"/>
  <c r="D65" i="10"/>
  <c r="D61" i="9"/>
  <c r="D41" i="9"/>
  <c r="D62" i="9"/>
  <c r="D38" i="9"/>
  <c r="D46" i="9"/>
  <c r="D39" i="9"/>
  <c r="D57" i="9"/>
  <c r="D43" i="9"/>
  <c r="D53" i="9"/>
  <c r="D60" i="9"/>
  <c r="D44" i="8"/>
  <c r="D41" i="16"/>
  <c r="D47" i="16"/>
  <c r="D51" i="16"/>
  <c r="D58" i="16"/>
  <c r="D64" i="16"/>
  <c r="D42" i="15"/>
  <c r="D54" i="15"/>
  <c r="D39" i="14"/>
  <c r="D50" i="14"/>
  <c r="D38" i="14"/>
  <c r="D57" i="14"/>
  <c r="D42" i="14"/>
  <c r="D47" i="14"/>
  <c r="D51" i="12"/>
  <c r="D54" i="8"/>
  <c r="D38" i="8"/>
  <c r="D58" i="8"/>
  <c r="D62" i="8"/>
  <c r="D39" i="8"/>
  <c r="D52" i="8"/>
  <c r="D50" i="8"/>
  <c r="D58" i="17"/>
  <c r="D40" i="15"/>
  <c r="D61" i="14"/>
  <c r="D59" i="13"/>
  <c r="D50" i="12"/>
  <c r="D49" i="11"/>
  <c r="D62" i="11"/>
  <c r="D52" i="11"/>
  <c r="D43" i="11"/>
  <c r="D51" i="11"/>
  <c r="D47" i="9"/>
  <c r="D63" i="9"/>
  <c r="D45" i="16"/>
  <c r="D57" i="15"/>
  <c r="D62" i="15"/>
  <c r="D45" i="14"/>
  <c r="D54" i="14"/>
  <c r="D56" i="14"/>
  <c r="D64" i="13"/>
  <c r="D42" i="10"/>
  <c r="D38" i="10"/>
  <c r="D43" i="10"/>
  <c r="D47" i="10"/>
  <c r="D52" i="10"/>
  <c r="D50" i="9"/>
  <c r="D63" i="14"/>
  <c r="D48" i="13"/>
  <c r="D55" i="11"/>
  <c r="D57" i="11"/>
  <c r="D64" i="11"/>
  <c r="D62" i="10"/>
  <c r="D58" i="10"/>
  <c r="D56" i="8"/>
  <c r="D61" i="8"/>
  <c r="D63" i="11"/>
  <c r="D44" i="9"/>
  <c r="D43" i="8"/>
  <c r="D45" i="8"/>
  <c r="D53" i="8"/>
  <c r="D47" i="17"/>
  <c r="D53" i="16"/>
  <c r="D44" i="14"/>
  <c r="D40" i="13"/>
  <c r="D43" i="12"/>
  <c r="D39" i="11"/>
  <c r="D53" i="11"/>
  <c r="D54" i="11"/>
  <c r="D38" i="11"/>
  <c r="D48" i="11"/>
  <c r="D56" i="11"/>
  <c r="D58" i="11"/>
  <c r="D57" i="10"/>
  <c r="D58" i="9"/>
  <c r="D55" i="8"/>
  <c r="D44" i="11"/>
  <c r="D45" i="10"/>
  <c r="D48" i="10"/>
  <c r="D52" i="9"/>
  <c r="D49" i="8"/>
  <c r="D53" i="15"/>
  <c r="D53" i="12"/>
  <c r="D56" i="12"/>
  <c r="D60" i="11"/>
  <c r="D41" i="10"/>
  <c r="D54" i="10"/>
  <c r="D61" i="10"/>
  <c r="D64" i="10"/>
  <c r="D65" i="8"/>
  <c r="D61" i="15"/>
  <c r="D43" i="14"/>
  <c r="D51" i="14"/>
  <c r="D42" i="13"/>
  <c r="D63" i="13"/>
  <c r="D54" i="12"/>
  <c r="D38" i="12"/>
  <c r="D59" i="12"/>
  <c r="D63" i="12"/>
  <c r="D40" i="11"/>
  <c r="D44" i="10"/>
  <c r="D40" i="9"/>
  <c r="D48" i="9"/>
  <c r="D48" i="12"/>
  <c r="D64" i="12"/>
  <c r="D40" i="10"/>
  <c r="D46" i="10"/>
  <c r="D56" i="10"/>
  <c r="D48" i="8"/>
  <c r="D64" i="8"/>
  <c r="D47" i="6"/>
  <c r="D43" i="6"/>
  <c r="D57" i="6"/>
  <c r="D50" i="6"/>
  <c r="D59" i="6"/>
  <c r="D39" i="6"/>
  <c r="D41" i="6"/>
  <c r="D55" i="6"/>
  <c r="D49" i="6"/>
  <c r="D63" i="6"/>
  <c r="D65" i="6"/>
  <c r="D38" i="6"/>
  <c r="D60" i="6"/>
  <c r="D52" i="6"/>
  <c r="D44" i="6"/>
  <c r="D64" i="6"/>
  <c r="D56" i="6"/>
  <c r="D48" i="6"/>
  <c r="D40" i="6"/>
  <c r="D54" i="6"/>
  <c r="D45" i="6"/>
  <c r="D61" i="6"/>
  <c r="D46" i="6"/>
  <c r="D62" i="6"/>
  <c r="D42" i="6"/>
  <c r="D51" i="6"/>
  <c r="D53" i="6"/>
  <c r="D58" i="6"/>
  <c r="D65" i="5"/>
  <c r="D57" i="5"/>
  <c r="D49" i="5"/>
  <c r="D41" i="5"/>
  <c r="D63" i="5"/>
  <c r="D55" i="5"/>
  <c r="D47" i="5"/>
  <c r="D46" i="5"/>
  <c r="D61" i="5"/>
  <c r="D53" i="5"/>
  <c r="D45" i="5"/>
  <c r="D51" i="5"/>
  <c r="D44" i="5"/>
  <c r="D43" i="5"/>
  <c r="D38" i="5"/>
  <c r="D58" i="5"/>
  <c r="D50" i="5"/>
  <c r="D42" i="5"/>
  <c r="D52" i="5"/>
  <c r="D59" i="5"/>
  <c r="D64" i="5"/>
  <c r="D56" i="5"/>
  <c r="D48" i="5"/>
  <c r="D40" i="5"/>
  <c r="D39" i="5"/>
  <c r="D60" i="5"/>
  <c r="D62" i="5"/>
  <c r="D54" i="5"/>
  <c r="I17" i="4"/>
  <c r="I16" i="4"/>
  <c r="F34" i="6"/>
  <c r="F33" i="6"/>
  <c r="F32" i="6"/>
  <c r="F31" i="6"/>
  <c r="F30" i="6"/>
  <c r="F29" i="6"/>
  <c r="F28" i="6"/>
  <c r="F27" i="6"/>
  <c r="F26" i="6"/>
  <c r="F25" i="6"/>
  <c r="F24" i="6"/>
  <c r="F23" i="6"/>
  <c r="F22" i="6"/>
  <c r="F21" i="6"/>
  <c r="F20" i="6"/>
  <c r="F19" i="6"/>
  <c r="F18" i="6"/>
  <c r="F17" i="6"/>
  <c r="F16" i="6"/>
  <c r="F15" i="6"/>
  <c r="F14" i="6"/>
  <c r="F13" i="6"/>
  <c r="F12" i="6"/>
  <c r="F11" i="6"/>
  <c r="F10" i="6"/>
  <c r="F9" i="6"/>
  <c r="F8" i="6"/>
  <c r="F34" i="7"/>
  <c r="F33" i="7"/>
  <c r="F32" i="7"/>
  <c r="F31" i="7"/>
  <c r="F30" i="7"/>
  <c r="F29" i="7"/>
  <c r="F28" i="7"/>
  <c r="F27" i="7"/>
  <c r="F26" i="7"/>
  <c r="F25" i="7"/>
  <c r="F24" i="7"/>
  <c r="F23" i="7"/>
  <c r="F22" i="7"/>
  <c r="F21" i="7"/>
  <c r="F20" i="7"/>
  <c r="F19" i="7"/>
  <c r="F18" i="7"/>
  <c r="F17" i="7"/>
  <c r="F16" i="7"/>
  <c r="F15" i="7"/>
  <c r="F14" i="7"/>
  <c r="F13" i="7"/>
  <c r="F12" i="7"/>
  <c r="F11" i="7"/>
  <c r="F10" i="7"/>
  <c r="F9" i="7"/>
  <c r="F8" i="7"/>
  <c r="F34" i="8"/>
  <c r="F33" i="8"/>
  <c r="F32" i="8"/>
  <c r="F31" i="8"/>
  <c r="F30" i="8"/>
  <c r="F29" i="8"/>
  <c r="F28" i="8"/>
  <c r="F27" i="8"/>
  <c r="F26" i="8"/>
  <c r="F25" i="8"/>
  <c r="F24" i="8"/>
  <c r="F23" i="8"/>
  <c r="F22" i="8"/>
  <c r="F21" i="8"/>
  <c r="F20" i="8"/>
  <c r="F19" i="8"/>
  <c r="F18" i="8"/>
  <c r="F17" i="8"/>
  <c r="F16" i="8"/>
  <c r="F15" i="8"/>
  <c r="F14" i="8"/>
  <c r="F13" i="8"/>
  <c r="F12" i="8"/>
  <c r="F11" i="8"/>
  <c r="F10" i="8"/>
  <c r="F9" i="8"/>
  <c r="F8" i="8"/>
  <c r="F34" i="9"/>
  <c r="F33" i="9"/>
  <c r="F32" i="9"/>
  <c r="F31" i="9"/>
  <c r="F30" i="9"/>
  <c r="F29" i="9"/>
  <c r="F28" i="9"/>
  <c r="F27" i="9"/>
  <c r="F26" i="9"/>
  <c r="F25" i="9"/>
  <c r="F24" i="9"/>
  <c r="F23" i="9"/>
  <c r="F22" i="9"/>
  <c r="F21" i="9"/>
  <c r="F20" i="9"/>
  <c r="F19" i="9"/>
  <c r="F18" i="9"/>
  <c r="F17" i="9"/>
  <c r="F16" i="9"/>
  <c r="F15" i="9"/>
  <c r="F14" i="9"/>
  <c r="F13" i="9"/>
  <c r="F12" i="9"/>
  <c r="F11" i="9"/>
  <c r="F10" i="9"/>
  <c r="F9" i="9"/>
  <c r="F8" i="9"/>
  <c r="F34" i="10"/>
  <c r="F33" i="10"/>
  <c r="F32" i="10"/>
  <c r="F31" i="10"/>
  <c r="F30" i="10"/>
  <c r="F29" i="10"/>
  <c r="F28" i="10"/>
  <c r="F27" i="10"/>
  <c r="F26" i="10"/>
  <c r="F25" i="10"/>
  <c r="F24" i="10"/>
  <c r="F23" i="10"/>
  <c r="F22" i="10"/>
  <c r="F21" i="10"/>
  <c r="F20" i="10"/>
  <c r="F19" i="10"/>
  <c r="F18" i="10"/>
  <c r="F17" i="10"/>
  <c r="F16" i="10"/>
  <c r="F15" i="10"/>
  <c r="F14" i="10"/>
  <c r="F13" i="10"/>
  <c r="F12" i="10"/>
  <c r="F11" i="10"/>
  <c r="F10" i="10"/>
  <c r="F9" i="10"/>
  <c r="F8" i="10"/>
  <c r="F34" i="11"/>
  <c r="F33" i="11"/>
  <c r="F32" i="11"/>
  <c r="F31" i="11"/>
  <c r="F30" i="11"/>
  <c r="F29" i="11"/>
  <c r="F28" i="11"/>
  <c r="F27" i="1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F11" i="11"/>
  <c r="F10" i="11"/>
  <c r="F9" i="11"/>
  <c r="F8" i="11"/>
  <c r="F34" i="12"/>
  <c r="F33" i="12"/>
  <c r="F32" i="12"/>
  <c r="F31" i="12"/>
  <c r="F30" i="12"/>
  <c r="F29" i="12"/>
  <c r="F28" i="12"/>
  <c r="F27" i="12"/>
  <c r="F26" i="12"/>
  <c r="F25" i="12"/>
  <c r="F24" i="12"/>
  <c r="F23" i="12"/>
  <c r="F22" i="12"/>
  <c r="F21" i="12"/>
  <c r="F20" i="12"/>
  <c r="F19" i="12"/>
  <c r="F18" i="12"/>
  <c r="F17" i="12"/>
  <c r="F16" i="12"/>
  <c r="F15" i="12"/>
  <c r="F14" i="12"/>
  <c r="F13" i="12"/>
  <c r="F12" i="12"/>
  <c r="F11" i="12"/>
  <c r="F10" i="12"/>
  <c r="F9" i="12"/>
  <c r="F8" i="12"/>
  <c r="F34" i="13"/>
  <c r="F33" i="13"/>
  <c r="F32" i="13"/>
  <c r="F31" i="13"/>
  <c r="F30" i="13"/>
  <c r="F29" i="13"/>
  <c r="F28" i="13"/>
  <c r="F27" i="13"/>
  <c r="F26" i="13"/>
  <c r="F25" i="13"/>
  <c r="F24" i="13"/>
  <c r="F23" i="13"/>
  <c r="F22" i="13"/>
  <c r="F21" i="13"/>
  <c r="F20" i="13"/>
  <c r="F19" i="13"/>
  <c r="F18" i="13"/>
  <c r="F17" i="13"/>
  <c r="F16" i="13"/>
  <c r="F15" i="13"/>
  <c r="F14" i="13"/>
  <c r="F13" i="13"/>
  <c r="F12" i="13"/>
  <c r="F11" i="13"/>
  <c r="F10" i="13"/>
  <c r="F9" i="13"/>
  <c r="F8" i="13"/>
  <c r="F34" i="14"/>
  <c r="F33" i="14"/>
  <c r="F32" i="14"/>
  <c r="F31" i="14"/>
  <c r="F30" i="14"/>
  <c r="F29" i="14"/>
  <c r="F28" i="14"/>
  <c r="F27" i="14"/>
  <c r="F26" i="14"/>
  <c r="F25" i="14"/>
  <c r="F24" i="14"/>
  <c r="F23" i="14"/>
  <c r="F22" i="14"/>
  <c r="F21" i="14"/>
  <c r="F20" i="14"/>
  <c r="F19" i="14"/>
  <c r="F18" i="14"/>
  <c r="F17" i="14"/>
  <c r="F16" i="14"/>
  <c r="F15" i="14"/>
  <c r="F14" i="14"/>
  <c r="F13" i="14"/>
  <c r="F12" i="14"/>
  <c r="F11" i="14"/>
  <c r="F10" i="14"/>
  <c r="F9" i="14"/>
  <c r="F8" i="14"/>
  <c r="F34" i="15"/>
  <c r="F33" i="15"/>
  <c r="F32" i="15"/>
  <c r="F31" i="15"/>
  <c r="F30" i="15"/>
  <c r="F29" i="15"/>
  <c r="F28" i="15"/>
  <c r="F27" i="15"/>
  <c r="F26" i="15"/>
  <c r="F25" i="15"/>
  <c r="F24" i="15"/>
  <c r="F23" i="15"/>
  <c r="F22" i="15"/>
  <c r="F21" i="15"/>
  <c r="F20" i="15"/>
  <c r="F19" i="15"/>
  <c r="F18" i="15"/>
  <c r="F17" i="15"/>
  <c r="F16" i="15"/>
  <c r="F15" i="15"/>
  <c r="F14" i="15"/>
  <c r="F13" i="15"/>
  <c r="F12" i="15"/>
  <c r="F11" i="15"/>
  <c r="F10" i="15"/>
  <c r="F9" i="15"/>
  <c r="F8" i="15"/>
  <c r="F34" i="16"/>
  <c r="F33" i="16"/>
  <c r="F32" i="16"/>
  <c r="F31" i="16"/>
  <c r="F30" i="16"/>
  <c r="F29" i="16"/>
  <c r="F28" i="16"/>
  <c r="F27" i="16"/>
  <c r="F26" i="16"/>
  <c r="F25" i="16"/>
  <c r="F24" i="16"/>
  <c r="F23" i="16"/>
  <c r="F22" i="16"/>
  <c r="F21" i="16"/>
  <c r="F20" i="16"/>
  <c r="F19" i="16"/>
  <c r="F18" i="16"/>
  <c r="F17" i="16"/>
  <c r="F16" i="16"/>
  <c r="F15" i="16"/>
  <c r="F14" i="16"/>
  <c r="F13" i="16"/>
  <c r="F12" i="16"/>
  <c r="F11" i="16"/>
  <c r="F10" i="16"/>
  <c r="F9" i="16"/>
  <c r="F8" i="16"/>
  <c r="F34" i="17"/>
  <c r="F33" i="17"/>
  <c r="F32" i="17"/>
  <c r="F31" i="17"/>
  <c r="F30" i="17"/>
  <c r="F29" i="17"/>
  <c r="F28" i="17"/>
  <c r="F27" i="17"/>
  <c r="F26" i="17"/>
  <c r="F25" i="17"/>
  <c r="F24" i="17"/>
  <c r="F23" i="17"/>
  <c r="F22" i="17"/>
  <c r="F21" i="17"/>
  <c r="F20" i="17"/>
  <c r="F19" i="17"/>
  <c r="F18" i="17"/>
  <c r="F17" i="17"/>
  <c r="F16" i="17"/>
  <c r="F15" i="17"/>
  <c r="F14" i="17"/>
  <c r="F13" i="17"/>
  <c r="F12" i="17"/>
  <c r="F11" i="17"/>
  <c r="F10" i="17"/>
  <c r="F9" i="17"/>
  <c r="F8" i="17"/>
  <c r="F34" i="21"/>
  <c r="F33" i="21"/>
  <c r="F32" i="21"/>
  <c r="F31" i="21"/>
  <c r="F30" i="21"/>
  <c r="F29" i="21"/>
  <c r="F28" i="21"/>
  <c r="F27" i="21"/>
  <c r="F26" i="21"/>
  <c r="F25" i="21"/>
  <c r="F24" i="21"/>
  <c r="F23" i="21"/>
  <c r="F22" i="21"/>
  <c r="F21" i="21"/>
  <c r="F20" i="21"/>
  <c r="F19" i="21"/>
  <c r="F18" i="21"/>
  <c r="F17" i="21"/>
  <c r="F16" i="21"/>
  <c r="F15" i="21"/>
  <c r="F14" i="21"/>
  <c r="F13" i="21"/>
  <c r="F12" i="21"/>
  <c r="F11" i="21"/>
  <c r="F10" i="21"/>
  <c r="F9" i="21"/>
  <c r="F8" i="21"/>
  <c r="F34" i="22"/>
  <c r="F33" i="22"/>
  <c r="F32" i="22"/>
  <c r="F31" i="22"/>
  <c r="F30" i="22"/>
  <c r="F29" i="22"/>
  <c r="F28" i="22"/>
  <c r="F27" i="22"/>
  <c r="F26" i="22"/>
  <c r="F25" i="22"/>
  <c r="F24" i="22"/>
  <c r="F23" i="22"/>
  <c r="F22" i="22"/>
  <c r="F21" i="22"/>
  <c r="F20" i="22"/>
  <c r="F19" i="22"/>
  <c r="F18" i="22"/>
  <c r="F17" i="22"/>
  <c r="F16" i="22"/>
  <c r="F15" i="22"/>
  <c r="F14" i="22"/>
  <c r="F13" i="22"/>
  <c r="F12" i="22"/>
  <c r="F11" i="22"/>
  <c r="F10" i="22"/>
  <c r="F9" i="22"/>
  <c r="F8" i="22"/>
  <c r="F34" i="23"/>
  <c r="F33" i="23"/>
  <c r="F32" i="23"/>
  <c r="F31" i="23"/>
  <c r="F30" i="23"/>
  <c r="F29" i="23"/>
  <c r="F28" i="23"/>
  <c r="F27" i="23"/>
  <c r="F26" i="23"/>
  <c r="F25" i="23"/>
  <c r="F24" i="23"/>
  <c r="F23" i="23"/>
  <c r="F22" i="23"/>
  <c r="F21" i="23"/>
  <c r="F20" i="23"/>
  <c r="F19" i="23"/>
  <c r="F18" i="23"/>
  <c r="F17" i="23"/>
  <c r="F16" i="23"/>
  <c r="F15" i="23"/>
  <c r="F14" i="23"/>
  <c r="F13" i="23"/>
  <c r="F12" i="23"/>
  <c r="F11" i="23"/>
  <c r="F10" i="23"/>
  <c r="F9" i="23"/>
  <c r="F8" i="23"/>
  <c r="F34" i="24"/>
  <c r="F33" i="24"/>
  <c r="F32" i="24"/>
  <c r="F31" i="24"/>
  <c r="F30" i="24"/>
  <c r="F29" i="24"/>
  <c r="F28" i="24"/>
  <c r="F27" i="24"/>
  <c r="F26" i="24"/>
  <c r="F25" i="24"/>
  <c r="F24" i="24"/>
  <c r="F23" i="24"/>
  <c r="F22" i="24"/>
  <c r="F21" i="24"/>
  <c r="F20" i="24"/>
  <c r="F19" i="24"/>
  <c r="F18" i="24"/>
  <c r="F17" i="24"/>
  <c r="F16" i="24"/>
  <c r="F15" i="24"/>
  <c r="F14" i="24"/>
  <c r="F13" i="24"/>
  <c r="F12" i="24"/>
  <c r="F11" i="24"/>
  <c r="F10" i="24"/>
  <c r="F9" i="24"/>
  <c r="F8" i="24"/>
  <c r="F34" i="25"/>
  <c r="F33" i="25"/>
  <c r="F32" i="25"/>
  <c r="F31" i="25"/>
  <c r="F30" i="25"/>
  <c r="F29" i="25"/>
  <c r="F28" i="25"/>
  <c r="F27" i="25"/>
  <c r="F26" i="25"/>
  <c r="F25" i="25"/>
  <c r="F24" i="25"/>
  <c r="F23" i="25"/>
  <c r="F22" i="25"/>
  <c r="F21" i="25"/>
  <c r="F20" i="25"/>
  <c r="F19" i="25"/>
  <c r="F18" i="25"/>
  <c r="F17" i="25"/>
  <c r="F16" i="25"/>
  <c r="F15" i="25"/>
  <c r="F14" i="25"/>
  <c r="F13" i="25"/>
  <c r="F12" i="25"/>
  <c r="F11" i="25"/>
  <c r="F10" i="25"/>
  <c r="F9" i="25"/>
  <c r="F8" i="25"/>
  <c r="F34" i="26"/>
  <c r="F33" i="26"/>
  <c r="F32" i="26"/>
  <c r="F31" i="26"/>
  <c r="F30" i="26"/>
  <c r="F29" i="26"/>
  <c r="F28" i="26"/>
  <c r="F27" i="26"/>
  <c r="F26" i="26"/>
  <c r="F25" i="26"/>
  <c r="F24" i="26"/>
  <c r="F23" i="26"/>
  <c r="F22" i="26"/>
  <c r="F21" i="26"/>
  <c r="F20" i="26"/>
  <c r="F19" i="26"/>
  <c r="F18" i="26"/>
  <c r="F17" i="26"/>
  <c r="F16" i="26"/>
  <c r="F15" i="26"/>
  <c r="F14" i="26"/>
  <c r="F13" i="26"/>
  <c r="F12" i="26"/>
  <c r="F11" i="26"/>
  <c r="F10" i="26"/>
  <c r="F9" i="26"/>
  <c r="F8" i="26"/>
  <c r="F7" i="6"/>
  <c r="F7" i="7"/>
  <c r="F7" i="8"/>
  <c r="F7" i="9"/>
  <c r="F7" i="10"/>
  <c r="F7" i="11"/>
  <c r="F7" i="12"/>
  <c r="F7" i="13"/>
  <c r="F7" i="14"/>
  <c r="F7" i="15"/>
  <c r="F7" i="16"/>
  <c r="F7" i="17"/>
  <c r="F7" i="21"/>
  <c r="F7" i="22"/>
  <c r="F7" i="23"/>
  <c r="F7" i="24"/>
  <c r="F7" i="25"/>
  <c r="F7" i="26"/>
  <c r="E45" i="26" l="1"/>
  <c r="F35" i="23"/>
  <c r="F35" i="15"/>
  <c r="E65" i="12"/>
  <c r="E57" i="12"/>
  <c r="E49" i="12"/>
  <c r="E41" i="12"/>
  <c r="E59" i="12"/>
  <c r="E54" i="12"/>
  <c r="E43" i="12"/>
  <c r="E38" i="12"/>
  <c r="E55" i="12"/>
  <c r="E39" i="12"/>
  <c r="E50" i="12"/>
  <c r="E46" i="12"/>
  <c r="E64" i="12"/>
  <c r="E60" i="12"/>
  <c r="E47" i="12"/>
  <c r="E40" i="12"/>
  <c r="E58" i="12"/>
  <c r="E51" i="12"/>
  <c r="E48" i="12"/>
  <c r="E44" i="12"/>
  <c r="E62" i="12"/>
  <c r="E56" i="12"/>
  <c r="E63" i="12"/>
  <c r="E61" i="12"/>
  <c r="E42" i="12"/>
  <c r="E53" i="12"/>
  <c r="E45" i="12"/>
  <c r="E52" i="12"/>
  <c r="E65" i="26"/>
  <c r="E57" i="26"/>
  <c r="E49" i="26"/>
  <c r="E41" i="26"/>
  <c r="E50" i="26"/>
  <c r="E58" i="26"/>
  <c r="E42" i="26"/>
  <c r="E63" i="26"/>
  <c r="E55" i="26"/>
  <c r="E47" i="26"/>
  <c r="E39" i="26"/>
  <c r="E61" i="26"/>
  <c r="E62" i="26"/>
  <c r="E52" i="26"/>
  <c r="E56" i="26"/>
  <c r="E40" i="26"/>
  <c r="E53" i="26"/>
  <c r="E43" i="26"/>
  <c r="E51" i="26"/>
  <c r="E38" i="26"/>
  <c r="E60" i="26"/>
  <c r="E59" i="26"/>
  <c r="E48" i="26"/>
  <c r="E44" i="26"/>
  <c r="E54" i="26"/>
  <c r="E64" i="26"/>
  <c r="E62" i="23"/>
  <c r="E54" i="23"/>
  <c r="E46" i="23"/>
  <c r="E38" i="23"/>
  <c r="E58" i="23"/>
  <c r="E53" i="23"/>
  <c r="E42" i="23"/>
  <c r="E64" i="23"/>
  <c r="E59" i="23"/>
  <c r="E48" i="23"/>
  <c r="E43" i="23"/>
  <c r="E52" i="23"/>
  <c r="E65" i="23"/>
  <c r="E60" i="23"/>
  <c r="E49" i="23"/>
  <c r="E63" i="23"/>
  <c r="E55" i="23"/>
  <c r="E41" i="23"/>
  <c r="E44" i="23"/>
  <c r="E61" i="23"/>
  <c r="E56" i="23"/>
  <c r="E50" i="23"/>
  <c r="E51" i="23"/>
  <c r="E45" i="23"/>
  <c r="E39" i="23"/>
  <c r="E47" i="23"/>
  <c r="E57" i="23"/>
  <c r="E40" i="23"/>
  <c r="E65" i="8"/>
  <c r="E57" i="8"/>
  <c r="E49" i="8"/>
  <c r="E41" i="8"/>
  <c r="E59" i="8"/>
  <c r="E54" i="8"/>
  <c r="E43" i="8"/>
  <c r="E38" i="8"/>
  <c r="E55" i="8"/>
  <c r="E39" i="8"/>
  <c r="E61" i="8"/>
  <c r="E52" i="8"/>
  <c r="E42" i="8"/>
  <c r="E63" i="8"/>
  <c r="E56" i="8"/>
  <c r="E53" i="8"/>
  <c r="E58" i="8"/>
  <c r="E51" i="8"/>
  <c r="E47" i="8"/>
  <c r="E46" i="8"/>
  <c r="E44" i="8"/>
  <c r="E40" i="8"/>
  <c r="E45" i="8"/>
  <c r="E62" i="8"/>
  <c r="E64" i="8"/>
  <c r="E60" i="8"/>
  <c r="E50" i="8"/>
  <c r="E48" i="8"/>
  <c r="E62" i="24"/>
  <c r="E63" i="24"/>
  <c r="E57" i="24"/>
  <c r="E49" i="24"/>
  <c r="E41" i="24"/>
  <c r="E58" i="24"/>
  <c r="E50" i="24"/>
  <c r="E42" i="24"/>
  <c r="E55" i="24"/>
  <c r="E47" i="24"/>
  <c r="E39" i="24"/>
  <c r="E56" i="24"/>
  <c r="E52" i="24"/>
  <c r="E46" i="24"/>
  <c r="E40" i="24"/>
  <c r="E53" i="24"/>
  <c r="E59" i="24"/>
  <c r="E43" i="24"/>
  <c r="E65" i="24"/>
  <c r="E60" i="24"/>
  <c r="E54" i="24"/>
  <c r="E48" i="24"/>
  <c r="E44" i="24"/>
  <c r="E38" i="24"/>
  <c r="E51" i="24"/>
  <c r="E64" i="24"/>
  <c r="E45" i="24"/>
  <c r="E61" i="24"/>
  <c r="E62" i="17"/>
  <c r="E63" i="17"/>
  <c r="E56" i="17"/>
  <c r="E48" i="17"/>
  <c r="E40" i="17"/>
  <c r="E54" i="17"/>
  <c r="E55" i="17"/>
  <c r="E47" i="17"/>
  <c r="E42" i="17"/>
  <c r="E59" i="17"/>
  <c r="E51" i="17"/>
  <c r="E38" i="17"/>
  <c r="E65" i="17"/>
  <c r="E46" i="17"/>
  <c r="E41" i="17"/>
  <c r="E52" i="17"/>
  <c r="E44" i="17"/>
  <c r="E60" i="17"/>
  <c r="E61" i="17"/>
  <c r="E53" i="17"/>
  <c r="E39" i="17"/>
  <c r="E57" i="17"/>
  <c r="E50" i="17"/>
  <c r="E43" i="17"/>
  <c r="E45" i="17"/>
  <c r="E49" i="17"/>
  <c r="E58" i="17"/>
  <c r="E64" i="17"/>
  <c r="E61" i="15"/>
  <c r="E62" i="15"/>
  <c r="E54" i="15"/>
  <c r="E46" i="15"/>
  <c r="E38" i="15"/>
  <c r="E65" i="15"/>
  <c r="E57" i="15"/>
  <c r="E48" i="15"/>
  <c r="E43" i="15"/>
  <c r="E58" i="15"/>
  <c r="E44" i="15"/>
  <c r="E50" i="15"/>
  <c r="E60" i="15"/>
  <c r="E55" i="15"/>
  <c r="E52" i="15"/>
  <c r="E49" i="15"/>
  <c r="E41" i="15"/>
  <c r="E51" i="15"/>
  <c r="E47" i="15"/>
  <c r="E45" i="15"/>
  <c r="E56" i="15"/>
  <c r="E63" i="15"/>
  <c r="E39" i="15"/>
  <c r="E59" i="15"/>
  <c r="E53" i="15"/>
  <c r="E40" i="15"/>
  <c r="E64" i="15"/>
  <c r="E42" i="15"/>
  <c r="E65" i="13"/>
  <c r="E57" i="13"/>
  <c r="E49" i="13"/>
  <c r="E41" i="13"/>
  <c r="E58" i="13"/>
  <c r="E52" i="13"/>
  <c r="E42" i="13"/>
  <c r="E64" i="13"/>
  <c r="E53" i="13"/>
  <c r="E48" i="13"/>
  <c r="E56" i="13"/>
  <c r="E50" i="13"/>
  <c r="E47" i="13"/>
  <c r="E43" i="13"/>
  <c r="E51" i="13"/>
  <c r="E45" i="13"/>
  <c r="E46" i="13"/>
  <c r="E62" i="13"/>
  <c r="E39" i="13"/>
  <c r="E54" i="13"/>
  <c r="E40" i="13"/>
  <c r="E59" i="13"/>
  <c r="E55" i="13"/>
  <c r="E44" i="13"/>
  <c r="E60" i="13"/>
  <c r="E63" i="13"/>
  <c r="E61" i="13"/>
  <c r="E38" i="13"/>
  <c r="E65" i="14"/>
  <c r="E61" i="14"/>
  <c r="E53" i="14"/>
  <c r="E45" i="14"/>
  <c r="E62" i="14"/>
  <c r="E54" i="14"/>
  <c r="E46" i="14"/>
  <c r="E38" i="14"/>
  <c r="E63" i="14"/>
  <c r="E55" i="14"/>
  <c r="E47" i="14"/>
  <c r="E39" i="14"/>
  <c r="E60" i="14"/>
  <c r="E52" i="14"/>
  <c r="E44" i="14"/>
  <c r="E58" i="14"/>
  <c r="E48" i="14"/>
  <c r="E43" i="14"/>
  <c r="E40" i="14"/>
  <c r="E51" i="14"/>
  <c r="E41" i="14"/>
  <c r="E64" i="14"/>
  <c r="E59" i="14"/>
  <c r="E49" i="14"/>
  <c r="E57" i="14"/>
  <c r="E56" i="14"/>
  <c r="E50" i="14"/>
  <c r="E42" i="14"/>
  <c r="E65" i="9"/>
  <c r="E57" i="9"/>
  <c r="E49" i="9"/>
  <c r="E41" i="9"/>
  <c r="E58" i="9"/>
  <c r="E52" i="9"/>
  <c r="E42" i="9"/>
  <c r="E64" i="9"/>
  <c r="E53" i="9"/>
  <c r="E48" i="9"/>
  <c r="E62" i="9"/>
  <c r="E44" i="9"/>
  <c r="E38" i="9"/>
  <c r="E55" i="9"/>
  <c r="E45" i="9"/>
  <c r="E59" i="9"/>
  <c r="E39" i="9"/>
  <c r="E61" i="9"/>
  <c r="E56" i="9"/>
  <c r="E54" i="9"/>
  <c r="E47" i="9"/>
  <c r="E43" i="9"/>
  <c r="E51" i="9"/>
  <c r="E50" i="9"/>
  <c r="E60" i="9"/>
  <c r="E46" i="9"/>
  <c r="E63" i="9"/>
  <c r="E40" i="9"/>
  <c r="E65" i="10"/>
  <c r="E57" i="10"/>
  <c r="E49" i="10"/>
  <c r="E41" i="10"/>
  <c r="E62" i="10"/>
  <c r="E51" i="10"/>
  <c r="E46" i="10"/>
  <c r="E63" i="10"/>
  <c r="E47" i="10"/>
  <c r="E58" i="10"/>
  <c r="E54" i="10"/>
  <c r="E55" i="10"/>
  <c r="E48" i="10"/>
  <c r="E45" i="10"/>
  <c r="E59" i="10"/>
  <c r="E56" i="10"/>
  <c r="E52" i="10"/>
  <c r="E39" i="10"/>
  <c r="E60" i="10"/>
  <c r="E53" i="10"/>
  <c r="E61" i="10"/>
  <c r="E42" i="10"/>
  <c r="E50" i="10"/>
  <c r="E44" i="10"/>
  <c r="E64" i="10"/>
  <c r="E38" i="10"/>
  <c r="E40" i="10"/>
  <c r="E43" i="10"/>
  <c r="E65" i="22"/>
  <c r="E60" i="22"/>
  <c r="E54" i="22"/>
  <c r="E46" i="22"/>
  <c r="E38" i="22"/>
  <c r="E48" i="22"/>
  <c r="E43" i="22"/>
  <c r="E63" i="22"/>
  <c r="E59" i="22"/>
  <c r="E44" i="22"/>
  <c r="E57" i="22"/>
  <c r="E47" i="22"/>
  <c r="E41" i="22"/>
  <c r="E61" i="22"/>
  <c r="E53" i="22"/>
  <c r="E64" i="22"/>
  <c r="E50" i="22"/>
  <c r="E39" i="22"/>
  <c r="E56" i="22"/>
  <c r="E42" i="22"/>
  <c r="E51" i="22"/>
  <c r="E45" i="22"/>
  <c r="E40" i="22"/>
  <c r="E58" i="22"/>
  <c r="E52" i="22"/>
  <c r="E62" i="22"/>
  <c r="E55" i="22"/>
  <c r="E49" i="22"/>
  <c r="E65" i="11"/>
  <c r="E57" i="11"/>
  <c r="E49" i="11"/>
  <c r="E41" i="11"/>
  <c r="E60" i="11"/>
  <c r="E50" i="11"/>
  <c r="E44" i="11"/>
  <c r="E61" i="11"/>
  <c r="E56" i="11"/>
  <c r="E45" i="11"/>
  <c r="E40" i="11"/>
  <c r="E54" i="11"/>
  <c r="E47" i="11"/>
  <c r="E51" i="11"/>
  <c r="E42" i="11"/>
  <c r="E59" i="11"/>
  <c r="E43" i="11"/>
  <c r="E64" i="11"/>
  <c r="E58" i="11"/>
  <c r="E63" i="11"/>
  <c r="E52" i="11"/>
  <c r="E48" i="11"/>
  <c r="E46" i="11"/>
  <c r="E39" i="11"/>
  <c r="E62" i="11"/>
  <c r="E55" i="11"/>
  <c r="E53" i="11"/>
  <c r="E38" i="11"/>
  <c r="E65" i="7"/>
  <c r="E57" i="7"/>
  <c r="E49" i="7"/>
  <c r="E41" i="7"/>
  <c r="E58" i="7"/>
  <c r="E50" i="7"/>
  <c r="E42" i="7"/>
  <c r="E63" i="7"/>
  <c r="E55" i="7"/>
  <c r="E47" i="7"/>
  <c r="E39" i="7"/>
  <c r="E59" i="7"/>
  <c r="E43" i="7"/>
  <c r="E53" i="7"/>
  <c r="E51" i="7"/>
  <c r="E61" i="7"/>
  <c r="E62" i="7"/>
  <c r="E56" i="7"/>
  <c r="E54" i="7"/>
  <c r="E46" i="7"/>
  <c r="E52" i="7"/>
  <c r="E60" i="7"/>
  <c r="E44" i="7"/>
  <c r="E40" i="7"/>
  <c r="E38" i="7"/>
  <c r="E64" i="7"/>
  <c r="E45" i="7"/>
  <c r="E48" i="7"/>
  <c r="E65" i="25"/>
  <c r="E57" i="25"/>
  <c r="E49" i="25"/>
  <c r="E41" i="25"/>
  <c r="E58" i="25"/>
  <c r="E50" i="25"/>
  <c r="E42" i="25"/>
  <c r="E63" i="25"/>
  <c r="E55" i="25"/>
  <c r="E47" i="25"/>
  <c r="E39" i="25"/>
  <c r="E51" i="25"/>
  <c r="E64" i="25"/>
  <c r="E60" i="25"/>
  <c r="E54" i="25"/>
  <c r="E48" i="25"/>
  <c r="E44" i="25"/>
  <c r="E38" i="25"/>
  <c r="E62" i="25"/>
  <c r="E56" i="25"/>
  <c r="E52" i="25"/>
  <c r="E46" i="25"/>
  <c r="E40" i="25"/>
  <c r="E45" i="25"/>
  <c r="E43" i="25"/>
  <c r="E59" i="25"/>
  <c r="E53" i="25"/>
  <c r="E61" i="25"/>
  <c r="E64" i="21"/>
  <c r="E56" i="21"/>
  <c r="E61" i="21"/>
  <c r="E49" i="21"/>
  <c r="E41" i="21"/>
  <c r="E60" i="21"/>
  <c r="E51" i="21"/>
  <c r="E46" i="21"/>
  <c r="E65" i="21"/>
  <c r="E58" i="21"/>
  <c r="E63" i="21"/>
  <c r="E54" i="21"/>
  <c r="E50" i="21"/>
  <c r="E42" i="21"/>
  <c r="E53" i="21"/>
  <c r="E62" i="21"/>
  <c r="E48" i="21"/>
  <c r="E40" i="21"/>
  <c r="E43" i="21"/>
  <c r="E52" i="21"/>
  <c r="E47" i="21"/>
  <c r="E44" i="21"/>
  <c r="E38" i="21"/>
  <c r="E45" i="21"/>
  <c r="E39" i="21"/>
  <c r="E59" i="21"/>
  <c r="E57" i="21"/>
  <c r="E55" i="21"/>
  <c r="E62" i="16"/>
  <c r="E54" i="16"/>
  <c r="E46" i="16"/>
  <c r="E38" i="16"/>
  <c r="E58" i="16"/>
  <c r="E53" i="16"/>
  <c r="E42" i="16"/>
  <c r="E64" i="16"/>
  <c r="E61" i="16"/>
  <c r="E57" i="16"/>
  <c r="E45" i="16"/>
  <c r="E41" i="16"/>
  <c r="E59" i="16"/>
  <c r="E56" i="16"/>
  <c r="E65" i="16"/>
  <c r="E49" i="16"/>
  <c r="E43" i="16"/>
  <c r="E40" i="16"/>
  <c r="E55" i="16"/>
  <c r="E52" i="16"/>
  <c r="E48" i="16"/>
  <c r="E47" i="16"/>
  <c r="E60" i="16"/>
  <c r="E50" i="16"/>
  <c r="E63" i="16"/>
  <c r="E51" i="16"/>
  <c r="E39" i="16"/>
  <c r="E44" i="16"/>
  <c r="E63" i="6"/>
  <c r="E55" i="6"/>
  <c r="E47" i="6"/>
  <c r="E39" i="6"/>
  <c r="E59" i="6"/>
  <c r="E51" i="6"/>
  <c r="E43" i="6"/>
  <c r="E60" i="6"/>
  <c r="E52" i="6"/>
  <c r="E44" i="6"/>
  <c r="E61" i="6"/>
  <c r="E53" i="6"/>
  <c r="E45" i="6"/>
  <c r="E62" i="6"/>
  <c r="E54" i="6"/>
  <c r="E46" i="6"/>
  <c r="E38" i="6"/>
  <c r="E64" i="6"/>
  <c r="E56" i="6"/>
  <c r="E48" i="6"/>
  <c r="E40" i="6"/>
  <c r="E65" i="6"/>
  <c r="E57" i="6"/>
  <c r="E49" i="6"/>
  <c r="E41" i="6"/>
  <c r="E58" i="6"/>
  <c r="E42" i="6"/>
  <c r="E50" i="6"/>
  <c r="E51" i="5"/>
  <c r="F51" i="5" s="1"/>
  <c r="E43" i="5"/>
  <c r="F43" i="5" s="1"/>
  <c r="E59" i="5"/>
  <c r="E44" i="5"/>
  <c r="E45" i="5"/>
  <c r="E54" i="5"/>
  <c r="E38" i="5"/>
  <c r="E47" i="5"/>
  <c r="E53" i="5"/>
  <c r="E63" i="5"/>
  <c r="E52" i="5"/>
  <c r="E61" i="5"/>
  <c r="E65" i="5"/>
  <c r="E41" i="5"/>
  <c r="E50" i="5"/>
  <c r="E60" i="5"/>
  <c r="E46" i="5"/>
  <c r="E57" i="5"/>
  <c r="E58" i="5"/>
  <c r="E55" i="5"/>
  <c r="E62" i="5"/>
  <c r="E40" i="5"/>
  <c r="E48" i="5"/>
  <c r="E39" i="5"/>
  <c r="E42" i="5"/>
  <c r="E64" i="5"/>
  <c r="E49" i="5"/>
  <c r="E56" i="5"/>
  <c r="F35" i="7"/>
  <c r="I25" i="4"/>
  <c r="I23" i="4"/>
  <c r="F35" i="12"/>
  <c r="F35" i="25"/>
  <c r="F35" i="17"/>
  <c r="I21" i="4"/>
  <c r="I14" i="4"/>
  <c r="I22" i="4"/>
  <c r="I24" i="4"/>
  <c r="I9" i="4"/>
  <c r="I12" i="4"/>
  <c r="I15" i="4"/>
  <c r="I11" i="4"/>
  <c r="F35" i="21"/>
  <c r="F35" i="13"/>
  <c r="F35" i="11"/>
  <c r="F35" i="9"/>
  <c r="I8" i="4"/>
  <c r="F35" i="26"/>
  <c r="F35" i="24"/>
  <c r="F35" i="22"/>
  <c r="F35" i="16"/>
  <c r="F35" i="14"/>
  <c r="F35" i="10"/>
  <c r="F35" i="8"/>
  <c r="G43" i="5" l="1"/>
  <c r="G44" i="16"/>
  <c r="F44" i="16"/>
  <c r="F45" i="21"/>
  <c r="G45" i="21"/>
  <c r="F56" i="25"/>
  <c r="G56" i="25"/>
  <c r="F61" i="7"/>
  <c r="G61" i="7"/>
  <c r="G54" i="11"/>
  <c r="F54" i="11"/>
  <c r="F63" i="22"/>
  <c r="G63" i="22"/>
  <c r="F41" i="10"/>
  <c r="G41" i="10"/>
  <c r="F50" i="9"/>
  <c r="G50" i="9"/>
  <c r="F51" i="14"/>
  <c r="G51" i="14"/>
  <c r="F45" i="13"/>
  <c r="G45" i="13"/>
  <c r="G50" i="15"/>
  <c r="F50" i="15"/>
  <c r="G47" i="17"/>
  <c r="F47" i="17"/>
  <c r="G49" i="24"/>
  <c r="F49" i="24"/>
  <c r="G40" i="23"/>
  <c r="F40" i="23"/>
  <c r="G59" i="26"/>
  <c r="F59" i="26"/>
  <c r="G44" i="12"/>
  <c r="F44" i="12"/>
  <c r="F45" i="16"/>
  <c r="G45" i="16"/>
  <c r="G51" i="21"/>
  <c r="F51" i="21"/>
  <c r="G49" i="25"/>
  <c r="F49" i="25"/>
  <c r="F53" i="11"/>
  <c r="G53" i="11"/>
  <c r="G40" i="22"/>
  <c r="F40" i="22"/>
  <c r="G60" i="10"/>
  <c r="F60" i="10"/>
  <c r="F42" i="9"/>
  <c r="G42" i="9"/>
  <c r="G53" i="14"/>
  <c r="F53" i="14"/>
  <c r="G64" i="15"/>
  <c r="F64" i="15"/>
  <c r="G50" i="17"/>
  <c r="F50" i="17"/>
  <c r="G65" i="24"/>
  <c r="F65" i="24"/>
  <c r="G56" i="8"/>
  <c r="F56" i="8"/>
  <c r="F43" i="23"/>
  <c r="G43" i="23"/>
  <c r="F42" i="26"/>
  <c r="G42" i="26"/>
  <c r="F44" i="21"/>
  <c r="G44" i="21"/>
  <c r="F38" i="25"/>
  <c r="G38" i="25"/>
  <c r="F53" i="7"/>
  <c r="G53" i="7"/>
  <c r="F45" i="11"/>
  <c r="G45" i="11"/>
  <c r="G48" i="22"/>
  <c r="F48" i="22"/>
  <c r="F57" i="10"/>
  <c r="G57" i="10"/>
  <c r="G43" i="9"/>
  <c r="F43" i="9"/>
  <c r="G43" i="14"/>
  <c r="F43" i="14"/>
  <c r="G43" i="13"/>
  <c r="F43" i="13"/>
  <c r="F58" i="15"/>
  <c r="G58" i="15"/>
  <c r="G54" i="17"/>
  <c r="F54" i="17"/>
  <c r="F63" i="24"/>
  <c r="G63" i="24"/>
  <c r="F47" i="23"/>
  <c r="G47" i="23"/>
  <c r="G38" i="26"/>
  <c r="F38" i="26"/>
  <c r="G62" i="26"/>
  <c r="F62" i="26"/>
  <c r="F58" i="26"/>
  <c r="G58" i="26"/>
  <c r="G51" i="12"/>
  <c r="F51" i="12"/>
  <c r="F63" i="16"/>
  <c r="G63" i="16"/>
  <c r="F43" i="16"/>
  <c r="G43" i="16"/>
  <c r="F61" i="16"/>
  <c r="G61" i="16"/>
  <c r="G62" i="16"/>
  <c r="F62" i="16"/>
  <c r="F47" i="21"/>
  <c r="G47" i="21"/>
  <c r="F50" i="21"/>
  <c r="G50" i="21"/>
  <c r="F41" i="21"/>
  <c r="G41" i="21"/>
  <c r="G43" i="25"/>
  <c r="F43" i="25"/>
  <c r="G44" i="25"/>
  <c r="F44" i="25"/>
  <c r="F55" i="25"/>
  <c r="G55" i="25"/>
  <c r="G65" i="25"/>
  <c r="F65" i="25"/>
  <c r="G52" i="7"/>
  <c r="F52" i="7"/>
  <c r="G43" i="7"/>
  <c r="F43" i="7"/>
  <c r="F58" i="7"/>
  <c r="G58" i="7"/>
  <c r="G62" i="11"/>
  <c r="F62" i="11"/>
  <c r="G43" i="11"/>
  <c r="F43" i="11"/>
  <c r="F56" i="11"/>
  <c r="G56" i="11"/>
  <c r="F65" i="11"/>
  <c r="G65" i="11"/>
  <c r="G51" i="22"/>
  <c r="F51" i="22"/>
  <c r="G41" i="22"/>
  <c r="F41" i="22"/>
  <c r="F38" i="22"/>
  <c r="G38" i="22"/>
  <c r="G64" i="10"/>
  <c r="F64" i="10"/>
  <c r="G52" i="10"/>
  <c r="F52" i="10"/>
  <c r="F47" i="10"/>
  <c r="G47" i="10"/>
  <c r="G65" i="10"/>
  <c r="F65" i="10"/>
  <c r="F47" i="9"/>
  <c r="G47" i="9"/>
  <c r="G38" i="9"/>
  <c r="F38" i="9"/>
  <c r="F58" i="9"/>
  <c r="G58" i="9"/>
  <c r="G57" i="14"/>
  <c r="F57" i="14"/>
  <c r="G48" i="14"/>
  <c r="F48" i="14"/>
  <c r="G63" i="14"/>
  <c r="F63" i="14"/>
  <c r="F65" i="14"/>
  <c r="G65" i="14"/>
  <c r="G40" i="13"/>
  <c r="F40" i="13"/>
  <c r="G47" i="13"/>
  <c r="F47" i="13"/>
  <c r="F58" i="13"/>
  <c r="G58" i="13"/>
  <c r="G53" i="15"/>
  <c r="F53" i="15"/>
  <c r="F41" i="15"/>
  <c r="G41" i="15"/>
  <c r="F43" i="15"/>
  <c r="G43" i="15"/>
  <c r="G61" i="15"/>
  <c r="F61" i="15"/>
  <c r="G39" i="17"/>
  <c r="F39" i="17"/>
  <c r="F65" i="17"/>
  <c r="G65" i="17"/>
  <c r="F40" i="17"/>
  <c r="G40" i="17"/>
  <c r="G51" i="24"/>
  <c r="F51" i="24"/>
  <c r="G59" i="24"/>
  <c r="F59" i="24"/>
  <c r="G55" i="24"/>
  <c r="F55" i="24"/>
  <c r="F62" i="24"/>
  <c r="G62" i="24"/>
  <c r="G44" i="8"/>
  <c r="F44" i="8"/>
  <c r="F42" i="8"/>
  <c r="G42" i="8"/>
  <c r="G59" i="8"/>
  <c r="F59" i="8"/>
  <c r="F39" i="23"/>
  <c r="G39" i="23"/>
  <c r="F55" i="23"/>
  <c r="G55" i="23"/>
  <c r="F59" i="23"/>
  <c r="G59" i="23"/>
  <c r="G62" i="23"/>
  <c r="F62" i="23"/>
  <c r="G51" i="26"/>
  <c r="F51" i="26"/>
  <c r="F45" i="26"/>
  <c r="G45" i="26"/>
  <c r="F50" i="26"/>
  <c r="G50" i="26"/>
  <c r="F42" i="12"/>
  <c r="G42" i="12"/>
  <c r="F58" i="12"/>
  <c r="G58" i="12"/>
  <c r="F55" i="12"/>
  <c r="G55" i="12"/>
  <c r="F65" i="12"/>
  <c r="G65" i="12"/>
  <c r="G41" i="16"/>
  <c r="F41" i="16"/>
  <c r="F46" i="21"/>
  <c r="G46" i="21"/>
  <c r="G41" i="25"/>
  <c r="F41" i="25"/>
  <c r="G38" i="11"/>
  <c r="F38" i="11"/>
  <c r="F58" i="22"/>
  <c r="G58" i="22"/>
  <c r="G53" i="10"/>
  <c r="F53" i="10"/>
  <c r="F64" i="9"/>
  <c r="G64" i="9"/>
  <c r="F45" i="14"/>
  <c r="G45" i="14"/>
  <c r="G42" i="15"/>
  <c r="F42" i="15"/>
  <c r="G43" i="17"/>
  <c r="F43" i="17"/>
  <c r="G60" i="24"/>
  <c r="F60" i="24"/>
  <c r="G53" i="8"/>
  <c r="F53" i="8"/>
  <c r="G52" i="23"/>
  <c r="F52" i="23"/>
  <c r="G63" i="26"/>
  <c r="F63" i="26"/>
  <c r="G46" i="16"/>
  <c r="F46" i="16"/>
  <c r="G53" i="25"/>
  <c r="F53" i="25"/>
  <c r="G44" i="7"/>
  <c r="F44" i="7"/>
  <c r="F58" i="11"/>
  <c r="G58" i="11"/>
  <c r="F53" i="22"/>
  <c r="G53" i="22"/>
  <c r="F54" i="10"/>
  <c r="G54" i="10"/>
  <c r="G50" i="14"/>
  <c r="F50" i="14"/>
  <c r="G55" i="13"/>
  <c r="F55" i="13"/>
  <c r="F47" i="15"/>
  <c r="G47" i="15"/>
  <c r="F41" i="17"/>
  <c r="G41" i="17"/>
  <c r="G39" i="24"/>
  <c r="F39" i="24"/>
  <c r="G43" i="8"/>
  <c r="F43" i="8"/>
  <c r="F46" i="23"/>
  <c r="G46" i="23"/>
  <c r="G45" i="12"/>
  <c r="F45" i="12"/>
  <c r="G40" i="16"/>
  <c r="F40" i="16"/>
  <c r="F42" i="21"/>
  <c r="G42" i="21"/>
  <c r="G47" i="25"/>
  <c r="F47" i="25"/>
  <c r="F50" i="7"/>
  <c r="G50" i="7"/>
  <c r="G57" i="11"/>
  <c r="F57" i="11"/>
  <c r="G38" i="10"/>
  <c r="F38" i="10"/>
  <c r="G55" i="9"/>
  <c r="F55" i="9"/>
  <c r="G55" i="14"/>
  <c r="F55" i="14"/>
  <c r="F52" i="13"/>
  <c r="G52" i="13"/>
  <c r="F62" i="15"/>
  <c r="G62" i="15"/>
  <c r="G64" i="24"/>
  <c r="F64" i="24"/>
  <c r="G40" i="8"/>
  <c r="F40" i="8"/>
  <c r="F41" i="23"/>
  <c r="G41" i="23"/>
  <c r="F53" i="12"/>
  <c r="G53" i="12"/>
  <c r="G50" i="16"/>
  <c r="F50" i="16"/>
  <c r="G52" i="21"/>
  <c r="F52" i="21"/>
  <c r="F45" i="25"/>
  <c r="G45" i="25"/>
  <c r="G46" i="7"/>
  <c r="F46" i="7"/>
  <c r="F39" i="11"/>
  <c r="G39" i="11"/>
  <c r="G49" i="22"/>
  <c r="F49" i="22"/>
  <c r="G46" i="22"/>
  <c r="F46" i="22"/>
  <c r="F63" i="10"/>
  <c r="G63" i="10"/>
  <c r="G54" i="9"/>
  <c r="F54" i="9"/>
  <c r="G49" i="14"/>
  <c r="F49" i="14"/>
  <c r="G54" i="13"/>
  <c r="F54" i="13"/>
  <c r="G59" i="15"/>
  <c r="F59" i="15"/>
  <c r="G64" i="17"/>
  <c r="F64" i="17"/>
  <c r="G48" i="17"/>
  <c r="F48" i="17"/>
  <c r="F42" i="24"/>
  <c r="G42" i="24"/>
  <c r="F52" i="8"/>
  <c r="G52" i="8"/>
  <c r="F63" i="23"/>
  <c r="G63" i="23"/>
  <c r="G43" i="26"/>
  <c r="F43" i="26"/>
  <c r="G60" i="16"/>
  <c r="F60" i="16"/>
  <c r="G43" i="21"/>
  <c r="F43" i="21"/>
  <c r="F54" i="25"/>
  <c r="G54" i="25"/>
  <c r="G49" i="7"/>
  <c r="F49" i="7"/>
  <c r="F55" i="22"/>
  <c r="G55" i="22"/>
  <c r="F50" i="10"/>
  <c r="G50" i="10"/>
  <c r="F56" i="9"/>
  <c r="G56" i="9"/>
  <c r="G49" i="9"/>
  <c r="F49" i="9"/>
  <c r="G59" i="14"/>
  <c r="F59" i="14"/>
  <c r="F46" i="14"/>
  <c r="G46" i="14"/>
  <c r="G61" i="13"/>
  <c r="F61" i="13"/>
  <c r="G39" i="13"/>
  <c r="F39" i="13"/>
  <c r="F56" i="13"/>
  <c r="G56" i="13"/>
  <c r="G49" i="13"/>
  <c r="F49" i="13"/>
  <c r="F39" i="15"/>
  <c r="G39" i="15"/>
  <c r="G52" i="15"/>
  <c r="F52" i="15"/>
  <c r="G57" i="15"/>
  <c r="F57" i="15"/>
  <c r="G58" i="17"/>
  <c r="F58" i="17"/>
  <c r="F61" i="17"/>
  <c r="G61" i="17"/>
  <c r="F51" i="17"/>
  <c r="G51" i="17"/>
  <c r="G56" i="17"/>
  <c r="F56" i="17"/>
  <c r="G44" i="24"/>
  <c r="F44" i="24"/>
  <c r="F40" i="24"/>
  <c r="G40" i="24"/>
  <c r="F50" i="24"/>
  <c r="G50" i="24"/>
  <c r="F50" i="8"/>
  <c r="G50" i="8"/>
  <c r="G47" i="8"/>
  <c r="F47" i="8"/>
  <c r="G61" i="8"/>
  <c r="F61" i="8"/>
  <c r="F49" i="8"/>
  <c r="G49" i="8"/>
  <c r="G51" i="23"/>
  <c r="F51" i="23"/>
  <c r="G49" i="23"/>
  <c r="F49" i="23"/>
  <c r="G42" i="23"/>
  <c r="F42" i="23"/>
  <c r="G54" i="26"/>
  <c r="F54" i="26"/>
  <c r="G53" i="26"/>
  <c r="F53" i="26"/>
  <c r="G39" i="26"/>
  <c r="F39" i="26"/>
  <c r="G49" i="26"/>
  <c r="F49" i="26"/>
  <c r="G63" i="12"/>
  <c r="F63" i="12"/>
  <c r="F47" i="12"/>
  <c r="G47" i="12"/>
  <c r="G43" i="12"/>
  <c r="F43" i="12"/>
  <c r="G38" i="16"/>
  <c r="F38" i="16"/>
  <c r="F61" i="25"/>
  <c r="G61" i="25"/>
  <c r="F40" i="7"/>
  <c r="G40" i="7"/>
  <c r="G63" i="11"/>
  <c r="F63" i="11"/>
  <c r="G64" i="22"/>
  <c r="F64" i="22"/>
  <c r="F55" i="10"/>
  <c r="G55" i="10"/>
  <c r="G42" i="14"/>
  <c r="F42" i="14"/>
  <c r="G44" i="13"/>
  <c r="F44" i="13"/>
  <c r="G45" i="15"/>
  <c r="F45" i="15"/>
  <c r="G52" i="17"/>
  <c r="F52" i="17"/>
  <c r="F56" i="24"/>
  <c r="G56" i="24"/>
  <c r="G38" i="8"/>
  <c r="F38" i="8"/>
  <c r="G38" i="23"/>
  <c r="F38" i="23"/>
  <c r="G52" i="12"/>
  <c r="F52" i="12"/>
  <c r="F55" i="16"/>
  <c r="G55" i="16"/>
  <c r="F53" i="21"/>
  <c r="G53" i="21"/>
  <c r="G39" i="25"/>
  <c r="F39" i="25"/>
  <c r="F42" i="7"/>
  <c r="G42" i="7"/>
  <c r="F49" i="11"/>
  <c r="G49" i="11"/>
  <c r="G40" i="10"/>
  <c r="F40" i="10"/>
  <c r="F45" i="9"/>
  <c r="G45" i="9"/>
  <c r="G47" i="14"/>
  <c r="F47" i="14"/>
  <c r="F42" i="13"/>
  <c r="G42" i="13"/>
  <c r="F54" i="15"/>
  <c r="G54" i="15"/>
  <c r="G45" i="24"/>
  <c r="F45" i="24"/>
  <c r="G45" i="8"/>
  <c r="F45" i="8"/>
  <c r="G44" i="23"/>
  <c r="F44" i="23"/>
  <c r="G52" i="26"/>
  <c r="F52" i="26"/>
  <c r="F50" i="12"/>
  <c r="G50" i="12"/>
  <c r="F49" i="12"/>
  <c r="G49" i="12"/>
  <c r="G51" i="16"/>
  <c r="F51" i="16"/>
  <c r="G54" i="16"/>
  <c r="F54" i="16"/>
  <c r="G59" i="25"/>
  <c r="F59" i="25"/>
  <c r="G57" i="25"/>
  <c r="F57" i="25"/>
  <c r="G55" i="11"/>
  <c r="F55" i="11"/>
  <c r="G45" i="22"/>
  <c r="F45" i="22"/>
  <c r="G39" i="10"/>
  <c r="F39" i="10"/>
  <c r="G52" i="9"/>
  <c r="F52" i="9"/>
  <c r="F61" i="14"/>
  <c r="G61" i="14"/>
  <c r="G40" i="15"/>
  <c r="F40" i="15"/>
  <c r="F57" i="17"/>
  <c r="G57" i="17"/>
  <c r="G43" i="24"/>
  <c r="F43" i="24"/>
  <c r="G63" i="8"/>
  <c r="F63" i="8"/>
  <c r="G48" i="23"/>
  <c r="F48" i="23"/>
  <c r="G57" i="12"/>
  <c r="F57" i="12"/>
  <c r="G64" i="16"/>
  <c r="F64" i="16"/>
  <c r="G54" i="21"/>
  <c r="F54" i="21"/>
  <c r="F48" i="25"/>
  <c r="G48" i="25"/>
  <c r="F48" i="7"/>
  <c r="G48" i="7"/>
  <c r="G41" i="7"/>
  <c r="F41" i="7"/>
  <c r="F61" i="11"/>
  <c r="G61" i="11"/>
  <c r="F47" i="22"/>
  <c r="G47" i="22"/>
  <c r="G56" i="10"/>
  <c r="F56" i="10"/>
  <c r="G40" i="9"/>
  <c r="F40" i="9"/>
  <c r="G41" i="9"/>
  <c r="F41" i="9"/>
  <c r="F38" i="14"/>
  <c r="G38" i="14"/>
  <c r="F50" i="13"/>
  <c r="G50" i="13"/>
  <c r="G49" i="15"/>
  <c r="F49" i="15"/>
  <c r="G53" i="17"/>
  <c r="F53" i="17"/>
  <c r="G38" i="24"/>
  <c r="F38" i="24"/>
  <c r="F48" i="8"/>
  <c r="G48" i="8"/>
  <c r="F41" i="8"/>
  <c r="G41" i="8"/>
  <c r="G64" i="23"/>
  <c r="F64" i="23"/>
  <c r="G61" i="26"/>
  <c r="F61" i="26"/>
  <c r="G61" i="12"/>
  <c r="F61" i="12"/>
  <c r="F38" i="12"/>
  <c r="G38" i="12"/>
  <c r="G65" i="16"/>
  <c r="F65" i="16"/>
  <c r="F57" i="21"/>
  <c r="G57" i="21"/>
  <c r="G61" i="21"/>
  <c r="F61" i="21"/>
  <c r="F42" i="25"/>
  <c r="G42" i="25"/>
  <c r="G54" i="7"/>
  <c r="F54" i="7"/>
  <c r="G46" i="11"/>
  <c r="F46" i="11"/>
  <c r="G44" i="11"/>
  <c r="F44" i="11"/>
  <c r="G57" i="22"/>
  <c r="F57" i="22"/>
  <c r="G59" i="10"/>
  <c r="F59" i="10"/>
  <c r="G62" i="9"/>
  <c r="F62" i="9"/>
  <c r="F47" i="16"/>
  <c r="G47" i="16"/>
  <c r="F53" i="16"/>
  <c r="G53" i="16"/>
  <c r="G58" i="21"/>
  <c r="F58" i="21"/>
  <c r="G60" i="25"/>
  <c r="F60" i="25"/>
  <c r="F64" i="7"/>
  <c r="G64" i="7"/>
  <c r="F47" i="7"/>
  <c r="G47" i="7"/>
  <c r="F48" i="11"/>
  <c r="G48" i="11"/>
  <c r="F50" i="11"/>
  <c r="G50" i="11"/>
  <c r="F39" i="22"/>
  <c r="G39" i="22"/>
  <c r="F44" i="22"/>
  <c r="G44" i="22"/>
  <c r="G60" i="22"/>
  <c r="F60" i="22"/>
  <c r="F42" i="10"/>
  <c r="G42" i="10"/>
  <c r="F45" i="10"/>
  <c r="G45" i="10"/>
  <c r="G51" i="10"/>
  <c r="F51" i="10"/>
  <c r="G46" i="9"/>
  <c r="F46" i="9"/>
  <c r="F61" i="9"/>
  <c r="G61" i="9"/>
  <c r="F48" i="9"/>
  <c r="G48" i="9"/>
  <c r="G57" i="9"/>
  <c r="F57" i="9"/>
  <c r="G64" i="14"/>
  <c r="F64" i="14"/>
  <c r="F52" i="14"/>
  <c r="G52" i="14"/>
  <c r="F54" i="14"/>
  <c r="G54" i="14"/>
  <c r="F63" i="13"/>
  <c r="G63" i="13"/>
  <c r="F62" i="13"/>
  <c r="G62" i="13"/>
  <c r="F48" i="13"/>
  <c r="G48" i="13"/>
  <c r="G57" i="13"/>
  <c r="F57" i="13"/>
  <c r="G63" i="15"/>
  <c r="F63" i="15"/>
  <c r="G55" i="15"/>
  <c r="F55" i="15"/>
  <c r="G65" i="15"/>
  <c r="F65" i="15"/>
  <c r="F49" i="17"/>
  <c r="G49" i="17"/>
  <c r="G60" i="17"/>
  <c r="F60" i="17"/>
  <c r="F59" i="17"/>
  <c r="G59" i="17"/>
  <c r="F63" i="17"/>
  <c r="G63" i="17"/>
  <c r="F48" i="24"/>
  <c r="G48" i="24"/>
  <c r="F46" i="24"/>
  <c r="G46" i="24"/>
  <c r="F58" i="24"/>
  <c r="G58" i="24"/>
  <c r="G60" i="8"/>
  <c r="F60" i="8"/>
  <c r="G51" i="8"/>
  <c r="F51" i="8"/>
  <c r="F39" i="8"/>
  <c r="G39" i="8"/>
  <c r="G57" i="8"/>
  <c r="F57" i="8"/>
  <c r="G50" i="23"/>
  <c r="F50" i="23"/>
  <c r="G60" i="23"/>
  <c r="F60" i="23"/>
  <c r="G53" i="23"/>
  <c r="F53" i="23"/>
  <c r="G44" i="26"/>
  <c r="F44" i="26"/>
  <c r="F40" i="26"/>
  <c r="G40" i="26"/>
  <c r="G47" i="26"/>
  <c r="F47" i="26"/>
  <c r="G57" i="26"/>
  <c r="F57" i="26"/>
  <c r="G56" i="12"/>
  <c r="F56" i="12"/>
  <c r="G60" i="12"/>
  <c r="F60" i="12"/>
  <c r="G54" i="12"/>
  <c r="F54" i="12"/>
  <c r="G52" i="16"/>
  <c r="F52" i="16"/>
  <c r="F62" i="21"/>
  <c r="G62" i="21"/>
  <c r="G51" i="25"/>
  <c r="F51" i="25"/>
  <c r="F63" i="7"/>
  <c r="G63" i="7"/>
  <c r="G41" i="11"/>
  <c r="F41" i="11"/>
  <c r="G43" i="10"/>
  <c r="F43" i="10"/>
  <c r="G59" i="9"/>
  <c r="F59" i="9"/>
  <c r="G39" i="14"/>
  <c r="F39" i="14"/>
  <c r="F64" i="13"/>
  <c r="G64" i="13"/>
  <c r="G46" i="15"/>
  <c r="F46" i="15"/>
  <c r="G61" i="24"/>
  <c r="F61" i="24"/>
  <c r="G62" i="8"/>
  <c r="F62" i="8"/>
  <c r="G61" i="23"/>
  <c r="F61" i="23"/>
  <c r="G46" i="12"/>
  <c r="F46" i="12"/>
  <c r="G41" i="12"/>
  <c r="F41" i="12"/>
  <c r="F39" i="16"/>
  <c r="G39" i="16"/>
  <c r="G38" i="21"/>
  <c r="F38" i="21"/>
  <c r="F62" i="25"/>
  <c r="G62" i="25"/>
  <c r="G51" i="7"/>
  <c r="F51" i="7"/>
  <c r="F40" i="11"/>
  <c r="G40" i="11"/>
  <c r="G43" i="22"/>
  <c r="F43" i="22"/>
  <c r="F49" i="10"/>
  <c r="G49" i="10"/>
  <c r="G51" i="9"/>
  <c r="F51" i="9"/>
  <c r="G40" i="14"/>
  <c r="F40" i="14"/>
  <c r="G51" i="13"/>
  <c r="F51" i="13"/>
  <c r="F44" i="15"/>
  <c r="G44" i="15"/>
  <c r="G55" i="17"/>
  <c r="F55" i="17"/>
  <c r="G57" i="24"/>
  <c r="F57" i="24"/>
  <c r="F57" i="23"/>
  <c r="G57" i="23"/>
  <c r="G60" i="26"/>
  <c r="F60" i="26"/>
  <c r="G48" i="12"/>
  <c r="F48" i="12"/>
  <c r="G57" i="16"/>
  <c r="F57" i="16"/>
  <c r="G60" i="21"/>
  <c r="F60" i="21"/>
  <c r="G60" i="7"/>
  <c r="F60" i="7"/>
  <c r="G64" i="11"/>
  <c r="F64" i="11"/>
  <c r="F61" i="22"/>
  <c r="G61" i="22"/>
  <c r="F58" i="10"/>
  <c r="G58" i="10"/>
  <c r="G56" i="14"/>
  <c r="F56" i="14"/>
  <c r="G59" i="13"/>
  <c r="F59" i="13"/>
  <c r="G51" i="15"/>
  <c r="F51" i="15"/>
  <c r="F46" i="17"/>
  <c r="G46" i="17"/>
  <c r="G47" i="24"/>
  <c r="F47" i="24"/>
  <c r="F54" i="8"/>
  <c r="G54" i="8"/>
  <c r="G54" i="23"/>
  <c r="F54" i="23"/>
  <c r="F39" i="12"/>
  <c r="G39" i="12"/>
  <c r="F49" i="16"/>
  <c r="G49" i="16"/>
  <c r="G55" i="21"/>
  <c r="F55" i="21"/>
  <c r="F49" i="21"/>
  <c r="G49" i="21"/>
  <c r="G63" i="25"/>
  <c r="F63" i="25"/>
  <c r="G59" i="7"/>
  <c r="F59" i="7"/>
  <c r="G59" i="11"/>
  <c r="F59" i="11"/>
  <c r="F42" i="22"/>
  <c r="G42" i="22"/>
  <c r="G44" i="10"/>
  <c r="F44" i="10"/>
  <c r="F44" i="9"/>
  <c r="G44" i="9"/>
  <c r="F58" i="14"/>
  <c r="G58" i="14"/>
  <c r="G38" i="13"/>
  <c r="F38" i="13"/>
  <c r="G41" i="13"/>
  <c r="F41" i="13"/>
  <c r="G48" i="15"/>
  <c r="F48" i="15"/>
  <c r="F38" i="17"/>
  <c r="G38" i="17"/>
  <c r="G53" i="24"/>
  <c r="F53" i="24"/>
  <c r="F46" i="8"/>
  <c r="G46" i="8"/>
  <c r="G45" i="23"/>
  <c r="F45" i="23"/>
  <c r="F64" i="26"/>
  <c r="G64" i="26"/>
  <c r="G41" i="26"/>
  <c r="F41" i="26"/>
  <c r="G40" i="12"/>
  <c r="F40" i="12"/>
  <c r="G42" i="16"/>
  <c r="F42" i="16"/>
  <c r="G63" i="21"/>
  <c r="F63" i="21"/>
  <c r="F40" i="25"/>
  <c r="G40" i="25"/>
  <c r="F45" i="7"/>
  <c r="G45" i="7"/>
  <c r="F39" i="7"/>
  <c r="G39" i="7"/>
  <c r="F42" i="11"/>
  <c r="G42" i="11"/>
  <c r="G56" i="22"/>
  <c r="F56" i="22"/>
  <c r="F54" i="22"/>
  <c r="G54" i="22"/>
  <c r="F46" i="10"/>
  <c r="G46" i="10"/>
  <c r="G63" i="9"/>
  <c r="F63" i="9"/>
  <c r="F44" i="14"/>
  <c r="G44" i="14"/>
  <c r="G56" i="16"/>
  <c r="F56" i="16"/>
  <c r="G59" i="21"/>
  <c r="F59" i="21"/>
  <c r="F40" i="21"/>
  <c r="G40" i="21"/>
  <c r="F56" i="21"/>
  <c r="G56" i="21"/>
  <c r="F46" i="25"/>
  <c r="G46" i="25"/>
  <c r="F50" i="25"/>
  <c r="G50" i="25"/>
  <c r="F56" i="7"/>
  <c r="G56" i="7"/>
  <c r="G57" i="7"/>
  <c r="F57" i="7"/>
  <c r="G51" i="11"/>
  <c r="F51" i="11"/>
  <c r="G62" i="22"/>
  <c r="F62" i="22"/>
  <c r="G48" i="16"/>
  <c r="F48" i="16"/>
  <c r="F59" i="16"/>
  <c r="G59" i="16"/>
  <c r="G58" i="16"/>
  <c r="F58" i="16"/>
  <c r="G39" i="21"/>
  <c r="F39" i="21"/>
  <c r="F48" i="21"/>
  <c r="G48" i="21"/>
  <c r="F65" i="21"/>
  <c r="G65" i="21"/>
  <c r="F64" i="21"/>
  <c r="G64" i="21"/>
  <c r="G52" i="25"/>
  <c r="F52" i="25"/>
  <c r="F64" i="25"/>
  <c r="G64" i="25"/>
  <c r="F58" i="25"/>
  <c r="G58" i="25"/>
  <c r="G38" i="7"/>
  <c r="F38" i="7"/>
  <c r="G62" i="7"/>
  <c r="F62" i="7"/>
  <c r="F55" i="7"/>
  <c r="G55" i="7"/>
  <c r="G65" i="7"/>
  <c r="F65" i="7"/>
  <c r="G52" i="11"/>
  <c r="F52" i="11"/>
  <c r="G47" i="11"/>
  <c r="F47" i="11"/>
  <c r="G60" i="11"/>
  <c r="F60" i="11"/>
  <c r="G52" i="22"/>
  <c r="F52" i="22"/>
  <c r="G50" i="22"/>
  <c r="F50" i="22"/>
  <c r="G59" i="22"/>
  <c r="F59" i="22"/>
  <c r="F65" i="22"/>
  <c r="G65" i="22"/>
  <c r="F61" i="10"/>
  <c r="G61" i="10"/>
  <c r="G48" i="10"/>
  <c r="F48" i="10"/>
  <c r="G62" i="10"/>
  <c r="F62" i="10"/>
  <c r="G60" i="9"/>
  <c r="F60" i="9"/>
  <c r="G39" i="9"/>
  <c r="F39" i="9"/>
  <c r="F53" i="9"/>
  <c r="G53" i="9"/>
  <c r="G65" i="9"/>
  <c r="F65" i="9"/>
  <c r="F41" i="14"/>
  <c r="G41" i="14"/>
  <c r="F60" i="14"/>
  <c r="G60" i="14"/>
  <c r="F62" i="14"/>
  <c r="G62" i="14"/>
  <c r="G60" i="13"/>
  <c r="F60" i="13"/>
  <c r="F46" i="13"/>
  <c r="G46" i="13"/>
  <c r="F53" i="13"/>
  <c r="G53" i="13"/>
  <c r="G65" i="13"/>
  <c r="F65" i="13"/>
  <c r="G56" i="15"/>
  <c r="F56" i="15"/>
  <c r="G60" i="15"/>
  <c r="F60" i="15"/>
  <c r="F38" i="15"/>
  <c r="G38" i="15"/>
  <c r="G45" i="17"/>
  <c r="F45" i="17"/>
  <c r="G44" i="17"/>
  <c r="F44" i="17"/>
  <c r="G42" i="17"/>
  <c r="F42" i="17"/>
  <c r="F62" i="17"/>
  <c r="G62" i="17"/>
  <c r="G54" i="24"/>
  <c r="F54" i="24"/>
  <c r="G52" i="24"/>
  <c r="F52" i="24"/>
  <c r="G41" i="24"/>
  <c r="F41" i="24"/>
  <c r="G64" i="8"/>
  <c r="F64" i="8"/>
  <c r="F58" i="8"/>
  <c r="G58" i="8"/>
  <c r="F55" i="8"/>
  <c r="G55" i="8"/>
  <c r="F65" i="8"/>
  <c r="G65" i="8"/>
  <c r="G56" i="23"/>
  <c r="F56" i="23"/>
  <c r="G65" i="23"/>
  <c r="F65" i="23"/>
  <c r="G58" i="23"/>
  <c r="F58" i="23"/>
  <c r="F48" i="26"/>
  <c r="G48" i="26"/>
  <c r="F56" i="26"/>
  <c r="G56" i="26"/>
  <c r="F55" i="26"/>
  <c r="G55" i="26"/>
  <c r="G65" i="26"/>
  <c r="F65" i="26"/>
  <c r="F62" i="12"/>
  <c r="G62" i="12"/>
  <c r="F64" i="12"/>
  <c r="G64" i="12"/>
  <c r="G59" i="12"/>
  <c r="F59" i="12"/>
  <c r="F40" i="6"/>
  <c r="G40" i="6"/>
  <c r="G59" i="6"/>
  <c r="F59" i="6"/>
  <c r="G50" i="6"/>
  <c r="F50" i="6"/>
  <c r="F48" i="6"/>
  <c r="G48" i="6"/>
  <c r="G53" i="6"/>
  <c r="F53" i="6"/>
  <c r="G39" i="6"/>
  <c r="F39" i="6"/>
  <c r="G42" i="6"/>
  <c r="F42" i="6"/>
  <c r="F56" i="6"/>
  <c r="G56" i="6"/>
  <c r="G61" i="6"/>
  <c r="F61" i="6"/>
  <c r="G47" i="6"/>
  <c r="F47" i="6"/>
  <c r="G49" i="6"/>
  <c r="F49" i="6"/>
  <c r="G46" i="6"/>
  <c r="F46" i="6"/>
  <c r="F60" i="6"/>
  <c r="G60" i="6"/>
  <c r="G57" i="6"/>
  <c r="F57" i="6"/>
  <c r="G54" i="6"/>
  <c r="F54" i="6"/>
  <c r="G43" i="6"/>
  <c r="F43" i="6"/>
  <c r="G65" i="6"/>
  <c r="F65" i="6"/>
  <c r="G62" i="6"/>
  <c r="F62" i="6"/>
  <c r="G51" i="6"/>
  <c r="F51" i="6"/>
  <c r="G45" i="6"/>
  <c r="F45" i="6"/>
  <c r="G58" i="6"/>
  <c r="F58" i="6"/>
  <c r="F64" i="6"/>
  <c r="G64" i="6"/>
  <c r="F44" i="6"/>
  <c r="G44" i="6"/>
  <c r="G55" i="6"/>
  <c r="F55" i="6"/>
  <c r="G41" i="6"/>
  <c r="F41" i="6"/>
  <c r="G38" i="6"/>
  <c r="F38" i="6"/>
  <c r="F52" i="6"/>
  <c r="G52" i="6"/>
  <c r="G63" i="6"/>
  <c r="F63" i="6"/>
  <c r="G51" i="5"/>
  <c r="G40" i="5"/>
  <c r="F40" i="5"/>
  <c r="G54" i="5"/>
  <c r="F54" i="5"/>
  <c r="G45" i="5"/>
  <c r="F45" i="5"/>
  <c r="G55" i="5"/>
  <c r="F55" i="5"/>
  <c r="F49" i="5"/>
  <c r="G49" i="5"/>
  <c r="F52" i="5"/>
  <c r="G52" i="5"/>
  <c r="G64" i="5"/>
  <c r="F64" i="5"/>
  <c r="G46" i="5"/>
  <c r="F46" i="5"/>
  <c r="F41" i="5"/>
  <c r="G41" i="5"/>
  <c r="G62" i="5"/>
  <c r="F62" i="5"/>
  <c r="F65" i="5"/>
  <c r="G65" i="5"/>
  <c r="G56" i="5"/>
  <c r="F56" i="5"/>
  <c r="G61" i="5"/>
  <c r="F61" i="5"/>
  <c r="F44" i="5"/>
  <c r="G44" i="5"/>
  <c r="F58" i="5"/>
  <c r="G58" i="5"/>
  <c r="F59" i="5"/>
  <c r="G59" i="5"/>
  <c r="F57" i="5"/>
  <c r="G57" i="5"/>
  <c r="G63" i="5"/>
  <c r="F63" i="5"/>
  <c r="F42" i="5"/>
  <c r="G42" i="5"/>
  <c r="G53" i="5"/>
  <c r="F53" i="5"/>
  <c r="G39" i="5"/>
  <c r="F39" i="5"/>
  <c r="F60" i="5"/>
  <c r="G60" i="5"/>
  <c r="G47" i="5"/>
  <c r="F47" i="5"/>
  <c r="G48" i="5"/>
  <c r="F48" i="5"/>
  <c r="F50" i="5"/>
  <c r="G50" i="5"/>
  <c r="F38" i="5"/>
  <c r="G38" i="5"/>
  <c r="I10" i="4"/>
  <c r="I13" i="4"/>
  <c r="I18" i="4"/>
  <c r="I19" i="4" l="1"/>
</calcChain>
</file>

<file path=xl/sharedStrings.xml><?xml version="1.0" encoding="utf-8"?>
<sst xmlns="http://schemas.openxmlformats.org/spreadsheetml/2006/main" count="755" uniqueCount="99">
  <si>
    <t>Diferencia</t>
  </si>
  <si>
    <t>TOTAL TRÁFICO PORTUARIO</t>
  </si>
  <si>
    <t>TOTAL</t>
  </si>
  <si>
    <t>%</t>
  </si>
  <si>
    <t>OTRAS MERCANCÍAS</t>
  </si>
  <si>
    <t>PESCA</t>
  </si>
  <si>
    <t>TOTAL PESCA</t>
  </si>
  <si>
    <t>AVITUALLAMIENTO</t>
  </si>
  <si>
    <t>PRODUCTOS PETROLÍFEROS</t>
  </si>
  <si>
    <t>OTROS</t>
  </si>
  <si>
    <t>TRAFICO INTERIOR</t>
  </si>
  <si>
    <t>TOTAL TRAFICO INTERIOR</t>
  </si>
  <si>
    <t>MERCANCÍAS SEGÚN SU PRESENTACIÓN</t>
  </si>
  <si>
    <t>GRANELES</t>
  </si>
  <si>
    <t>LÍQUIDOS</t>
  </si>
  <si>
    <t>SÓLIDOS</t>
  </si>
  <si>
    <t>MERCANCÍA GRAL.</t>
  </si>
  <si>
    <t>CONVENCIONAL</t>
  </si>
  <si>
    <t>EN CONTENEDORES</t>
  </si>
  <si>
    <t>OTRAS INFORMACIONES</t>
  </si>
  <si>
    <t>MERCANCÍAS</t>
  </si>
  <si>
    <t>EN TRÁNSITO</t>
  </si>
  <si>
    <t>EN CONTENEDORES EN TRÁNSITO</t>
  </si>
  <si>
    <t>TRÁFICO RO-RO</t>
  </si>
  <si>
    <t>TOTAL TRÁFICO RO-RO</t>
  </si>
  <si>
    <t>CONTENEDORES (TEU)</t>
  </si>
  <si>
    <t>TOTAL CONTENEDORES (TEU)</t>
  </si>
  <si>
    <t>ENTRADAS-SALIDAS NACIONAL</t>
  </si>
  <si>
    <t>IMPORT-EXPORT EXTERIOR</t>
  </si>
  <si>
    <t>NACIONAL Y EXTERIOR</t>
  </si>
  <si>
    <t>PASAJEROS</t>
  </si>
  <si>
    <t>REG. TRANSPORTE Y DE CRUCERO (nº)</t>
  </si>
  <si>
    <t>DE CRUCERO (nº)</t>
  </si>
  <si>
    <t>VEHÍCULOS</t>
  </si>
  <si>
    <t>EN RÉGIMEN DE PASAJE</t>
  </si>
  <si>
    <t>BUQUES MERCANTES</t>
  </si>
  <si>
    <t>TOTAL BUQUES MERCANTES</t>
  </si>
  <si>
    <t>UDS. ARQUEO BRUTO (G.T.)</t>
  </si>
  <si>
    <t>NÚMERO DE CRUCEROS</t>
  </si>
  <si>
    <t>00. RESUMEN GENERAL DEL TRÁFICO PORTUARIO</t>
  </si>
  <si>
    <t>Acumulado desde Enero</t>
  </si>
  <si>
    <t>Variación</t>
  </si>
  <si>
    <t>CONCEPTO</t>
  </si>
  <si>
    <t>Var. (%)</t>
  </si>
  <si>
    <t>A CORUÑA</t>
  </si>
  <si>
    <t>ALICANTE</t>
  </si>
  <si>
    <t>ALMERIA</t>
  </si>
  <si>
    <t>AVILES</t>
  </si>
  <si>
    <t>BAHIA DE ALGECIRAS</t>
  </si>
  <si>
    <t>BAHIA DE CADIZ</t>
  </si>
  <si>
    <t>BALEARES</t>
  </si>
  <si>
    <t>BARCELONA</t>
  </si>
  <si>
    <t>BILBAO</t>
  </si>
  <si>
    <t>CARTAGENA</t>
  </si>
  <si>
    <t>CASTELLON</t>
  </si>
  <si>
    <t>CEUTA</t>
  </si>
  <si>
    <t>FERROL-SAN CIBRAO</t>
  </si>
  <si>
    <t>GIJON</t>
  </si>
  <si>
    <t>HUELVA</t>
  </si>
  <si>
    <t>LAS PALMAS</t>
  </si>
  <si>
    <t>MALAGA</t>
  </si>
  <si>
    <t>MARIN Y RIA DE PONTEVEDRA</t>
  </si>
  <si>
    <t>MELILLA</t>
  </si>
  <si>
    <t>MOTRIL</t>
  </si>
  <si>
    <t>PASAIA</t>
  </si>
  <si>
    <t>SANTA CRUZ DE TENERIFE</t>
  </si>
  <si>
    <t>SANTANDER</t>
  </si>
  <si>
    <t>SEVILLA</t>
  </si>
  <si>
    <t>TARRAGONA</t>
  </si>
  <si>
    <t>VALENCIA</t>
  </si>
  <si>
    <t>VIGO</t>
  </si>
  <si>
    <t>VILAGARCIA</t>
  </si>
  <si>
    <t xml:space="preserve">Total </t>
  </si>
  <si>
    <r>
      <t>Autoridad Portuaria</t>
    </r>
    <r>
      <rPr>
        <b/>
        <sz val="10"/>
        <color theme="1"/>
        <rFont val="Calibri"/>
        <family val="2"/>
        <scheme val="minor"/>
      </rPr>
      <t xml:space="preserve"> </t>
    </r>
  </si>
  <si>
    <t>1. TRAFICO PORTUARIO   (Toneladas)</t>
  </si>
  <si>
    <t>1.1. MERCANCÍAS SEGÚN SU FORMA DE PRESENTACIÓN</t>
  </si>
  <si>
    <t xml:space="preserve">  (Toneladas)</t>
  </si>
  <si>
    <t>2. GRANELES LÍQUIDOS  (Toneladas)</t>
  </si>
  <si>
    <t>3. GRANELES SÓLIDOS  (Toneladas)</t>
  </si>
  <si>
    <t>4. MERCANCÍA GENERAL (Toneladas)</t>
  </si>
  <si>
    <t>5. PESCA  (Toneladas)</t>
  </si>
  <si>
    <t>6. AVITUALLAMIENTO  (Toneladas)</t>
  </si>
  <si>
    <t>7. MERCANCÍAS EN TRÁNSITO (Toneladas)</t>
  </si>
  <si>
    <t>7.1. MERCANCÍAS EN CONTENEDORES EN TRÁNSITO (Toneladas)</t>
  </si>
  <si>
    <t>8. MERCANCÍAS EN CONTENEDORES (Toneladas)</t>
  </si>
  <si>
    <t>9. TRÁFICO  RO-RO (Toneladas)</t>
  </si>
  <si>
    <t>10. CONTENEDORES (TEUS)</t>
  </si>
  <si>
    <t>10.1. CONTENEDORES EN TRÁNSITO (TEUS)</t>
  </si>
  <si>
    <t>11. PASAJEROS EN RÉGIMEN DE TRANSPORTE Y DE CRUCERO (Nº)</t>
  </si>
  <si>
    <t>11.1. PASAJEROS DE CRUCERO (Nº)</t>
  </si>
  <si>
    <t>11.2. VEHICULOS DE TURISMO EN RÉGIMEN DE PASAJE (Nº)</t>
  </si>
  <si>
    <t>12.1. BUQUES MERCANTES (Nº)</t>
  </si>
  <si>
    <t>12.2. BUQUES MERCANTES (Unidades de arqueo bruto)</t>
  </si>
  <si>
    <t>12.3. CRUCEROS (Nº)</t>
  </si>
  <si>
    <t>10.2. CONTENEDORES ENTRADA-SALIDA NACIONAL (TEUS)</t>
  </si>
  <si>
    <t>10.3. CONTENEDORES IMPORTACIÓN-EXPORTACIÓN EXTERIOR (TEUS)</t>
  </si>
  <si>
    <t>10.4. CONTENEDORES NACIONAL Y EXTERIOR (TEUS)</t>
  </si>
  <si>
    <r>
      <t>Autoridad Portuaria</t>
    </r>
    <r>
      <rPr>
        <sz val="11"/>
        <color theme="1"/>
        <rFont val="Calibri"/>
        <family val="2"/>
        <scheme val="minor"/>
      </rPr>
      <t xml:space="preserve"> </t>
    </r>
  </si>
  <si>
    <t>Mes Marzo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</si>
</sst>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8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16"/>
      <color rgb="FF00408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363636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rgb="FF004080"/>
      <name val="Calibri"/>
      <family val="2"/>
      <scheme val="minor"/>
    </font>
    <font>
      <b/>
      <sz val="10"/>
      <color rgb="FF363636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rgb="FF363636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rgb="FF004080"/>
      <name val="Calibri"/>
      <family val="2"/>
      <scheme val="minor"/>
    </font>
    <font>
      <b/>
      <sz val="10"/>
      <color rgb="FF363636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rgb="FF363636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rgb="FF00408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9"/>
      <color rgb="FF363636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C0D79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9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1" fillId="0" borderId="11" applyNumberFormat="0" applyFill="0" applyAlignment="0" applyProtection="0"/>
    <xf numFmtId="0" fontId="12" fillId="0" borderId="12" applyNumberFormat="0" applyFill="0" applyAlignment="0" applyProtection="0"/>
    <xf numFmtId="0" fontId="12" fillId="0" borderId="0" applyNumberFormat="0" applyFill="0" applyBorder="0" applyAlignment="0" applyProtection="0"/>
    <xf numFmtId="0" fontId="13" fillId="7" borderId="0" applyNumberFormat="0" applyBorder="0" applyAlignment="0" applyProtection="0"/>
    <xf numFmtId="0" fontId="14" fillId="8" borderId="0" applyNumberFormat="0" applyBorder="0" applyAlignment="0" applyProtection="0"/>
    <xf numFmtId="0" fontId="15" fillId="9" borderId="0" applyNumberFormat="0" applyBorder="0" applyAlignment="0" applyProtection="0"/>
    <xf numFmtId="0" fontId="16" fillId="10" borderId="13" applyNumberFormat="0" applyAlignment="0" applyProtection="0"/>
    <xf numFmtId="0" fontId="17" fillId="11" borderId="14" applyNumberFormat="0" applyAlignment="0" applyProtection="0"/>
    <xf numFmtId="0" fontId="18" fillId="11" borderId="13" applyNumberFormat="0" applyAlignment="0" applyProtection="0"/>
    <xf numFmtId="0" fontId="19" fillId="0" borderId="15" applyNumberFormat="0" applyFill="0" applyAlignment="0" applyProtection="0"/>
    <xf numFmtId="0" fontId="20" fillId="12" borderId="16" applyNumberFormat="0" applyAlignment="0" applyProtection="0"/>
    <xf numFmtId="0" fontId="21" fillId="0" borderId="0" applyNumberFormat="0" applyFill="0" applyBorder="0" applyAlignment="0" applyProtection="0"/>
    <xf numFmtId="0" fontId="8" fillId="13" borderId="17" applyNumberFormat="0" applyFont="0" applyAlignment="0" applyProtection="0"/>
    <xf numFmtId="0" fontId="22" fillId="0" borderId="0" applyNumberFormat="0" applyFill="0" applyBorder="0" applyAlignment="0" applyProtection="0"/>
    <xf numFmtId="0" fontId="23" fillId="0" borderId="18" applyNumberFormat="0" applyFill="0" applyAlignment="0" applyProtection="0"/>
    <xf numFmtId="0" fontId="24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24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24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24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24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24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36" borderId="0" applyNumberFormat="0" applyBorder="0" applyAlignment="0" applyProtection="0"/>
    <xf numFmtId="0" fontId="8" fillId="37" borderId="0" applyNumberFormat="0" applyBorder="0" applyAlignment="0" applyProtection="0"/>
  </cellStyleXfs>
  <cellXfs count="128">
    <xf numFmtId="0" fontId="0" fillId="0" borderId="0" xfId="0"/>
    <xf numFmtId="4" fontId="0" fillId="0" borderId="0" xfId="0" applyNumberFormat="1"/>
    <xf numFmtId="0" fontId="5" fillId="0" borderId="0" xfId="0" applyFont="1"/>
    <xf numFmtId="0" fontId="5" fillId="0" borderId="0" xfId="0" applyFont="1" applyAlignment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7" fillId="6" borderId="9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left"/>
    </xf>
    <xf numFmtId="3" fontId="4" fillId="2" borderId="9" xfId="0" applyNumberFormat="1" applyFont="1" applyFill="1" applyBorder="1" applyAlignment="1">
      <alignment horizontal="right"/>
    </xf>
    <xf numFmtId="4" fontId="4" fillId="2" borderId="9" xfId="0" applyNumberFormat="1" applyFont="1" applyFill="1" applyBorder="1" applyAlignment="1">
      <alignment horizontal="right"/>
    </xf>
    <xf numFmtId="0" fontId="2" fillId="5" borderId="9" xfId="0" applyFont="1" applyFill="1" applyBorder="1" applyAlignment="1">
      <alignment horizontal="left"/>
    </xf>
    <xf numFmtId="3" fontId="4" fillId="5" borderId="9" xfId="0" applyNumberFormat="1" applyFont="1" applyFill="1" applyBorder="1" applyAlignment="1">
      <alignment horizontal="right"/>
    </xf>
    <xf numFmtId="4" fontId="4" fillId="5" borderId="9" xfId="0" applyNumberFormat="1" applyFont="1" applyFill="1" applyBorder="1" applyAlignment="1">
      <alignment horizontal="right"/>
    </xf>
    <xf numFmtId="0" fontId="1" fillId="6" borderId="9" xfId="0" applyFont="1" applyFill="1" applyBorder="1" applyAlignment="1">
      <alignment horizontal="left"/>
    </xf>
    <xf numFmtId="3" fontId="1" fillId="6" borderId="9" xfId="0" applyNumberFormat="1" applyFont="1" applyFill="1" applyBorder="1" applyAlignment="1">
      <alignment horizontal="right"/>
    </xf>
    <xf numFmtId="4" fontId="1" fillId="6" borderId="9" xfId="0" applyNumberFormat="1" applyFont="1" applyFill="1" applyBorder="1" applyAlignment="1">
      <alignment horizontal="right"/>
    </xf>
    <xf numFmtId="4" fontId="3" fillId="5" borderId="9" xfId="0" applyNumberFormat="1" applyFont="1" applyFill="1" applyBorder="1" applyAlignment="1">
      <alignment horizontal="right"/>
    </xf>
    <xf numFmtId="4" fontId="3" fillId="2" borderId="9" xfId="0" applyNumberFormat="1" applyFont="1" applyFill="1" applyBorder="1" applyAlignment="1">
      <alignment horizontal="right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14" fontId="1" fillId="0" borderId="0" xfId="0" applyNumberFormat="1" applyFont="1" applyAlignment="1">
      <alignment horizontal="right"/>
    </xf>
    <xf numFmtId="0" fontId="24" fillId="0" borderId="8" xfId="0" applyFont="1" applyBorder="1"/>
    <xf numFmtId="3" fontId="24" fillId="0" borderId="0" xfId="0" applyNumberFormat="1" applyFont="1"/>
    <xf numFmtId="0" fontId="24" fillId="0" borderId="0" xfId="0" applyFont="1"/>
    <xf numFmtId="0" fontId="24" fillId="0" borderId="6" xfId="0" applyFont="1" applyBorder="1"/>
    <xf numFmtId="0" fontId="24" fillId="0" borderId="7" xfId="0" applyFont="1" applyBorder="1"/>
    <xf numFmtId="0" fontId="25" fillId="0" borderId="0" xfId="0" applyFont="1"/>
    <xf numFmtId="0" fontId="25" fillId="0" borderId="0" xfId="0" applyFont="1" applyAlignment="1"/>
    <xf numFmtId="0" fontId="28" fillId="0" borderId="0" xfId="0" applyFont="1"/>
    <xf numFmtId="14" fontId="29" fillId="0" borderId="0" xfId="0" applyNumberFormat="1" applyFont="1" applyAlignment="1">
      <alignment horizontal="right"/>
    </xf>
    <xf numFmtId="0" fontId="26" fillId="6" borderId="9" xfId="0" applyFont="1" applyFill="1" applyBorder="1" applyAlignment="1">
      <alignment horizontal="center"/>
    </xf>
    <xf numFmtId="0" fontId="30" fillId="2" borderId="9" xfId="0" applyFont="1" applyFill="1" applyBorder="1" applyAlignment="1">
      <alignment horizontal="left"/>
    </xf>
    <xf numFmtId="3" fontId="31" fillId="2" borderId="9" xfId="0" applyNumberFormat="1" applyFont="1" applyFill="1" applyBorder="1" applyAlignment="1">
      <alignment horizontal="right"/>
    </xf>
    <xf numFmtId="4" fontId="31" fillId="2" borderId="9" xfId="0" applyNumberFormat="1" applyFont="1" applyFill="1" applyBorder="1" applyAlignment="1">
      <alignment horizontal="right"/>
    </xf>
    <xf numFmtId="4" fontId="28" fillId="0" borderId="0" xfId="0" applyNumberFormat="1" applyFont="1"/>
    <xf numFmtId="0" fontId="30" fillId="5" borderId="9" xfId="0" applyFont="1" applyFill="1" applyBorder="1" applyAlignment="1">
      <alignment horizontal="left"/>
    </xf>
    <xf numFmtId="3" fontId="31" fillId="5" borderId="9" xfId="0" applyNumberFormat="1" applyFont="1" applyFill="1" applyBorder="1" applyAlignment="1">
      <alignment horizontal="right"/>
    </xf>
    <xf numFmtId="4" fontId="31" fillId="5" borderId="9" xfId="0" applyNumberFormat="1" applyFont="1" applyFill="1" applyBorder="1" applyAlignment="1">
      <alignment horizontal="right"/>
    </xf>
    <xf numFmtId="4" fontId="32" fillId="2" borderId="9" xfId="0" applyNumberFormat="1" applyFont="1" applyFill="1" applyBorder="1" applyAlignment="1">
      <alignment horizontal="right"/>
    </xf>
    <xf numFmtId="4" fontId="32" fillId="5" borderId="9" xfId="0" applyNumberFormat="1" applyFont="1" applyFill="1" applyBorder="1" applyAlignment="1">
      <alignment horizontal="right"/>
    </xf>
    <xf numFmtId="0" fontId="29" fillId="6" borderId="9" xfId="0" applyFont="1" applyFill="1" applyBorder="1" applyAlignment="1">
      <alignment horizontal="left"/>
    </xf>
    <xf numFmtId="3" fontId="29" fillId="6" borderId="9" xfId="0" applyNumberFormat="1" applyFont="1" applyFill="1" applyBorder="1" applyAlignment="1">
      <alignment horizontal="right"/>
    </xf>
    <xf numFmtId="4" fontId="29" fillId="6" borderId="9" xfId="0" applyNumberFormat="1" applyFont="1" applyFill="1" applyBorder="1" applyAlignment="1">
      <alignment horizontal="right"/>
    </xf>
    <xf numFmtId="0" fontId="33" fillId="0" borderId="0" xfId="0" applyFont="1"/>
    <xf numFmtId="3" fontId="33" fillId="0" borderId="0" xfId="0" applyNumberFormat="1" applyFont="1"/>
    <xf numFmtId="0" fontId="28" fillId="0" borderId="6" xfId="0" applyFont="1" applyBorder="1"/>
    <xf numFmtId="0" fontId="28" fillId="0" borderId="7" xfId="0" applyFont="1" applyBorder="1"/>
    <xf numFmtId="0" fontId="28" fillId="0" borderId="8" xfId="0" applyFont="1" applyBorder="1"/>
    <xf numFmtId="0" fontId="34" fillId="0" borderId="0" xfId="0" applyFont="1"/>
    <xf numFmtId="0" fontId="34" fillId="0" borderId="0" xfId="0" applyFont="1" applyAlignment="1"/>
    <xf numFmtId="0" fontId="37" fillId="0" borderId="0" xfId="0" applyFont="1"/>
    <xf numFmtId="14" fontId="38" fillId="0" borderId="0" xfId="0" applyNumberFormat="1" applyFont="1" applyAlignment="1">
      <alignment horizontal="right"/>
    </xf>
    <xf numFmtId="0" fontId="35" fillId="6" borderId="9" xfId="0" applyFont="1" applyFill="1" applyBorder="1" applyAlignment="1">
      <alignment horizontal="center"/>
    </xf>
    <xf numFmtId="0" fontId="39" fillId="2" borderId="9" xfId="0" applyFont="1" applyFill="1" applyBorder="1" applyAlignment="1">
      <alignment horizontal="left"/>
    </xf>
    <xf numFmtId="3" fontId="40" fillId="2" borderId="9" xfId="0" applyNumberFormat="1" applyFont="1" applyFill="1" applyBorder="1" applyAlignment="1">
      <alignment horizontal="right" vertical="center"/>
    </xf>
    <xf numFmtId="4" fontId="40" fillId="2" borderId="9" xfId="0" applyNumberFormat="1" applyFont="1" applyFill="1" applyBorder="1" applyAlignment="1">
      <alignment horizontal="right"/>
    </xf>
    <xf numFmtId="4" fontId="37" fillId="0" borderId="0" xfId="0" applyNumberFormat="1" applyFont="1"/>
    <xf numFmtId="0" fontId="39" fillId="5" borderId="9" xfId="0" applyFont="1" applyFill="1" applyBorder="1" applyAlignment="1">
      <alignment horizontal="left"/>
    </xf>
    <xf numFmtId="3" fontId="40" fillId="5" borderId="9" xfId="0" applyNumberFormat="1" applyFont="1" applyFill="1" applyBorder="1" applyAlignment="1">
      <alignment horizontal="right" vertical="center"/>
    </xf>
    <xf numFmtId="4" fontId="40" fillId="5" borderId="9" xfId="0" applyNumberFormat="1" applyFont="1" applyFill="1" applyBorder="1" applyAlignment="1">
      <alignment horizontal="right"/>
    </xf>
    <xf numFmtId="0" fontId="38" fillId="6" borderId="9" xfId="0" applyFont="1" applyFill="1" applyBorder="1" applyAlignment="1">
      <alignment horizontal="left"/>
    </xf>
    <xf numFmtId="3" fontId="38" fillId="6" borderId="9" xfId="0" applyNumberFormat="1" applyFont="1" applyFill="1" applyBorder="1" applyAlignment="1">
      <alignment horizontal="right"/>
    </xf>
    <xf numFmtId="4" fontId="38" fillId="6" borderId="9" xfId="0" applyNumberFormat="1" applyFont="1" applyFill="1" applyBorder="1" applyAlignment="1">
      <alignment horizontal="right"/>
    </xf>
    <xf numFmtId="0" fontId="41" fillId="0" borderId="0" xfId="0" applyFont="1"/>
    <xf numFmtId="3" fontId="41" fillId="0" borderId="0" xfId="0" applyNumberFormat="1" applyFont="1"/>
    <xf numFmtId="0" fontId="37" fillId="0" borderId="6" xfId="0" applyFont="1" applyBorder="1"/>
    <xf numFmtId="0" fontId="37" fillId="0" borderId="7" xfId="0" applyFont="1" applyBorder="1"/>
    <xf numFmtId="0" fontId="37" fillId="0" borderId="8" xfId="0" applyFont="1" applyBorder="1"/>
    <xf numFmtId="0" fontId="42" fillId="0" borderId="0" xfId="0" applyFont="1"/>
    <xf numFmtId="0" fontId="43" fillId="0" borderId="0" xfId="0" applyFont="1" applyAlignment="1"/>
    <xf numFmtId="0" fontId="44" fillId="0" borderId="0" xfId="0" applyFont="1"/>
    <xf numFmtId="14" fontId="45" fillId="0" borderId="0" xfId="0" applyNumberFormat="1" applyFont="1" applyAlignment="1">
      <alignment horizontal="right"/>
    </xf>
    <xf numFmtId="0" fontId="46" fillId="4" borderId="1" xfId="0" applyFont="1" applyFill="1" applyBorder="1" applyAlignment="1">
      <alignment horizontal="center"/>
    </xf>
    <xf numFmtId="0" fontId="46" fillId="2" borderId="1" xfId="0" applyFont="1" applyFill="1" applyBorder="1" applyAlignment="1">
      <alignment horizontal="left"/>
    </xf>
    <xf numFmtId="3" fontId="46" fillId="2" borderId="1" xfId="0" applyNumberFormat="1" applyFont="1" applyFill="1" applyBorder="1" applyAlignment="1">
      <alignment horizontal="right"/>
    </xf>
    <xf numFmtId="4" fontId="46" fillId="2" borderId="1" xfId="0" applyNumberFormat="1" applyFont="1" applyFill="1" applyBorder="1" applyAlignment="1">
      <alignment horizontal="right"/>
    </xf>
    <xf numFmtId="0" fontId="47" fillId="3" borderId="1" xfId="0" applyFont="1" applyFill="1" applyBorder="1" applyAlignment="1">
      <alignment horizontal="center" vertical="center"/>
    </xf>
    <xf numFmtId="0" fontId="46" fillId="5" borderId="1" xfId="0" applyFont="1" applyFill="1" applyBorder="1" applyAlignment="1">
      <alignment horizontal="center"/>
    </xf>
    <xf numFmtId="3" fontId="47" fillId="5" borderId="1" xfId="0" applyNumberFormat="1" applyFont="1" applyFill="1" applyBorder="1" applyAlignment="1">
      <alignment horizontal="right"/>
    </xf>
    <xf numFmtId="4" fontId="47" fillId="5" borderId="1" xfId="0" applyNumberFormat="1" applyFont="1" applyFill="1" applyBorder="1" applyAlignment="1">
      <alignment horizontal="right"/>
    </xf>
    <xf numFmtId="0" fontId="46" fillId="2" borderId="1" xfId="0" applyFont="1" applyFill="1" applyBorder="1" applyAlignment="1">
      <alignment horizontal="center" vertical="center"/>
    </xf>
    <xf numFmtId="0" fontId="42" fillId="0" borderId="0" xfId="0" applyFont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46" fillId="4" borderId="1" xfId="0" applyFont="1" applyFill="1" applyBorder="1" applyAlignment="1">
      <alignment horizontal="right"/>
    </xf>
    <xf numFmtId="3" fontId="47" fillId="4" borderId="1" xfId="0" applyNumberFormat="1" applyFont="1" applyFill="1" applyBorder="1" applyAlignment="1">
      <alignment horizontal="right"/>
    </xf>
    <xf numFmtId="4" fontId="47" fillId="4" borderId="1" xfId="0" applyNumberFormat="1" applyFont="1" applyFill="1" applyBorder="1" applyAlignment="1">
      <alignment horizontal="right"/>
    </xf>
    <xf numFmtId="4" fontId="42" fillId="0" borderId="0" xfId="0" applyNumberFormat="1" applyFont="1"/>
    <xf numFmtId="0" fontId="46" fillId="2" borderId="2" xfId="0" applyFont="1" applyFill="1" applyBorder="1" applyAlignment="1">
      <alignment horizontal="center" vertical="center"/>
    </xf>
    <xf numFmtId="0" fontId="46" fillId="2" borderId="3" xfId="0" applyFont="1" applyFill="1" applyBorder="1" applyAlignment="1">
      <alignment horizontal="center" vertical="center"/>
    </xf>
    <xf numFmtId="0" fontId="46" fillId="2" borderId="4" xfId="0" applyFont="1" applyFill="1" applyBorder="1" applyAlignment="1">
      <alignment horizontal="center"/>
    </xf>
    <xf numFmtId="0" fontId="46" fillId="2" borderId="4" xfId="0" applyFont="1" applyFill="1" applyBorder="1" applyAlignment="1">
      <alignment horizontal="center" vertical="center"/>
    </xf>
    <xf numFmtId="0" fontId="46" fillId="2" borderId="4" xfId="0" applyFont="1" applyFill="1" applyBorder="1" applyAlignment="1">
      <alignment horizontal="left"/>
    </xf>
    <xf numFmtId="0" fontId="42" fillId="4" borderId="5" xfId="0" applyFont="1" applyFill="1" applyBorder="1" applyAlignment="1">
      <alignment horizontal="center"/>
    </xf>
    <xf numFmtId="0" fontId="42" fillId="0" borderId="5" xfId="0" applyFont="1" applyBorder="1" applyAlignment="1">
      <alignment horizontal="center"/>
    </xf>
    <xf numFmtId="0" fontId="42" fillId="4" borderId="0" xfId="0" applyFont="1" applyFill="1" applyAlignment="1">
      <alignment horizontal="center" vertical="center"/>
    </xf>
    <xf numFmtId="0" fontId="42" fillId="0" borderId="0" xfId="0" applyFont="1" applyAlignment="1"/>
    <xf numFmtId="0" fontId="42" fillId="0" borderId="5" xfId="0" applyFont="1" applyBorder="1" applyAlignment="1"/>
    <xf numFmtId="0" fontId="36" fillId="6" borderId="9" xfId="0" applyFont="1" applyFill="1" applyBorder="1" applyAlignment="1">
      <alignment horizontal="center"/>
    </xf>
    <xf numFmtId="0" fontId="37" fillId="0" borderId="9" xfId="0" applyFont="1" applyBorder="1" applyAlignment="1">
      <alignment horizontal="center"/>
    </xf>
    <xf numFmtId="0" fontId="35" fillId="6" borderId="9" xfId="0" applyFont="1" applyFill="1" applyBorder="1" applyAlignment="1">
      <alignment horizontal="left" vertical="center"/>
    </xf>
    <xf numFmtId="0" fontId="37" fillId="0" borderId="9" xfId="0" applyFont="1" applyBorder="1" applyAlignment="1"/>
    <xf numFmtId="0" fontId="6" fillId="6" borderId="9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7" fillId="6" borderId="9" xfId="0" applyFont="1" applyFill="1" applyBorder="1" applyAlignment="1">
      <alignment horizontal="left" vertical="center"/>
    </xf>
    <xf numFmtId="0" fontId="0" fillId="0" borderId="9" xfId="0" applyBorder="1" applyAlignment="1"/>
    <xf numFmtId="0" fontId="27" fillId="6" borderId="9" xfId="0" applyFont="1" applyFill="1" applyBorder="1" applyAlignment="1">
      <alignment horizontal="center"/>
    </xf>
    <xf numFmtId="0" fontId="28" fillId="0" borderId="9" xfId="0" applyFont="1" applyBorder="1" applyAlignment="1">
      <alignment horizontal="center"/>
    </xf>
    <xf numFmtId="0" fontId="26" fillId="6" borderId="9" xfId="0" applyFont="1" applyFill="1" applyBorder="1" applyAlignment="1">
      <alignment horizontal="left" vertical="center"/>
    </xf>
    <xf numFmtId="0" fontId="28" fillId="0" borderId="9" xfId="0" applyFont="1" applyBorder="1" applyAlignmen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Relationship Id="rId30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portuario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tráfico'!$F$37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tráfico'!$E$38:$E$47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TARRAGONA</c:v>
                </c:pt>
                <c:pt idx="4">
                  <c:v>CARTAGENA</c:v>
                </c:pt>
                <c:pt idx="5">
                  <c:v>BILBAO</c:v>
                </c:pt>
                <c:pt idx="6">
                  <c:v>HUELVA</c:v>
                </c:pt>
                <c:pt idx="7">
                  <c:v>LAS PALMAS</c:v>
                </c:pt>
                <c:pt idx="8">
                  <c:v>GIJON</c:v>
                </c:pt>
                <c:pt idx="9">
                  <c:v>FERROL-SAN CIBRAO</c:v>
                </c:pt>
              </c:strCache>
            </c:strRef>
          </c:cat>
          <c:val>
            <c:numRef>
              <c:f>'Total tráfico'!$F$38:$F$47</c:f>
              <c:numCache>
                <c:formatCode>General</c:formatCode>
                <c:ptCount val="10"/>
                <c:pt idx="0">
                  <c:v>23636981</c:v>
                </c:pt>
                <c:pt idx="1">
                  <c:v>15440796</c:v>
                </c:pt>
                <c:pt idx="2">
                  <c:v>10767451</c:v>
                </c:pt>
                <c:pt idx="3">
                  <c:v>7634484</c:v>
                </c:pt>
                <c:pt idx="4">
                  <c:v>7208719</c:v>
                </c:pt>
                <c:pt idx="5">
                  <c:v>6924329</c:v>
                </c:pt>
                <c:pt idx="6">
                  <c:v>5354979</c:v>
                </c:pt>
                <c:pt idx="7">
                  <c:v>5266589</c:v>
                </c:pt>
                <c:pt idx="8">
                  <c:v>4259015</c:v>
                </c:pt>
                <c:pt idx="9">
                  <c:v>3525214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79A-4DD9-ABCB-3A443D124121}"/>
            </c:ext>
          </c:extLst>
        </c:ser>
        <c:ser>
          <c:idx val="1"/>
          <c:order val="1"/>
          <c:tx>
            <c:strRef>
              <c:f>'Total tráfico'!$G$37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tráfico'!$E$38:$E$47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TARRAGONA</c:v>
                </c:pt>
                <c:pt idx="4">
                  <c:v>CARTAGENA</c:v>
                </c:pt>
                <c:pt idx="5">
                  <c:v>BILBAO</c:v>
                </c:pt>
                <c:pt idx="6">
                  <c:v>HUELVA</c:v>
                </c:pt>
                <c:pt idx="7">
                  <c:v>LAS PALMAS</c:v>
                </c:pt>
                <c:pt idx="8">
                  <c:v>GIJON</c:v>
                </c:pt>
                <c:pt idx="9">
                  <c:v>FERROL-SAN CIBRAO</c:v>
                </c:pt>
              </c:strCache>
            </c:strRef>
          </c:cat>
          <c:val>
            <c:numRef>
              <c:f>'Total tráfico'!$G$38:$G$47</c:f>
              <c:numCache>
                <c:formatCode>General</c:formatCode>
                <c:ptCount val="10"/>
                <c:pt idx="0">
                  <c:v>20297987</c:v>
                </c:pt>
                <c:pt idx="1">
                  <c:v>15903927</c:v>
                </c:pt>
                <c:pt idx="2">
                  <c:v>9819815</c:v>
                </c:pt>
                <c:pt idx="3">
                  <c:v>7358310</c:v>
                </c:pt>
                <c:pt idx="4">
                  <c:v>7167873</c:v>
                </c:pt>
                <c:pt idx="5">
                  <c:v>7485515</c:v>
                </c:pt>
                <c:pt idx="6">
                  <c:v>5384367</c:v>
                </c:pt>
                <c:pt idx="7">
                  <c:v>5678986</c:v>
                </c:pt>
                <c:pt idx="8">
                  <c:v>3757425</c:v>
                </c:pt>
                <c:pt idx="9">
                  <c:v>2923575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79A-4DD9-ABCB-3A443D1241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Total presentación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presentación'!$F$37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presentación'!$E$38:$E$47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TARRAGONA</c:v>
                </c:pt>
                <c:pt idx="4">
                  <c:v>CARTAGENA</c:v>
                </c:pt>
                <c:pt idx="5">
                  <c:v>BILBAO</c:v>
                </c:pt>
                <c:pt idx="6">
                  <c:v>HUELVA</c:v>
                </c:pt>
                <c:pt idx="7">
                  <c:v>LAS PALMAS</c:v>
                </c:pt>
                <c:pt idx="8">
                  <c:v>GIJON</c:v>
                </c:pt>
                <c:pt idx="9">
                  <c:v>FERROL-SAN CIBRAO</c:v>
                </c:pt>
              </c:strCache>
            </c:strRef>
          </c:cat>
          <c:val>
            <c:numRef>
              <c:f>'Total presentación'!$F$38:$F$47</c:f>
              <c:numCache>
                <c:formatCode>General</c:formatCode>
                <c:ptCount val="10"/>
                <c:pt idx="0">
                  <c:v>22199986</c:v>
                </c:pt>
                <c:pt idx="1">
                  <c:v>15326795</c:v>
                </c:pt>
                <c:pt idx="2">
                  <c:v>10606816</c:v>
                </c:pt>
                <c:pt idx="3">
                  <c:v>7615955</c:v>
                </c:pt>
                <c:pt idx="4">
                  <c:v>7198163</c:v>
                </c:pt>
                <c:pt idx="5">
                  <c:v>6864549</c:v>
                </c:pt>
                <c:pt idx="6">
                  <c:v>5296424</c:v>
                </c:pt>
                <c:pt idx="7">
                  <c:v>4710992</c:v>
                </c:pt>
                <c:pt idx="8">
                  <c:v>4238622</c:v>
                </c:pt>
                <c:pt idx="9">
                  <c:v>3510900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E1-459E-A8B3-CE9EBB1860E4}"/>
            </c:ext>
          </c:extLst>
        </c:ser>
        <c:ser>
          <c:idx val="1"/>
          <c:order val="1"/>
          <c:tx>
            <c:strRef>
              <c:f>'Total presentación'!$G$37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presentación'!$E$38:$E$47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TARRAGONA</c:v>
                </c:pt>
                <c:pt idx="4">
                  <c:v>CARTAGENA</c:v>
                </c:pt>
                <c:pt idx="5">
                  <c:v>BILBAO</c:v>
                </c:pt>
                <c:pt idx="6">
                  <c:v>HUELVA</c:v>
                </c:pt>
                <c:pt idx="7">
                  <c:v>LAS PALMAS</c:v>
                </c:pt>
                <c:pt idx="8">
                  <c:v>GIJON</c:v>
                </c:pt>
                <c:pt idx="9">
                  <c:v>FERROL-SAN CIBRAO</c:v>
                </c:pt>
              </c:strCache>
            </c:strRef>
          </c:cat>
          <c:val>
            <c:numRef>
              <c:f>'Total presentación'!$G$38:$G$47</c:f>
              <c:numCache>
                <c:formatCode>General</c:formatCode>
                <c:ptCount val="10"/>
                <c:pt idx="0">
                  <c:v>19117649</c:v>
                </c:pt>
                <c:pt idx="1">
                  <c:v>15786764</c:v>
                </c:pt>
                <c:pt idx="2">
                  <c:v>9663127</c:v>
                </c:pt>
                <c:pt idx="3">
                  <c:v>7256786</c:v>
                </c:pt>
                <c:pt idx="4">
                  <c:v>7084418</c:v>
                </c:pt>
                <c:pt idx="5">
                  <c:v>7308385</c:v>
                </c:pt>
                <c:pt idx="6">
                  <c:v>5350315</c:v>
                </c:pt>
                <c:pt idx="7">
                  <c:v>5028958</c:v>
                </c:pt>
                <c:pt idx="8">
                  <c:v>3725804</c:v>
                </c:pt>
                <c:pt idx="9">
                  <c:v>2920189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5E1-459E-A8B3-CE9EBB1860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líquidos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Líquidos!$F$37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Líquidos!$E$38:$E$47</c:f>
              <c:strCache>
                <c:ptCount val="10"/>
                <c:pt idx="0">
                  <c:v>BAHIA DE ALGECIRAS</c:v>
                </c:pt>
                <c:pt idx="1">
                  <c:v>CARTAGENA</c:v>
                </c:pt>
                <c:pt idx="2">
                  <c:v>TARRAGONA</c:v>
                </c:pt>
                <c:pt idx="3">
                  <c:v>HUELVA</c:v>
                </c:pt>
                <c:pt idx="4">
                  <c:v>BILBAO</c:v>
                </c:pt>
                <c:pt idx="5">
                  <c:v>BARCELONA</c:v>
                </c:pt>
                <c:pt idx="6">
                  <c:v>CASTELLON</c:v>
                </c:pt>
                <c:pt idx="7">
                  <c:v>SANTA CRUZ DE TENERIFE</c:v>
                </c:pt>
                <c:pt idx="8">
                  <c:v>A CORUÑA</c:v>
                </c:pt>
                <c:pt idx="9">
                  <c:v>LAS PALMAS</c:v>
                </c:pt>
              </c:strCache>
            </c:strRef>
          </c:cat>
          <c:val>
            <c:numRef>
              <c:f>Líquidos!$F$38:$F$47</c:f>
              <c:numCache>
                <c:formatCode>General</c:formatCode>
                <c:ptCount val="10"/>
                <c:pt idx="0">
                  <c:v>6018151</c:v>
                </c:pt>
                <c:pt idx="1">
                  <c:v>5528846</c:v>
                </c:pt>
                <c:pt idx="2">
                  <c:v>4541651</c:v>
                </c:pt>
                <c:pt idx="3">
                  <c:v>4321867</c:v>
                </c:pt>
                <c:pt idx="4">
                  <c:v>3667111</c:v>
                </c:pt>
                <c:pt idx="5">
                  <c:v>3062377</c:v>
                </c:pt>
                <c:pt idx="6">
                  <c:v>1859258</c:v>
                </c:pt>
                <c:pt idx="7">
                  <c:v>1630371</c:v>
                </c:pt>
                <c:pt idx="8">
                  <c:v>1486927</c:v>
                </c:pt>
                <c:pt idx="9">
                  <c:v>1196498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2A-46CA-97B5-FA985AE11B74}"/>
            </c:ext>
          </c:extLst>
        </c:ser>
        <c:ser>
          <c:idx val="1"/>
          <c:order val="1"/>
          <c:tx>
            <c:strRef>
              <c:f>Líquidos!$G$37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Líquidos!$E$38:$E$47</c:f>
              <c:strCache>
                <c:ptCount val="10"/>
                <c:pt idx="0">
                  <c:v>BAHIA DE ALGECIRAS</c:v>
                </c:pt>
                <c:pt idx="1">
                  <c:v>CARTAGENA</c:v>
                </c:pt>
                <c:pt idx="2">
                  <c:v>TARRAGONA</c:v>
                </c:pt>
                <c:pt idx="3">
                  <c:v>HUELVA</c:v>
                </c:pt>
                <c:pt idx="4">
                  <c:v>BILBAO</c:v>
                </c:pt>
                <c:pt idx="5">
                  <c:v>BARCELONA</c:v>
                </c:pt>
                <c:pt idx="6">
                  <c:v>CASTELLON</c:v>
                </c:pt>
                <c:pt idx="7">
                  <c:v>SANTA CRUZ DE TENERIFE</c:v>
                </c:pt>
                <c:pt idx="8">
                  <c:v>A CORUÑA</c:v>
                </c:pt>
                <c:pt idx="9">
                  <c:v>LAS PALMAS</c:v>
                </c:pt>
              </c:strCache>
            </c:strRef>
          </c:cat>
          <c:val>
            <c:numRef>
              <c:f>Líquidos!$G$38:$G$47</c:f>
              <c:numCache>
                <c:formatCode>General</c:formatCode>
                <c:ptCount val="10"/>
                <c:pt idx="0">
                  <c:v>5018739</c:v>
                </c:pt>
                <c:pt idx="1">
                  <c:v>5646492</c:v>
                </c:pt>
                <c:pt idx="2">
                  <c:v>4655585</c:v>
                </c:pt>
                <c:pt idx="3">
                  <c:v>4543159</c:v>
                </c:pt>
                <c:pt idx="4">
                  <c:v>4034587</c:v>
                </c:pt>
                <c:pt idx="5">
                  <c:v>2423599</c:v>
                </c:pt>
                <c:pt idx="6">
                  <c:v>1928631</c:v>
                </c:pt>
                <c:pt idx="7">
                  <c:v>1821133</c:v>
                </c:pt>
                <c:pt idx="8">
                  <c:v>1858427</c:v>
                </c:pt>
                <c:pt idx="9">
                  <c:v>1269512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02A-46CA-97B5-FA985AE11B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sólidos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Sólidos!$F$37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Sólidos!$E$38:$E$47</c:f>
              <c:strCache>
                <c:ptCount val="10"/>
                <c:pt idx="0">
                  <c:v>GIJON</c:v>
                </c:pt>
                <c:pt idx="1">
                  <c:v>FERROL-SAN CIBRAO</c:v>
                </c:pt>
                <c:pt idx="2">
                  <c:v>TARRAGONA</c:v>
                </c:pt>
                <c:pt idx="3">
                  <c:v>CARTAGENA</c:v>
                </c:pt>
                <c:pt idx="4">
                  <c:v>BARCELONA</c:v>
                </c:pt>
                <c:pt idx="5">
                  <c:v>ALMERIA</c:v>
                </c:pt>
                <c:pt idx="6">
                  <c:v>A CORUÑA</c:v>
                </c:pt>
                <c:pt idx="7">
                  <c:v>BILBAO</c:v>
                </c:pt>
                <c:pt idx="8">
                  <c:v>CASTELLON</c:v>
                </c:pt>
                <c:pt idx="9">
                  <c:v>HUELVA</c:v>
                </c:pt>
              </c:strCache>
            </c:strRef>
          </c:cat>
          <c:val>
            <c:numRef>
              <c:f>Sólidos!$F$38:$F$47</c:f>
              <c:numCache>
                <c:formatCode>General</c:formatCode>
                <c:ptCount val="10"/>
                <c:pt idx="0">
                  <c:v>3508307</c:v>
                </c:pt>
                <c:pt idx="1">
                  <c:v>2516823</c:v>
                </c:pt>
                <c:pt idx="2">
                  <c:v>2404359</c:v>
                </c:pt>
                <c:pt idx="3">
                  <c:v>1398414</c:v>
                </c:pt>
                <c:pt idx="4">
                  <c:v>1193078</c:v>
                </c:pt>
                <c:pt idx="5">
                  <c:v>1122145</c:v>
                </c:pt>
                <c:pt idx="6">
                  <c:v>990029</c:v>
                </c:pt>
                <c:pt idx="7">
                  <c:v>937431</c:v>
                </c:pt>
                <c:pt idx="8">
                  <c:v>914225</c:v>
                </c:pt>
                <c:pt idx="9">
                  <c:v>798085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C34-4FD4-B80C-40E62E1296FC}"/>
            </c:ext>
          </c:extLst>
        </c:ser>
        <c:ser>
          <c:idx val="1"/>
          <c:order val="1"/>
          <c:tx>
            <c:strRef>
              <c:f>Sólidos!$G$37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Sólidos!$E$38:$E$47</c:f>
              <c:strCache>
                <c:ptCount val="10"/>
                <c:pt idx="0">
                  <c:v>GIJON</c:v>
                </c:pt>
                <c:pt idx="1">
                  <c:v>FERROL-SAN CIBRAO</c:v>
                </c:pt>
                <c:pt idx="2">
                  <c:v>TARRAGONA</c:v>
                </c:pt>
                <c:pt idx="3">
                  <c:v>CARTAGENA</c:v>
                </c:pt>
                <c:pt idx="4">
                  <c:v>BARCELONA</c:v>
                </c:pt>
                <c:pt idx="5">
                  <c:v>ALMERIA</c:v>
                </c:pt>
                <c:pt idx="6">
                  <c:v>A CORUÑA</c:v>
                </c:pt>
                <c:pt idx="7">
                  <c:v>BILBAO</c:v>
                </c:pt>
                <c:pt idx="8">
                  <c:v>CASTELLON</c:v>
                </c:pt>
                <c:pt idx="9">
                  <c:v>HUELVA</c:v>
                </c:pt>
              </c:strCache>
            </c:strRef>
          </c:cat>
          <c:val>
            <c:numRef>
              <c:f>Sólidos!$G$38:$G$47</c:f>
              <c:numCache>
                <c:formatCode>General</c:formatCode>
                <c:ptCount val="10"/>
                <c:pt idx="0">
                  <c:v>3017192</c:v>
                </c:pt>
                <c:pt idx="1">
                  <c:v>2052698</c:v>
                </c:pt>
                <c:pt idx="2">
                  <c:v>1856027</c:v>
                </c:pt>
                <c:pt idx="3">
                  <c:v>1195216</c:v>
                </c:pt>
                <c:pt idx="4">
                  <c:v>1025063</c:v>
                </c:pt>
                <c:pt idx="5">
                  <c:v>1038910</c:v>
                </c:pt>
                <c:pt idx="6">
                  <c:v>904623</c:v>
                </c:pt>
                <c:pt idx="7">
                  <c:v>1156935</c:v>
                </c:pt>
                <c:pt idx="8">
                  <c:v>536992</c:v>
                </c:pt>
                <c:pt idx="9">
                  <c:v>650162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C34-4FD4-B80C-40E62E1296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 general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 general'!$F$37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 general'!$E$38:$E$47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BALEARES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CASTELLON</c:v>
                </c:pt>
                <c:pt idx="9">
                  <c:v>TARRAGONA</c:v>
                </c:pt>
              </c:strCache>
            </c:strRef>
          </c:cat>
          <c:val>
            <c:numRef>
              <c:f>'Mercancía general'!$F$38:$F$47</c:f>
              <c:numCache>
                <c:formatCode>General</c:formatCode>
                <c:ptCount val="10"/>
                <c:pt idx="0">
                  <c:v>15840102</c:v>
                </c:pt>
                <c:pt idx="1">
                  <c:v>13573814</c:v>
                </c:pt>
                <c:pt idx="2">
                  <c:v>6351361</c:v>
                </c:pt>
                <c:pt idx="3">
                  <c:v>3391844</c:v>
                </c:pt>
                <c:pt idx="4">
                  <c:v>2260007</c:v>
                </c:pt>
                <c:pt idx="5">
                  <c:v>2026791</c:v>
                </c:pt>
                <c:pt idx="6">
                  <c:v>1310158</c:v>
                </c:pt>
                <c:pt idx="7">
                  <c:v>789302</c:v>
                </c:pt>
                <c:pt idx="8">
                  <c:v>700933</c:v>
                </c:pt>
                <c:pt idx="9">
                  <c:v>669945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9F-431E-B0D5-291BD5A0C38E}"/>
            </c:ext>
          </c:extLst>
        </c:ser>
        <c:ser>
          <c:idx val="1"/>
          <c:order val="1"/>
          <c:tx>
            <c:strRef>
              <c:f>'Mercancía general'!$G$37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 general'!$E$38:$E$47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BALEARES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CASTELLON</c:v>
                </c:pt>
                <c:pt idx="9">
                  <c:v>TARRAGONA</c:v>
                </c:pt>
              </c:strCache>
            </c:strRef>
          </c:cat>
          <c:val>
            <c:numRef>
              <c:f>'Mercancía general'!$G$38:$G$47</c:f>
              <c:numCache>
                <c:formatCode>General</c:formatCode>
                <c:ptCount val="10"/>
                <c:pt idx="0">
                  <c:v>13693319</c:v>
                </c:pt>
                <c:pt idx="1">
                  <c:v>14537907</c:v>
                </c:pt>
                <c:pt idx="2">
                  <c:v>6214465</c:v>
                </c:pt>
                <c:pt idx="3">
                  <c:v>3690628</c:v>
                </c:pt>
                <c:pt idx="4">
                  <c:v>2116863</c:v>
                </c:pt>
                <c:pt idx="5">
                  <c:v>1835438</c:v>
                </c:pt>
                <c:pt idx="6">
                  <c:v>1262375</c:v>
                </c:pt>
                <c:pt idx="7">
                  <c:v>810562</c:v>
                </c:pt>
                <c:pt idx="8">
                  <c:v>666915</c:v>
                </c:pt>
                <c:pt idx="9">
                  <c:v>745174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59F-431E-B0D5-291BD5A0C3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Pesca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Pesca!$F$37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Pesca!$E$38:$E$47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PASAIA</c:v>
                </c:pt>
                <c:pt idx="3">
                  <c:v>TARRAGONA</c:v>
                </c:pt>
                <c:pt idx="4">
                  <c:v>AVILES</c:v>
                </c:pt>
                <c:pt idx="5">
                  <c:v>BAHIA DE CADIZ</c:v>
                </c:pt>
                <c:pt idx="6">
                  <c:v>GIJON</c:v>
                </c:pt>
                <c:pt idx="7">
                  <c:v>SANTANDER</c:v>
                </c:pt>
                <c:pt idx="8">
                  <c:v>ALMERIA</c:v>
                </c:pt>
                <c:pt idx="9">
                  <c:v>SANTA CRUZ DE TENERIFE</c:v>
                </c:pt>
              </c:strCache>
            </c:strRef>
          </c:cat>
          <c:val>
            <c:numRef>
              <c:f>Pesca!$F$38:$F$47</c:f>
              <c:numCache>
                <c:formatCode>General</c:formatCode>
                <c:ptCount val="10"/>
                <c:pt idx="0">
                  <c:v>13201</c:v>
                </c:pt>
                <c:pt idx="1">
                  <c:v>10368</c:v>
                </c:pt>
                <c:pt idx="2">
                  <c:v>6662</c:v>
                </c:pt>
                <c:pt idx="3">
                  <c:v>3479</c:v>
                </c:pt>
                <c:pt idx="4">
                  <c:v>3456</c:v>
                </c:pt>
                <c:pt idx="5">
                  <c:v>3308</c:v>
                </c:pt>
                <c:pt idx="6">
                  <c:v>3018</c:v>
                </c:pt>
                <c:pt idx="7">
                  <c:v>1665</c:v>
                </c:pt>
                <c:pt idx="8">
                  <c:v>1069</c:v>
                </c:pt>
                <c:pt idx="9">
                  <c:v>777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263-4016-B9EB-94340867B730}"/>
            </c:ext>
          </c:extLst>
        </c:ser>
        <c:ser>
          <c:idx val="1"/>
          <c:order val="1"/>
          <c:tx>
            <c:strRef>
              <c:f>Pesca!$G$37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Pesca!$E$38:$E$47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PASAIA</c:v>
                </c:pt>
                <c:pt idx="3">
                  <c:v>TARRAGONA</c:v>
                </c:pt>
                <c:pt idx="4">
                  <c:v>AVILES</c:v>
                </c:pt>
                <c:pt idx="5">
                  <c:v>BAHIA DE CADIZ</c:v>
                </c:pt>
                <c:pt idx="6">
                  <c:v>GIJON</c:v>
                </c:pt>
                <c:pt idx="7">
                  <c:v>SANTANDER</c:v>
                </c:pt>
                <c:pt idx="8">
                  <c:v>ALMERIA</c:v>
                </c:pt>
                <c:pt idx="9">
                  <c:v>SANTA CRUZ DE TENERIFE</c:v>
                </c:pt>
              </c:strCache>
            </c:strRef>
          </c:cat>
          <c:val>
            <c:numRef>
              <c:f>Pesca!$G$38:$G$47</c:f>
              <c:numCache>
                <c:formatCode>General</c:formatCode>
                <c:ptCount val="10"/>
                <c:pt idx="0">
                  <c:v>13593</c:v>
                </c:pt>
                <c:pt idx="1">
                  <c:v>9759</c:v>
                </c:pt>
                <c:pt idx="2">
                  <c:v>7403</c:v>
                </c:pt>
                <c:pt idx="3">
                  <c:v>391</c:v>
                </c:pt>
                <c:pt idx="4">
                  <c:v>5070</c:v>
                </c:pt>
                <c:pt idx="5">
                  <c:v>3172</c:v>
                </c:pt>
                <c:pt idx="6">
                  <c:v>4926</c:v>
                </c:pt>
                <c:pt idx="7">
                  <c:v>2369</c:v>
                </c:pt>
                <c:pt idx="8">
                  <c:v>544</c:v>
                </c:pt>
                <c:pt idx="9">
                  <c:v>719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263-4016-B9EB-94340867B7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Avituallamiento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Avituallamiento!$F$37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Avituallamiento!$E$38:$E$47</c:f>
              <c:strCache>
                <c:ptCount val="10"/>
                <c:pt idx="0">
                  <c:v>BAHIA DE ALGECIRAS</c:v>
                </c:pt>
                <c:pt idx="1">
                  <c:v>LAS PALMAS</c:v>
                </c:pt>
                <c:pt idx="2">
                  <c:v>SANTA CRUZ DE TENERIFE</c:v>
                </c:pt>
                <c:pt idx="3">
                  <c:v>BARCELONA</c:v>
                </c:pt>
                <c:pt idx="4">
                  <c:v>CEUTA</c:v>
                </c:pt>
                <c:pt idx="5">
                  <c:v>VALENCIA</c:v>
                </c:pt>
                <c:pt idx="6">
                  <c:v>VIGO</c:v>
                </c:pt>
                <c:pt idx="7">
                  <c:v>HUELVA</c:v>
                </c:pt>
                <c:pt idx="8">
                  <c:v>BILBAO</c:v>
                </c:pt>
                <c:pt idx="9">
                  <c:v>MALAGA</c:v>
                </c:pt>
              </c:strCache>
            </c:strRef>
          </c:cat>
          <c:val>
            <c:numRef>
              <c:f>Avituallamiento!$F$38:$F$47</c:f>
              <c:numCache>
                <c:formatCode>General</c:formatCode>
                <c:ptCount val="10"/>
                <c:pt idx="0">
                  <c:v>870563</c:v>
                </c:pt>
                <c:pt idx="1">
                  <c:v>555568</c:v>
                </c:pt>
                <c:pt idx="2">
                  <c:v>272227</c:v>
                </c:pt>
                <c:pt idx="3">
                  <c:v>160216</c:v>
                </c:pt>
                <c:pt idx="4">
                  <c:v>153369</c:v>
                </c:pt>
                <c:pt idx="5">
                  <c:v>113602</c:v>
                </c:pt>
                <c:pt idx="6">
                  <c:v>50959</c:v>
                </c:pt>
                <c:pt idx="7">
                  <c:v>33704</c:v>
                </c:pt>
                <c:pt idx="8">
                  <c:v>29380</c:v>
                </c:pt>
                <c:pt idx="9">
                  <c:v>26606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7F-4921-BEA6-888FE514062D}"/>
            </c:ext>
          </c:extLst>
        </c:ser>
        <c:ser>
          <c:idx val="1"/>
          <c:order val="1"/>
          <c:tx>
            <c:strRef>
              <c:f>Avituallamiento!$G$37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Avituallamiento!$E$38:$E$47</c:f>
              <c:strCache>
                <c:ptCount val="10"/>
                <c:pt idx="0">
                  <c:v>BAHIA DE ALGECIRAS</c:v>
                </c:pt>
                <c:pt idx="1">
                  <c:v>LAS PALMAS</c:v>
                </c:pt>
                <c:pt idx="2">
                  <c:v>SANTA CRUZ DE TENERIFE</c:v>
                </c:pt>
                <c:pt idx="3">
                  <c:v>BARCELONA</c:v>
                </c:pt>
                <c:pt idx="4">
                  <c:v>CEUTA</c:v>
                </c:pt>
                <c:pt idx="5">
                  <c:v>VALENCIA</c:v>
                </c:pt>
                <c:pt idx="6">
                  <c:v>VIGO</c:v>
                </c:pt>
                <c:pt idx="7">
                  <c:v>HUELVA</c:v>
                </c:pt>
                <c:pt idx="8">
                  <c:v>BILBAO</c:v>
                </c:pt>
                <c:pt idx="9">
                  <c:v>MALAGA</c:v>
                </c:pt>
              </c:strCache>
            </c:strRef>
          </c:cat>
          <c:val>
            <c:numRef>
              <c:f>Avituallamiento!$G$38:$G$47</c:f>
              <c:numCache>
                <c:formatCode>General</c:formatCode>
                <c:ptCount val="10"/>
                <c:pt idx="0">
                  <c:v>625245</c:v>
                </c:pt>
                <c:pt idx="1">
                  <c:v>650005</c:v>
                </c:pt>
                <c:pt idx="2">
                  <c:v>268163</c:v>
                </c:pt>
                <c:pt idx="3">
                  <c:v>156237</c:v>
                </c:pt>
                <c:pt idx="4">
                  <c:v>165060</c:v>
                </c:pt>
                <c:pt idx="5">
                  <c:v>116986</c:v>
                </c:pt>
                <c:pt idx="6">
                  <c:v>48734</c:v>
                </c:pt>
                <c:pt idx="7">
                  <c:v>33458</c:v>
                </c:pt>
                <c:pt idx="8">
                  <c:v>29940</c:v>
                </c:pt>
                <c:pt idx="9">
                  <c:v>14625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27F-4921-BEA6-888FE51406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tránsito'!$F$37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TARRAGONA</c:v>
                </c:pt>
                <c:pt idx="5">
                  <c:v>GIJON</c:v>
                </c:pt>
                <c:pt idx="6">
                  <c:v>CARTAGENA</c:v>
                </c:pt>
                <c:pt idx="7">
                  <c:v>HUELVA</c:v>
                </c:pt>
                <c:pt idx="8">
                  <c:v>MALAGA</c:v>
                </c:pt>
                <c:pt idx="9">
                  <c:v>VIGO</c:v>
                </c:pt>
              </c:strCache>
            </c:strRef>
          </c:cat>
          <c:val>
            <c:numRef>
              <c:f>'Mercancías tránsito'!$F$38:$F$47</c:f>
              <c:numCache>
                <c:formatCode>General</c:formatCode>
                <c:ptCount val="10"/>
                <c:pt idx="0">
                  <c:v>14879355</c:v>
                </c:pt>
                <c:pt idx="1">
                  <c:v>7099139</c:v>
                </c:pt>
                <c:pt idx="2">
                  <c:v>1904318</c:v>
                </c:pt>
                <c:pt idx="3">
                  <c:v>1564175</c:v>
                </c:pt>
                <c:pt idx="4">
                  <c:v>1059159</c:v>
                </c:pt>
                <c:pt idx="5">
                  <c:v>154139</c:v>
                </c:pt>
                <c:pt idx="6">
                  <c:v>130260</c:v>
                </c:pt>
                <c:pt idx="7">
                  <c:v>108320</c:v>
                </c:pt>
                <c:pt idx="8">
                  <c:v>98914</c:v>
                </c:pt>
                <c:pt idx="9">
                  <c:v>55971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53F-40FC-8DA0-B531D75A63B7}"/>
            </c:ext>
          </c:extLst>
        </c:ser>
        <c:ser>
          <c:idx val="1"/>
          <c:order val="1"/>
          <c:tx>
            <c:strRef>
              <c:f>'Mercancías tránsito'!$G$37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TARRAGONA</c:v>
                </c:pt>
                <c:pt idx="5">
                  <c:v>GIJON</c:v>
                </c:pt>
                <c:pt idx="6">
                  <c:v>CARTAGENA</c:v>
                </c:pt>
                <c:pt idx="7">
                  <c:v>HUELVA</c:v>
                </c:pt>
                <c:pt idx="8">
                  <c:v>MALAGA</c:v>
                </c:pt>
                <c:pt idx="9">
                  <c:v>VIGO</c:v>
                </c:pt>
              </c:strCache>
            </c:strRef>
          </c:cat>
          <c:val>
            <c:numRef>
              <c:f>'Mercancías tránsito'!$G$38:$G$47</c:f>
              <c:numCache>
                <c:formatCode>General</c:formatCode>
                <c:ptCount val="10"/>
                <c:pt idx="0">
                  <c:v>12637751</c:v>
                </c:pt>
                <c:pt idx="1">
                  <c:v>8408101</c:v>
                </c:pt>
                <c:pt idx="2">
                  <c:v>2297015</c:v>
                </c:pt>
                <c:pt idx="3">
                  <c:v>1452073</c:v>
                </c:pt>
                <c:pt idx="4">
                  <c:v>702440</c:v>
                </c:pt>
                <c:pt idx="5">
                  <c:v>51504</c:v>
                </c:pt>
                <c:pt idx="6">
                  <c:v>0</c:v>
                </c:pt>
                <c:pt idx="7">
                  <c:v>276056</c:v>
                </c:pt>
                <c:pt idx="8">
                  <c:v>57317</c:v>
                </c:pt>
                <c:pt idx="9">
                  <c:v>83257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53F-40FC-8DA0-B531D75A63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100" b="1"/>
              <a:t>Mercancías en contenedores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'Mercan. contene. tránsito'!$F$37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'Mercan. contene.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TARRAGONA</c:v>
                </c:pt>
                <c:pt idx="5">
                  <c:v>MALAGA</c:v>
                </c:pt>
                <c:pt idx="6">
                  <c:v>VIGO</c:v>
                </c:pt>
                <c:pt idx="7">
                  <c:v>CASTELLON</c:v>
                </c:pt>
                <c:pt idx="8">
                  <c:v>SANTA CRUZ DE TENERIFE</c:v>
                </c:pt>
                <c:pt idx="9">
                  <c:v>BAHIA DE CADIZ</c:v>
                </c:pt>
              </c:strCache>
            </c:strRef>
          </c:cat>
          <c:val>
            <c:numRef>
              <c:f>'Mercan. contene. tránsito'!$F$38:$F$47</c:f>
              <c:numCache>
                <c:formatCode>General</c:formatCode>
                <c:ptCount val="10"/>
                <c:pt idx="0">
                  <c:v>13067960</c:v>
                </c:pt>
                <c:pt idx="1">
                  <c:v>7085251</c:v>
                </c:pt>
                <c:pt idx="2">
                  <c:v>1758128</c:v>
                </c:pt>
                <c:pt idx="3">
                  <c:v>735119</c:v>
                </c:pt>
                <c:pt idx="4">
                  <c:v>224219</c:v>
                </c:pt>
                <c:pt idx="5">
                  <c:v>98890</c:v>
                </c:pt>
                <c:pt idx="6">
                  <c:v>27661</c:v>
                </c:pt>
                <c:pt idx="7">
                  <c:v>22880</c:v>
                </c:pt>
                <c:pt idx="8">
                  <c:v>9083</c:v>
                </c:pt>
                <c:pt idx="9">
                  <c:v>5220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51-4F4F-B9AC-99895B364C67}"/>
            </c:ext>
          </c:extLst>
        </c:ser>
        <c:ser>
          <c:idx val="1"/>
          <c:order val="1"/>
          <c:tx>
            <c:strRef>
              <c:f>'Mercan. contene. tránsito'!$G$37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'Mercan. contene.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TARRAGONA</c:v>
                </c:pt>
                <c:pt idx="5">
                  <c:v>MALAGA</c:v>
                </c:pt>
                <c:pt idx="6">
                  <c:v>VIGO</c:v>
                </c:pt>
                <c:pt idx="7">
                  <c:v>CASTELLON</c:v>
                </c:pt>
                <c:pt idx="8">
                  <c:v>SANTA CRUZ DE TENERIFE</c:v>
                </c:pt>
                <c:pt idx="9">
                  <c:v>BAHIA DE CADIZ</c:v>
                </c:pt>
              </c:strCache>
            </c:strRef>
          </c:cat>
          <c:val>
            <c:numRef>
              <c:f>'Mercan. contene. tránsito'!$G$38:$G$47</c:f>
              <c:numCache>
                <c:formatCode>General</c:formatCode>
                <c:ptCount val="10"/>
                <c:pt idx="0">
                  <c:v>10956491</c:v>
                </c:pt>
                <c:pt idx="1">
                  <c:v>8370465</c:v>
                </c:pt>
                <c:pt idx="2">
                  <c:v>2195381</c:v>
                </c:pt>
                <c:pt idx="3">
                  <c:v>1005372</c:v>
                </c:pt>
                <c:pt idx="4">
                  <c:v>236811</c:v>
                </c:pt>
                <c:pt idx="5">
                  <c:v>57317</c:v>
                </c:pt>
                <c:pt idx="6">
                  <c:v>27591</c:v>
                </c:pt>
                <c:pt idx="7">
                  <c:v>12077</c:v>
                </c:pt>
                <c:pt idx="8">
                  <c:v>11977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51-4F4F-B9AC-99895B364C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contenedores</a:t>
            </a:r>
            <a:r>
              <a:rPr lang="es-ES" b="1" baseline="0"/>
              <a:t> </a:t>
            </a:r>
            <a:r>
              <a:rPr lang="es-ES" b="1"/>
              <a:t>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contenedores'!$F$37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contenedores'!$E$38:$E$47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CASTELLON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TARRAGONA</c:v>
                </c:pt>
                <c:pt idx="9">
                  <c:v>SEVILLA</c:v>
                </c:pt>
              </c:strCache>
            </c:strRef>
          </c:cat>
          <c:val>
            <c:numRef>
              <c:f>'Mercancías contenedores'!$F$38:$F$47</c:f>
              <c:numCache>
                <c:formatCode>General</c:formatCode>
                <c:ptCount val="10"/>
                <c:pt idx="0">
                  <c:v>13941704</c:v>
                </c:pt>
                <c:pt idx="1">
                  <c:v>11407653</c:v>
                </c:pt>
                <c:pt idx="2">
                  <c:v>4061133</c:v>
                </c:pt>
                <c:pt idx="3">
                  <c:v>2543398</c:v>
                </c:pt>
                <c:pt idx="4">
                  <c:v>1484344</c:v>
                </c:pt>
                <c:pt idx="5">
                  <c:v>631394</c:v>
                </c:pt>
                <c:pt idx="6">
                  <c:v>588552</c:v>
                </c:pt>
                <c:pt idx="7">
                  <c:v>541463</c:v>
                </c:pt>
                <c:pt idx="8">
                  <c:v>421059</c:v>
                </c:pt>
                <c:pt idx="9">
                  <c:v>272927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99-4967-9068-882D9366204B}"/>
            </c:ext>
          </c:extLst>
        </c:ser>
        <c:ser>
          <c:idx val="1"/>
          <c:order val="1"/>
          <c:tx>
            <c:strRef>
              <c:f>'Mercancías contenedores'!$G$37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contenedores'!$E$38:$E$47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CASTELLON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TARRAGONA</c:v>
                </c:pt>
                <c:pt idx="9">
                  <c:v>SEVILLA</c:v>
                </c:pt>
              </c:strCache>
            </c:strRef>
          </c:cat>
          <c:val>
            <c:numRef>
              <c:f>'Mercancías contenedores'!$G$38:$G$47</c:f>
              <c:numCache>
                <c:formatCode>General</c:formatCode>
                <c:ptCount val="10"/>
                <c:pt idx="0">
                  <c:v>11804938</c:v>
                </c:pt>
                <c:pt idx="1">
                  <c:v>12722528</c:v>
                </c:pt>
                <c:pt idx="2">
                  <c:v>4156627</c:v>
                </c:pt>
                <c:pt idx="3">
                  <c:v>2921420</c:v>
                </c:pt>
                <c:pt idx="4">
                  <c:v>1424934</c:v>
                </c:pt>
                <c:pt idx="5">
                  <c:v>594691</c:v>
                </c:pt>
                <c:pt idx="6">
                  <c:v>575063</c:v>
                </c:pt>
                <c:pt idx="7">
                  <c:v>532438</c:v>
                </c:pt>
                <c:pt idx="8">
                  <c:v>409235</c:v>
                </c:pt>
                <c:pt idx="9">
                  <c:v>252878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899-4967-9068-882D936620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ro-ro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'Ro-Ro'!$F$37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'Ro-Ro'!$E$38:$E$47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BAHIA DE ALGECIRAS</c:v>
                </c:pt>
                <c:pt idx="3">
                  <c:v>VALENCIA</c:v>
                </c:pt>
                <c:pt idx="4">
                  <c:v>SANTA CRUZ DE TENERIFE</c:v>
                </c:pt>
                <c:pt idx="5">
                  <c:v>LAS PALMAS</c:v>
                </c:pt>
                <c:pt idx="6">
                  <c:v>SANTANDER</c:v>
                </c:pt>
                <c:pt idx="7">
                  <c:v>CEUTA</c:v>
                </c:pt>
                <c:pt idx="8">
                  <c:v>VIGO</c:v>
                </c:pt>
                <c:pt idx="9">
                  <c:v>BAHIA DE CADIZ</c:v>
                </c:pt>
              </c:strCache>
            </c:strRef>
          </c:cat>
          <c:val>
            <c:numRef>
              <c:f>'Ro-Ro'!$F$38:$F$47</c:f>
              <c:numCache>
                <c:formatCode>General</c:formatCode>
                <c:ptCount val="10"/>
                <c:pt idx="0">
                  <c:v>2222765</c:v>
                </c:pt>
                <c:pt idx="1">
                  <c:v>1956453</c:v>
                </c:pt>
                <c:pt idx="2">
                  <c:v>1799253</c:v>
                </c:pt>
                <c:pt idx="3">
                  <c:v>1644326</c:v>
                </c:pt>
                <c:pt idx="4">
                  <c:v>754844</c:v>
                </c:pt>
                <c:pt idx="5">
                  <c:v>735511</c:v>
                </c:pt>
                <c:pt idx="6">
                  <c:v>311436</c:v>
                </c:pt>
                <c:pt idx="7">
                  <c:v>226500</c:v>
                </c:pt>
                <c:pt idx="8">
                  <c:v>221476</c:v>
                </c:pt>
                <c:pt idx="9">
                  <c:v>185328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DB9-4E85-837D-76646F596D4D}"/>
            </c:ext>
          </c:extLst>
        </c:ser>
        <c:ser>
          <c:idx val="1"/>
          <c:order val="1"/>
          <c:tx>
            <c:strRef>
              <c:f>'Ro-Ro'!$G$37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'Ro-Ro'!$E$38:$E$47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BAHIA DE ALGECIRAS</c:v>
                </c:pt>
                <c:pt idx="3">
                  <c:v>VALENCIA</c:v>
                </c:pt>
                <c:pt idx="4">
                  <c:v>SANTA CRUZ DE TENERIFE</c:v>
                </c:pt>
                <c:pt idx="5">
                  <c:v>LAS PALMAS</c:v>
                </c:pt>
                <c:pt idx="6">
                  <c:v>SANTANDER</c:v>
                </c:pt>
                <c:pt idx="7">
                  <c:v>CEUTA</c:v>
                </c:pt>
                <c:pt idx="8">
                  <c:v>VIGO</c:v>
                </c:pt>
                <c:pt idx="9">
                  <c:v>BAHIA DE CADIZ</c:v>
                </c:pt>
              </c:strCache>
            </c:strRef>
          </c:cat>
          <c:val>
            <c:numRef>
              <c:f>'Ro-Ro'!$G$38:$G$47</c:f>
              <c:numCache>
                <c:formatCode>General</c:formatCode>
                <c:ptCount val="10"/>
                <c:pt idx="0">
                  <c:v>2055012</c:v>
                </c:pt>
                <c:pt idx="1">
                  <c:v>1786668</c:v>
                </c:pt>
                <c:pt idx="2">
                  <c:v>1692836</c:v>
                </c:pt>
                <c:pt idx="3">
                  <c:v>1320117</c:v>
                </c:pt>
                <c:pt idx="4">
                  <c:v>725900</c:v>
                </c:pt>
                <c:pt idx="5">
                  <c:v>618559</c:v>
                </c:pt>
                <c:pt idx="6">
                  <c:v>268110</c:v>
                </c:pt>
                <c:pt idx="7">
                  <c:v>226930</c:v>
                </c:pt>
                <c:pt idx="8">
                  <c:v>255852</c:v>
                </c:pt>
                <c:pt idx="9">
                  <c:v>213025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DB9-4E85-837D-76646F596D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TEUS!$F$37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TEUS!$E$38:$E$47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VIGO</c:v>
                </c:pt>
                <c:pt idx="7">
                  <c:v>CASTELLON</c:v>
                </c:pt>
                <c:pt idx="8">
                  <c:v>MALAGA</c:v>
                </c:pt>
                <c:pt idx="9">
                  <c:v>TARRAGONA</c:v>
                </c:pt>
              </c:strCache>
            </c:strRef>
          </c:cat>
          <c:val>
            <c:numRef>
              <c:f>TEUS!$F$38:$F$47</c:f>
              <c:numCache>
                <c:formatCode>General</c:formatCode>
                <c:ptCount val="10"/>
                <c:pt idx="0">
                  <c:v>1164399</c:v>
                </c:pt>
                <c:pt idx="1">
                  <c:v>1007210</c:v>
                </c:pt>
                <c:pt idx="2">
                  <c:v>427582.5</c:v>
                </c:pt>
                <c:pt idx="3">
                  <c:v>236802</c:v>
                </c:pt>
                <c:pt idx="4">
                  <c:v>143922.75</c:v>
                </c:pt>
                <c:pt idx="5">
                  <c:v>76023</c:v>
                </c:pt>
                <c:pt idx="6">
                  <c:v>46991.5</c:v>
                </c:pt>
                <c:pt idx="7">
                  <c:v>44165</c:v>
                </c:pt>
                <c:pt idx="8">
                  <c:v>42413</c:v>
                </c:pt>
                <c:pt idx="9">
                  <c:v>38638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81-4557-896F-6DC27F5F9D57}"/>
            </c:ext>
          </c:extLst>
        </c:ser>
        <c:ser>
          <c:idx val="1"/>
          <c:order val="1"/>
          <c:tx>
            <c:strRef>
              <c:f>TEUS!$G$37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TEUS!$E$38:$E$47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VIGO</c:v>
                </c:pt>
                <c:pt idx="7">
                  <c:v>CASTELLON</c:v>
                </c:pt>
                <c:pt idx="8">
                  <c:v>MALAGA</c:v>
                </c:pt>
                <c:pt idx="9">
                  <c:v>TARRAGONA</c:v>
                </c:pt>
              </c:strCache>
            </c:strRef>
          </c:cat>
          <c:val>
            <c:numRef>
              <c:f>TEUS!$G$38:$G$47</c:f>
              <c:numCache>
                <c:formatCode>General</c:formatCode>
                <c:ptCount val="10"/>
                <c:pt idx="0">
                  <c:v>991417</c:v>
                </c:pt>
                <c:pt idx="1">
                  <c:v>1089569</c:v>
                </c:pt>
                <c:pt idx="2">
                  <c:v>408843.5</c:v>
                </c:pt>
                <c:pt idx="3">
                  <c:v>266841</c:v>
                </c:pt>
                <c:pt idx="4">
                  <c:v>139173.75</c:v>
                </c:pt>
                <c:pt idx="5">
                  <c:v>72267</c:v>
                </c:pt>
                <c:pt idx="6">
                  <c:v>45943.5</c:v>
                </c:pt>
                <c:pt idx="7">
                  <c:v>43288</c:v>
                </c:pt>
                <c:pt idx="8">
                  <c:v>31813</c:v>
                </c:pt>
                <c:pt idx="9">
                  <c:v>37345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81-4557-896F-6DC27F5F9D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en tránsito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tránsito'!$F$37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MALAGA</c:v>
                </c:pt>
                <c:pt idx="5">
                  <c:v>TARRAGONA</c:v>
                </c:pt>
                <c:pt idx="6">
                  <c:v>VIGO</c:v>
                </c:pt>
                <c:pt idx="7">
                  <c:v>CASTELLON</c:v>
                </c:pt>
                <c:pt idx="8">
                  <c:v>SANTA CRUZ DE TENERIFE</c:v>
                </c:pt>
                <c:pt idx="9">
                  <c:v>MARIN Y RIA DE PONTEVEDRA</c:v>
                </c:pt>
              </c:strCache>
            </c:strRef>
          </c:cat>
          <c:val>
            <c:numRef>
              <c:f>'TEUS tránsito'!$F$38:$F$47</c:f>
              <c:numCache>
                <c:formatCode>General</c:formatCode>
                <c:ptCount val="10"/>
                <c:pt idx="0">
                  <c:v>1067699</c:v>
                </c:pt>
                <c:pt idx="1">
                  <c:v>555598</c:v>
                </c:pt>
                <c:pt idx="2">
                  <c:v>131691</c:v>
                </c:pt>
                <c:pt idx="3">
                  <c:v>68586</c:v>
                </c:pt>
                <c:pt idx="4">
                  <c:v>33465</c:v>
                </c:pt>
                <c:pt idx="5">
                  <c:v>17800</c:v>
                </c:pt>
                <c:pt idx="6">
                  <c:v>1711</c:v>
                </c:pt>
                <c:pt idx="7">
                  <c:v>1279</c:v>
                </c:pt>
                <c:pt idx="8">
                  <c:v>745</c:v>
                </c:pt>
                <c:pt idx="9">
                  <c:v>324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AA-4547-B11A-9C7F57FD97E8}"/>
            </c:ext>
          </c:extLst>
        </c:ser>
        <c:ser>
          <c:idx val="1"/>
          <c:order val="1"/>
          <c:tx>
            <c:strRef>
              <c:f>'TEUS tránsito'!$G$37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MALAGA</c:v>
                </c:pt>
                <c:pt idx="5">
                  <c:v>TARRAGONA</c:v>
                </c:pt>
                <c:pt idx="6">
                  <c:v>VIGO</c:v>
                </c:pt>
                <c:pt idx="7">
                  <c:v>CASTELLON</c:v>
                </c:pt>
                <c:pt idx="8">
                  <c:v>SANTA CRUZ DE TENERIFE</c:v>
                </c:pt>
                <c:pt idx="9">
                  <c:v>MARIN Y RIA DE PONTEVEDRA</c:v>
                </c:pt>
              </c:strCache>
            </c:strRef>
          </c:cat>
          <c:val>
            <c:numRef>
              <c:f>'TEUS tránsito'!$G$38:$G$47</c:f>
              <c:numCache>
                <c:formatCode>General</c:formatCode>
                <c:ptCount val="10"/>
                <c:pt idx="0">
                  <c:v>886588</c:v>
                </c:pt>
                <c:pt idx="1">
                  <c:v>568193</c:v>
                </c:pt>
                <c:pt idx="2">
                  <c:v>169559</c:v>
                </c:pt>
                <c:pt idx="3">
                  <c:v>80828.5</c:v>
                </c:pt>
                <c:pt idx="4">
                  <c:v>24542</c:v>
                </c:pt>
                <c:pt idx="5">
                  <c:v>18953</c:v>
                </c:pt>
                <c:pt idx="6">
                  <c:v>1805</c:v>
                </c:pt>
                <c:pt idx="7">
                  <c:v>863</c:v>
                </c:pt>
                <c:pt idx="8">
                  <c:v>922</c:v>
                </c:pt>
                <c:pt idx="9">
                  <c:v>968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1AA-4547-B11A-9C7F57FD97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Contenedores entrada-salida nacional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nacional'!$F$37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nacional'!$E$38:$E$47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VALENCIA</c:v>
                </c:pt>
                <c:pt idx="4">
                  <c:v>SEVILLA</c:v>
                </c:pt>
                <c:pt idx="5">
                  <c:v>ALICANTE</c:v>
                </c:pt>
                <c:pt idx="6">
                  <c:v>BILBAO</c:v>
                </c:pt>
                <c:pt idx="7">
                  <c:v>BALEARES</c:v>
                </c:pt>
                <c:pt idx="8">
                  <c:v>VILAGARCIA</c:v>
                </c:pt>
                <c:pt idx="9">
                  <c:v>BAHIA DE CADIZ</c:v>
                </c:pt>
              </c:strCache>
            </c:strRef>
          </c:cat>
          <c:val>
            <c:numRef>
              <c:f>'TEUS nacional'!$F$38:$F$47</c:f>
              <c:numCache>
                <c:formatCode>General</c:formatCode>
                <c:ptCount val="10"/>
                <c:pt idx="0">
                  <c:v>88137</c:v>
                </c:pt>
                <c:pt idx="1">
                  <c:v>67658</c:v>
                </c:pt>
                <c:pt idx="2">
                  <c:v>48626.5</c:v>
                </c:pt>
                <c:pt idx="3">
                  <c:v>38254</c:v>
                </c:pt>
                <c:pt idx="4">
                  <c:v>33280</c:v>
                </c:pt>
                <c:pt idx="5">
                  <c:v>28763</c:v>
                </c:pt>
                <c:pt idx="6">
                  <c:v>17354</c:v>
                </c:pt>
                <c:pt idx="7">
                  <c:v>13529</c:v>
                </c:pt>
                <c:pt idx="8">
                  <c:v>8558</c:v>
                </c:pt>
                <c:pt idx="9">
                  <c:v>7133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600-43F2-A078-8EF519C4833E}"/>
            </c:ext>
          </c:extLst>
        </c:ser>
        <c:ser>
          <c:idx val="1"/>
          <c:order val="1"/>
          <c:tx>
            <c:strRef>
              <c:f>'TEUS nacional'!$G$37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nacional'!$E$38:$E$47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VALENCIA</c:v>
                </c:pt>
                <c:pt idx="4">
                  <c:v>SEVILLA</c:v>
                </c:pt>
                <c:pt idx="5">
                  <c:v>ALICANTE</c:v>
                </c:pt>
                <c:pt idx="6">
                  <c:v>BILBAO</c:v>
                </c:pt>
                <c:pt idx="7">
                  <c:v>BALEARES</c:v>
                </c:pt>
                <c:pt idx="8">
                  <c:v>VILAGARCIA</c:v>
                </c:pt>
                <c:pt idx="9">
                  <c:v>BAHIA DE CADIZ</c:v>
                </c:pt>
              </c:strCache>
            </c:strRef>
          </c:cat>
          <c:val>
            <c:numRef>
              <c:f>'TEUS nacional'!$G$38:$G$47</c:f>
              <c:numCache>
                <c:formatCode>General</c:formatCode>
                <c:ptCount val="10"/>
                <c:pt idx="0">
                  <c:v>79389</c:v>
                </c:pt>
                <c:pt idx="1">
                  <c:v>63066</c:v>
                </c:pt>
                <c:pt idx="2">
                  <c:v>39421.5</c:v>
                </c:pt>
                <c:pt idx="3">
                  <c:v>31129</c:v>
                </c:pt>
                <c:pt idx="4">
                  <c:v>29602</c:v>
                </c:pt>
                <c:pt idx="5">
                  <c:v>29535</c:v>
                </c:pt>
                <c:pt idx="6">
                  <c:v>14409.25</c:v>
                </c:pt>
                <c:pt idx="7">
                  <c:v>14315</c:v>
                </c:pt>
                <c:pt idx="8">
                  <c:v>6952</c:v>
                </c:pt>
                <c:pt idx="9">
                  <c:v>9803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600-43F2-A078-8EF519C483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</a:t>
            </a:r>
            <a:r>
              <a:rPr lang="es-ES" b="1" baseline="0"/>
              <a:t> import-export exterior </a:t>
            </a:r>
            <a:r>
              <a:rPr lang="es-ES" b="1"/>
              <a:t>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exterior'!$F$37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BAHIA DE ALGECIRAS</c:v>
                </c:pt>
                <c:pt idx="4">
                  <c:v>CASTELLON</c:v>
                </c:pt>
                <c:pt idx="5">
                  <c:v>VIGO</c:v>
                </c:pt>
                <c:pt idx="6">
                  <c:v>TARRAGONA</c:v>
                </c:pt>
                <c:pt idx="7">
                  <c:v>BAHIA DE CADIZ</c:v>
                </c:pt>
                <c:pt idx="8">
                  <c:v>LAS PALMAS</c:v>
                </c:pt>
                <c:pt idx="9">
                  <c:v>CARTAGENA</c:v>
                </c:pt>
              </c:strCache>
            </c:strRef>
          </c:cat>
          <c:val>
            <c:numRef>
              <c:f>'TEUS exterior'!$F$38:$F$47</c:f>
              <c:numCache>
                <c:formatCode>General</c:formatCode>
                <c:ptCount val="10"/>
                <c:pt idx="0">
                  <c:v>413358</c:v>
                </c:pt>
                <c:pt idx="1">
                  <c:v>310370</c:v>
                </c:pt>
                <c:pt idx="2">
                  <c:v>126344.75</c:v>
                </c:pt>
                <c:pt idx="3">
                  <c:v>95662</c:v>
                </c:pt>
                <c:pt idx="4">
                  <c:v>42207</c:v>
                </c:pt>
                <c:pt idx="5">
                  <c:v>38783.5</c:v>
                </c:pt>
                <c:pt idx="6">
                  <c:v>18386</c:v>
                </c:pt>
                <c:pt idx="7">
                  <c:v>17746</c:v>
                </c:pt>
                <c:pt idx="8">
                  <c:v>16974</c:v>
                </c:pt>
                <c:pt idx="9">
                  <c:v>15896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1D5-40D8-9BC1-5FD838F7A023}"/>
            </c:ext>
          </c:extLst>
        </c:ser>
        <c:ser>
          <c:idx val="1"/>
          <c:order val="1"/>
          <c:tx>
            <c:strRef>
              <c:f>'TEUS exterior'!$G$37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BAHIA DE ALGECIRAS</c:v>
                </c:pt>
                <c:pt idx="4">
                  <c:v>CASTELLON</c:v>
                </c:pt>
                <c:pt idx="5">
                  <c:v>VIGO</c:v>
                </c:pt>
                <c:pt idx="6">
                  <c:v>TARRAGONA</c:v>
                </c:pt>
                <c:pt idx="7">
                  <c:v>BAHIA DE CADIZ</c:v>
                </c:pt>
                <c:pt idx="8">
                  <c:v>LAS PALMAS</c:v>
                </c:pt>
                <c:pt idx="9">
                  <c:v>CARTAGENA</c:v>
                </c:pt>
              </c:strCache>
            </c:strRef>
          </c:cat>
          <c:val>
            <c:numRef>
              <c:f>'TEUS exterior'!$G$38:$G$45</c:f>
              <c:numCache>
                <c:formatCode>General</c:formatCode>
                <c:ptCount val="8"/>
                <c:pt idx="0">
                  <c:v>490247</c:v>
                </c:pt>
                <c:pt idx="1">
                  <c:v>288593.5</c:v>
                </c:pt>
                <c:pt idx="2">
                  <c:v>124639.25</c:v>
                </c:pt>
                <c:pt idx="3">
                  <c:v>104468</c:v>
                </c:pt>
                <c:pt idx="4">
                  <c:v>41787</c:v>
                </c:pt>
                <c:pt idx="5">
                  <c:v>38857.5</c:v>
                </c:pt>
                <c:pt idx="6">
                  <c:v>13508</c:v>
                </c:pt>
                <c:pt idx="7">
                  <c:v>13960.5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1D5-40D8-9BC1-5FD838F7A0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nacional y exterior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nacional y exterior'!$F$37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nacional y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LAS PALMAS</c:v>
                </c:pt>
                <c:pt idx="4">
                  <c:v>BAHIA DE ALGECIRAS</c:v>
                </c:pt>
                <c:pt idx="5">
                  <c:v>SANTA CRUZ DE TENERIFE</c:v>
                </c:pt>
                <c:pt idx="6">
                  <c:v>VIGO</c:v>
                </c:pt>
                <c:pt idx="7">
                  <c:v>CASTELLON</c:v>
                </c:pt>
                <c:pt idx="8">
                  <c:v>SEVILLA</c:v>
                </c:pt>
                <c:pt idx="9">
                  <c:v>ALICANTE</c:v>
                </c:pt>
              </c:strCache>
            </c:strRef>
          </c:cat>
          <c:val>
            <c:numRef>
              <c:f>'TEUS nacional y exterior'!$F$38:$F$47</c:f>
              <c:numCache>
                <c:formatCode>General</c:formatCode>
                <c:ptCount val="10"/>
                <c:pt idx="0">
                  <c:v>451612</c:v>
                </c:pt>
                <c:pt idx="1">
                  <c:v>358996.5</c:v>
                </c:pt>
                <c:pt idx="2">
                  <c:v>143698.75</c:v>
                </c:pt>
                <c:pt idx="3">
                  <c:v>105111</c:v>
                </c:pt>
                <c:pt idx="4">
                  <c:v>96700</c:v>
                </c:pt>
                <c:pt idx="5">
                  <c:v>75278</c:v>
                </c:pt>
                <c:pt idx="6">
                  <c:v>45280.5</c:v>
                </c:pt>
                <c:pt idx="7">
                  <c:v>42886</c:v>
                </c:pt>
                <c:pt idx="8">
                  <c:v>36053</c:v>
                </c:pt>
                <c:pt idx="9">
                  <c:v>34845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0CF-4948-A443-2D69BEA0E1FA}"/>
            </c:ext>
          </c:extLst>
        </c:ser>
        <c:ser>
          <c:idx val="1"/>
          <c:order val="1"/>
          <c:tx>
            <c:strRef>
              <c:f>'TEUS nacional y exterior'!$G$37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nacional y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LAS PALMAS</c:v>
                </c:pt>
                <c:pt idx="4">
                  <c:v>BAHIA DE ALGECIRAS</c:v>
                </c:pt>
                <c:pt idx="5">
                  <c:v>SANTA CRUZ DE TENERIFE</c:v>
                </c:pt>
                <c:pt idx="6">
                  <c:v>VIGO</c:v>
                </c:pt>
                <c:pt idx="7">
                  <c:v>CASTELLON</c:v>
                </c:pt>
                <c:pt idx="8">
                  <c:v>SEVILLA</c:v>
                </c:pt>
                <c:pt idx="9">
                  <c:v>ALICANTE</c:v>
                </c:pt>
              </c:strCache>
            </c:strRef>
          </c:cat>
          <c:val>
            <c:numRef>
              <c:f>'TEUS nacional y exterior'!$G$38:$G$47</c:f>
              <c:numCache>
                <c:formatCode>General</c:formatCode>
                <c:ptCount val="10"/>
                <c:pt idx="0">
                  <c:v>521376</c:v>
                </c:pt>
                <c:pt idx="1">
                  <c:v>328015</c:v>
                </c:pt>
                <c:pt idx="2">
                  <c:v>139048.5</c:v>
                </c:pt>
                <c:pt idx="3">
                  <c:v>97282</c:v>
                </c:pt>
                <c:pt idx="4">
                  <c:v>104829</c:v>
                </c:pt>
                <c:pt idx="5">
                  <c:v>71345</c:v>
                </c:pt>
                <c:pt idx="6">
                  <c:v>44138.5</c:v>
                </c:pt>
                <c:pt idx="7">
                  <c:v>42425</c:v>
                </c:pt>
                <c:pt idx="8">
                  <c:v>32335</c:v>
                </c:pt>
                <c:pt idx="9">
                  <c:v>36591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0CF-4948-A443-2D69BEA0E1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Pasajeros totales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total'!$F$37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total'!$E$38:$E$47</c:f>
              <c:strCache>
                <c:ptCount val="10"/>
                <c:pt idx="0">
                  <c:v>SANTA CRUZ DE TENERIFE</c:v>
                </c:pt>
                <c:pt idx="1">
                  <c:v>BAHIA DE ALGECIRAS</c:v>
                </c:pt>
                <c:pt idx="2">
                  <c:v>LAS PALMAS</c:v>
                </c:pt>
                <c:pt idx="3">
                  <c:v>BALEARES</c:v>
                </c:pt>
                <c:pt idx="4">
                  <c:v>BARCELONA</c:v>
                </c:pt>
                <c:pt idx="5">
                  <c:v>CEUTA</c:v>
                </c:pt>
                <c:pt idx="6">
                  <c:v>MELILLA</c:v>
                </c:pt>
                <c:pt idx="7">
                  <c:v>MALAGA</c:v>
                </c:pt>
                <c:pt idx="8">
                  <c:v>VALENCIA</c:v>
                </c:pt>
                <c:pt idx="9">
                  <c:v>ALMERIA</c:v>
                </c:pt>
              </c:strCache>
            </c:strRef>
          </c:cat>
          <c:val>
            <c:numRef>
              <c:f>'Pasajeros total'!$F$38:$F$47</c:f>
              <c:numCache>
                <c:formatCode>General</c:formatCode>
                <c:ptCount val="10"/>
                <c:pt idx="0">
                  <c:v>1315111</c:v>
                </c:pt>
                <c:pt idx="1">
                  <c:v>919930</c:v>
                </c:pt>
                <c:pt idx="2">
                  <c:v>652985</c:v>
                </c:pt>
                <c:pt idx="3">
                  <c:v>575458</c:v>
                </c:pt>
                <c:pt idx="4">
                  <c:v>391915</c:v>
                </c:pt>
                <c:pt idx="5">
                  <c:v>366586</c:v>
                </c:pt>
                <c:pt idx="6">
                  <c:v>119969</c:v>
                </c:pt>
                <c:pt idx="7">
                  <c:v>108247</c:v>
                </c:pt>
                <c:pt idx="8">
                  <c:v>83487</c:v>
                </c:pt>
                <c:pt idx="9">
                  <c:v>79951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E49-4C98-84A1-68382162FF39}"/>
            </c:ext>
          </c:extLst>
        </c:ser>
        <c:ser>
          <c:idx val="1"/>
          <c:order val="1"/>
          <c:tx>
            <c:strRef>
              <c:f>'Pasajeros total'!$G$37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total'!$E$38:$E$47</c:f>
              <c:strCache>
                <c:ptCount val="10"/>
                <c:pt idx="0">
                  <c:v>SANTA CRUZ DE TENERIFE</c:v>
                </c:pt>
                <c:pt idx="1">
                  <c:v>BAHIA DE ALGECIRAS</c:v>
                </c:pt>
                <c:pt idx="2">
                  <c:v>LAS PALMAS</c:v>
                </c:pt>
                <c:pt idx="3">
                  <c:v>BALEARES</c:v>
                </c:pt>
                <c:pt idx="4">
                  <c:v>BARCELONA</c:v>
                </c:pt>
                <c:pt idx="5">
                  <c:v>CEUTA</c:v>
                </c:pt>
                <c:pt idx="6">
                  <c:v>MELILLA</c:v>
                </c:pt>
                <c:pt idx="7">
                  <c:v>MALAGA</c:v>
                </c:pt>
                <c:pt idx="8">
                  <c:v>VALENCIA</c:v>
                </c:pt>
                <c:pt idx="9">
                  <c:v>ALMERIA</c:v>
                </c:pt>
              </c:strCache>
            </c:strRef>
          </c:cat>
          <c:val>
            <c:numRef>
              <c:f>'Pasajeros total'!$G$38:$G$47</c:f>
              <c:numCache>
                <c:formatCode>General</c:formatCode>
                <c:ptCount val="10"/>
                <c:pt idx="0">
                  <c:v>1326531</c:v>
                </c:pt>
                <c:pt idx="1">
                  <c:v>971336</c:v>
                </c:pt>
                <c:pt idx="2">
                  <c:v>558623</c:v>
                </c:pt>
                <c:pt idx="3">
                  <c:v>497306</c:v>
                </c:pt>
                <c:pt idx="4">
                  <c:v>357953</c:v>
                </c:pt>
                <c:pt idx="5">
                  <c:v>407008</c:v>
                </c:pt>
                <c:pt idx="6">
                  <c:v>128595</c:v>
                </c:pt>
                <c:pt idx="7">
                  <c:v>125873</c:v>
                </c:pt>
                <c:pt idx="8">
                  <c:v>64750</c:v>
                </c:pt>
                <c:pt idx="9">
                  <c:v>99498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E49-4C98-84A1-68382162FF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Pasajeros de crucero</a:t>
            </a:r>
            <a:r>
              <a:rPr lang="es-ES" b="1" baseline="0"/>
              <a:t> </a:t>
            </a:r>
            <a:r>
              <a:rPr lang="es-ES" b="1"/>
              <a:t>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crucero'!$F$37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crucero'!$E$38:$E$47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BALEARES</c:v>
                </c:pt>
                <c:pt idx="4">
                  <c:v>MALAGA</c:v>
                </c:pt>
                <c:pt idx="5">
                  <c:v>BAHIA DE CADIZ</c:v>
                </c:pt>
                <c:pt idx="6">
                  <c:v>VALENCIA</c:v>
                </c:pt>
                <c:pt idx="7">
                  <c:v>A CORUÑA</c:v>
                </c:pt>
                <c:pt idx="8">
                  <c:v>VIGO</c:v>
                </c:pt>
                <c:pt idx="9">
                  <c:v>SEVILLA</c:v>
                </c:pt>
              </c:strCache>
            </c:strRef>
          </c:cat>
          <c:val>
            <c:numRef>
              <c:f>'Pasajeros crucero'!$F$38:$F$47</c:f>
              <c:numCache>
                <c:formatCode>General</c:formatCode>
                <c:ptCount val="10"/>
                <c:pt idx="0">
                  <c:v>446220</c:v>
                </c:pt>
                <c:pt idx="1">
                  <c:v>342091</c:v>
                </c:pt>
                <c:pt idx="2">
                  <c:v>254004</c:v>
                </c:pt>
                <c:pt idx="3">
                  <c:v>148097</c:v>
                </c:pt>
                <c:pt idx="4">
                  <c:v>65080</c:v>
                </c:pt>
                <c:pt idx="5">
                  <c:v>25991</c:v>
                </c:pt>
                <c:pt idx="6">
                  <c:v>24424</c:v>
                </c:pt>
                <c:pt idx="7">
                  <c:v>10640</c:v>
                </c:pt>
                <c:pt idx="8">
                  <c:v>1903</c:v>
                </c:pt>
                <c:pt idx="9">
                  <c:v>1864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33-4D42-8054-FB25044FA241}"/>
            </c:ext>
          </c:extLst>
        </c:ser>
        <c:ser>
          <c:idx val="1"/>
          <c:order val="1"/>
          <c:tx>
            <c:strRef>
              <c:f>'Pasajeros crucero'!$G$37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crucero'!$E$38:$E$47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BALEARES</c:v>
                </c:pt>
                <c:pt idx="4">
                  <c:v>MALAGA</c:v>
                </c:pt>
                <c:pt idx="5">
                  <c:v>BAHIA DE CADIZ</c:v>
                </c:pt>
                <c:pt idx="6">
                  <c:v>VALENCIA</c:v>
                </c:pt>
                <c:pt idx="7">
                  <c:v>A CORUÑA</c:v>
                </c:pt>
                <c:pt idx="8">
                  <c:v>VIGO</c:v>
                </c:pt>
                <c:pt idx="9">
                  <c:v>SEVILLA</c:v>
                </c:pt>
              </c:strCache>
            </c:strRef>
          </c:cat>
          <c:val>
            <c:numRef>
              <c:f>'Pasajeros crucero'!$G$38:$G$47</c:f>
              <c:numCache>
                <c:formatCode>General</c:formatCode>
                <c:ptCount val="10"/>
                <c:pt idx="0">
                  <c:v>260225</c:v>
                </c:pt>
                <c:pt idx="1">
                  <c:v>289227</c:v>
                </c:pt>
                <c:pt idx="2">
                  <c:v>221460</c:v>
                </c:pt>
                <c:pt idx="3">
                  <c:v>81361</c:v>
                </c:pt>
                <c:pt idx="4">
                  <c:v>79607</c:v>
                </c:pt>
                <c:pt idx="5">
                  <c:v>51435</c:v>
                </c:pt>
                <c:pt idx="6">
                  <c:v>20636</c:v>
                </c:pt>
                <c:pt idx="7">
                  <c:v>4091</c:v>
                </c:pt>
                <c:pt idx="8">
                  <c:v>8855</c:v>
                </c:pt>
                <c:pt idx="9">
                  <c:v>3039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933-4D42-8054-FB25044FA2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Vehículos de turismo</a:t>
            </a:r>
            <a:r>
              <a:rPr lang="es-ES" sz="1300" b="1" baseline="0"/>
              <a:t> en régimen de pasaje </a:t>
            </a:r>
            <a:r>
              <a:rPr lang="es-ES" sz="1300" b="1"/>
              <a:t>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'Vehículos régimen pasaje'!$F$37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'Vehículos régimen pasaje'!$E$38:$E$47</c:f>
              <c:strCache>
                <c:ptCount val="10"/>
                <c:pt idx="0">
                  <c:v>SANTA CRUZ DE TENERIFE</c:v>
                </c:pt>
                <c:pt idx="1">
                  <c:v>BAHIA DE ALGECIRAS</c:v>
                </c:pt>
                <c:pt idx="2">
                  <c:v>LAS PALMAS</c:v>
                </c:pt>
                <c:pt idx="3">
                  <c:v>CEUTA</c:v>
                </c:pt>
                <c:pt idx="4">
                  <c:v>BALEARES</c:v>
                </c:pt>
                <c:pt idx="5">
                  <c:v>BARCELONA</c:v>
                </c:pt>
                <c:pt idx="6">
                  <c:v>MELILLA</c:v>
                </c:pt>
                <c:pt idx="7">
                  <c:v>ALMERIA</c:v>
                </c:pt>
                <c:pt idx="8">
                  <c:v>MOTRIL</c:v>
                </c:pt>
                <c:pt idx="9">
                  <c:v>VALENCIA</c:v>
                </c:pt>
              </c:strCache>
            </c:strRef>
          </c:cat>
          <c:val>
            <c:numRef>
              <c:f>'Vehículos régimen pasaje'!$F$38:$F$47</c:f>
              <c:numCache>
                <c:formatCode>General</c:formatCode>
                <c:ptCount val="10"/>
                <c:pt idx="0">
                  <c:v>200552</c:v>
                </c:pt>
                <c:pt idx="1">
                  <c:v>199729</c:v>
                </c:pt>
                <c:pt idx="2">
                  <c:v>70626</c:v>
                </c:pt>
                <c:pt idx="3">
                  <c:v>68221</c:v>
                </c:pt>
                <c:pt idx="4">
                  <c:v>58209</c:v>
                </c:pt>
                <c:pt idx="5">
                  <c:v>29978</c:v>
                </c:pt>
                <c:pt idx="6">
                  <c:v>20277</c:v>
                </c:pt>
                <c:pt idx="7">
                  <c:v>15885</c:v>
                </c:pt>
                <c:pt idx="8">
                  <c:v>10722</c:v>
                </c:pt>
                <c:pt idx="9">
                  <c:v>10403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EA8-48F1-A969-06D1BE62219C}"/>
            </c:ext>
          </c:extLst>
        </c:ser>
        <c:ser>
          <c:idx val="1"/>
          <c:order val="1"/>
          <c:tx>
            <c:strRef>
              <c:f>'Vehículos régimen pasaje'!$G$37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'Vehículos régimen pasaje'!$E$38:$E$47</c:f>
              <c:strCache>
                <c:ptCount val="10"/>
                <c:pt idx="0">
                  <c:v>SANTA CRUZ DE TENERIFE</c:v>
                </c:pt>
                <c:pt idx="1">
                  <c:v>BAHIA DE ALGECIRAS</c:v>
                </c:pt>
                <c:pt idx="2">
                  <c:v>LAS PALMAS</c:v>
                </c:pt>
                <c:pt idx="3">
                  <c:v>CEUTA</c:v>
                </c:pt>
                <c:pt idx="4">
                  <c:v>BALEARES</c:v>
                </c:pt>
                <c:pt idx="5">
                  <c:v>BARCELONA</c:v>
                </c:pt>
                <c:pt idx="6">
                  <c:v>MELILLA</c:v>
                </c:pt>
                <c:pt idx="7">
                  <c:v>ALMERIA</c:v>
                </c:pt>
                <c:pt idx="8">
                  <c:v>MOTRIL</c:v>
                </c:pt>
                <c:pt idx="9">
                  <c:v>VALENCIA</c:v>
                </c:pt>
              </c:strCache>
            </c:strRef>
          </c:cat>
          <c:val>
            <c:numRef>
              <c:f>'Vehículos régimen pasaje'!$G$38:$G$47</c:f>
              <c:numCache>
                <c:formatCode>General</c:formatCode>
                <c:ptCount val="10"/>
                <c:pt idx="0">
                  <c:v>226765</c:v>
                </c:pt>
                <c:pt idx="1">
                  <c:v>221139</c:v>
                </c:pt>
                <c:pt idx="2">
                  <c:v>90056</c:v>
                </c:pt>
                <c:pt idx="3">
                  <c:v>80443</c:v>
                </c:pt>
                <c:pt idx="4">
                  <c:v>50757</c:v>
                </c:pt>
                <c:pt idx="5">
                  <c:v>30755</c:v>
                </c:pt>
                <c:pt idx="6">
                  <c:v>24350</c:v>
                </c:pt>
                <c:pt idx="7">
                  <c:v>21416</c:v>
                </c:pt>
                <c:pt idx="8">
                  <c:v>11593</c:v>
                </c:pt>
                <c:pt idx="9">
                  <c:v>10443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EA8-48F1-A969-06D1BE6221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Buques mercantes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número'!$F$37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número'!$E$38:$E$47</c:f>
              <c:strCache>
                <c:ptCount val="10"/>
                <c:pt idx="0">
                  <c:v>BAHIA DE ALGECIRAS</c:v>
                </c:pt>
                <c:pt idx="1">
                  <c:v>BALEARES</c:v>
                </c:pt>
                <c:pt idx="2">
                  <c:v>SANTA CRUZ DE TENERIFE</c:v>
                </c:pt>
                <c:pt idx="3">
                  <c:v>CEUTA</c:v>
                </c:pt>
                <c:pt idx="4">
                  <c:v>LAS PALMAS</c:v>
                </c:pt>
                <c:pt idx="5">
                  <c:v>VALENCIA</c:v>
                </c:pt>
                <c:pt idx="6">
                  <c:v>BARCELONA</c:v>
                </c:pt>
                <c:pt idx="7">
                  <c:v>BILBAO</c:v>
                </c:pt>
                <c:pt idx="8">
                  <c:v>TARRAGONA</c:v>
                </c:pt>
                <c:pt idx="9">
                  <c:v>HUELVA</c:v>
                </c:pt>
              </c:strCache>
            </c:strRef>
          </c:cat>
          <c:val>
            <c:numRef>
              <c:f>'Buques número'!$F$38:$F$47</c:f>
              <c:numCache>
                <c:formatCode>General</c:formatCode>
                <c:ptCount val="10"/>
                <c:pt idx="0">
                  <c:v>5800</c:v>
                </c:pt>
                <c:pt idx="1">
                  <c:v>4281</c:v>
                </c:pt>
                <c:pt idx="2">
                  <c:v>3091</c:v>
                </c:pt>
                <c:pt idx="3">
                  <c:v>2737</c:v>
                </c:pt>
                <c:pt idx="4">
                  <c:v>2714</c:v>
                </c:pt>
                <c:pt idx="5">
                  <c:v>1703</c:v>
                </c:pt>
                <c:pt idx="6">
                  <c:v>1663</c:v>
                </c:pt>
                <c:pt idx="7">
                  <c:v>665</c:v>
                </c:pt>
                <c:pt idx="8">
                  <c:v>622</c:v>
                </c:pt>
                <c:pt idx="9">
                  <c:v>439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3E-4285-AC94-5C8F6CE61FDF}"/>
            </c:ext>
          </c:extLst>
        </c:ser>
        <c:ser>
          <c:idx val="1"/>
          <c:order val="1"/>
          <c:tx>
            <c:strRef>
              <c:f>'Buques número'!$G$37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número'!$E$38:$E$47</c:f>
              <c:strCache>
                <c:ptCount val="10"/>
                <c:pt idx="0">
                  <c:v>BAHIA DE ALGECIRAS</c:v>
                </c:pt>
                <c:pt idx="1">
                  <c:v>BALEARES</c:v>
                </c:pt>
                <c:pt idx="2">
                  <c:v>SANTA CRUZ DE TENERIFE</c:v>
                </c:pt>
                <c:pt idx="3">
                  <c:v>CEUTA</c:v>
                </c:pt>
                <c:pt idx="4">
                  <c:v>LAS PALMAS</c:v>
                </c:pt>
                <c:pt idx="5">
                  <c:v>VALENCIA</c:v>
                </c:pt>
                <c:pt idx="6">
                  <c:v>BARCELONA</c:v>
                </c:pt>
                <c:pt idx="7">
                  <c:v>BILBAO</c:v>
                </c:pt>
                <c:pt idx="8">
                  <c:v>TARRAGONA</c:v>
                </c:pt>
                <c:pt idx="9">
                  <c:v>HUELVA</c:v>
                </c:pt>
              </c:strCache>
            </c:strRef>
          </c:cat>
          <c:val>
            <c:numRef>
              <c:f>'Buques número'!$G$38:$G$47</c:f>
              <c:numCache>
                <c:formatCode>General</c:formatCode>
                <c:ptCount val="10"/>
                <c:pt idx="0">
                  <c:v>5693</c:v>
                </c:pt>
                <c:pt idx="1">
                  <c:v>3553</c:v>
                </c:pt>
                <c:pt idx="2">
                  <c:v>3101</c:v>
                </c:pt>
                <c:pt idx="3">
                  <c:v>2876</c:v>
                </c:pt>
                <c:pt idx="4">
                  <c:v>2749</c:v>
                </c:pt>
                <c:pt idx="5">
                  <c:v>1628</c:v>
                </c:pt>
                <c:pt idx="6">
                  <c:v>1648</c:v>
                </c:pt>
                <c:pt idx="7">
                  <c:v>686</c:v>
                </c:pt>
                <c:pt idx="8">
                  <c:v>658</c:v>
                </c:pt>
                <c:pt idx="9">
                  <c:v>401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63E-4285-AC94-5C8F6CE61F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Buques mercantes (unidades de arqueo</a:t>
            </a:r>
            <a:r>
              <a:rPr lang="es-ES" sz="1300" b="1" baseline="0"/>
              <a:t> bruto</a:t>
            </a:r>
            <a:r>
              <a:rPr lang="es-ES" sz="1300" b="1"/>
              <a:t>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GT'!$F$37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GT'!$E$38:$E$47</c:f>
              <c:strCache>
                <c:ptCount val="10"/>
                <c:pt idx="0">
                  <c:v>BAHIA DE ALGECIRAS</c:v>
                </c:pt>
                <c:pt idx="1">
                  <c:v>LAS PALMAS</c:v>
                </c:pt>
                <c:pt idx="2">
                  <c:v>BARCELONA</c:v>
                </c:pt>
                <c:pt idx="3">
                  <c:v>SANTA CRUZ DE TENERIFE</c:v>
                </c:pt>
                <c:pt idx="4">
                  <c:v>VALENCIA</c:v>
                </c:pt>
                <c:pt idx="5">
                  <c:v>BALEARES</c:v>
                </c:pt>
                <c:pt idx="6">
                  <c:v>CEUTA</c:v>
                </c:pt>
                <c:pt idx="7">
                  <c:v>TARRAGONA</c:v>
                </c:pt>
                <c:pt idx="8">
                  <c:v>BILBAO</c:v>
                </c:pt>
                <c:pt idx="9">
                  <c:v>MALAGA</c:v>
                </c:pt>
              </c:strCache>
            </c:strRef>
          </c:cat>
          <c:val>
            <c:numRef>
              <c:f>'Buques GT'!$F$38:$F$47</c:f>
              <c:numCache>
                <c:formatCode>General</c:formatCode>
                <c:ptCount val="10"/>
                <c:pt idx="0">
                  <c:v>91666679</c:v>
                </c:pt>
                <c:pt idx="1">
                  <c:v>53857251</c:v>
                </c:pt>
                <c:pt idx="2">
                  <c:v>51194938</c:v>
                </c:pt>
                <c:pt idx="3">
                  <c:v>49897023</c:v>
                </c:pt>
                <c:pt idx="4">
                  <c:v>49163438</c:v>
                </c:pt>
                <c:pt idx="5">
                  <c:v>27439059</c:v>
                </c:pt>
                <c:pt idx="6">
                  <c:v>13254179</c:v>
                </c:pt>
                <c:pt idx="7">
                  <c:v>10099492</c:v>
                </c:pt>
                <c:pt idx="8">
                  <c:v>8806228</c:v>
                </c:pt>
                <c:pt idx="9">
                  <c:v>7234225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EB-4DAA-8D87-9369A96FF9E3}"/>
            </c:ext>
          </c:extLst>
        </c:ser>
        <c:ser>
          <c:idx val="1"/>
          <c:order val="1"/>
          <c:tx>
            <c:strRef>
              <c:f>'Buques GT'!$G$37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GT'!$E$38:$E$47</c:f>
              <c:strCache>
                <c:ptCount val="10"/>
                <c:pt idx="0">
                  <c:v>BAHIA DE ALGECIRAS</c:v>
                </c:pt>
                <c:pt idx="1">
                  <c:v>LAS PALMAS</c:v>
                </c:pt>
                <c:pt idx="2">
                  <c:v>BARCELONA</c:v>
                </c:pt>
                <c:pt idx="3">
                  <c:v>SANTA CRUZ DE TENERIFE</c:v>
                </c:pt>
                <c:pt idx="4">
                  <c:v>VALENCIA</c:v>
                </c:pt>
                <c:pt idx="5">
                  <c:v>BALEARES</c:v>
                </c:pt>
                <c:pt idx="6">
                  <c:v>CEUTA</c:v>
                </c:pt>
                <c:pt idx="7">
                  <c:v>TARRAGONA</c:v>
                </c:pt>
                <c:pt idx="8">
                  <c:v>BILBAO</c:v>
                </c:pt>
                <c:pt idx="9">
                  <c:v>MALAGA</c:v>
                </c:pt>
              </c:strCache>
            </c:strRef>
          </c:cat>
          <c:val>
            <c:numRef>
              <c:f>'Buques GT'!$G$38:$G$47</c:f>
              <c:numCache>
                <c:formatCode>General</c:formatCode>
                <c:ptCount val="10"/>
                <c:pt idx="0">
                  <c:v>83451887</c:v>
                </c:pt>
                <c:pt idx="1">
                  <c:v>51406584</c:v>
                </c:pt>
                <c:pt idx="2">
                  <c:v>52133184</c:v>
                </c:pt>
                <c:pt idx="3">
                  <c:v>49649500</c:v>
                </c:pt>
                <c:pt idx="4">
                  <c:v>47029921</c:v>
                </c:pt>
                <c:pt idx="5">
                  <c:v>19031138</c:v>
                </c:pt>
                <c:pt idx="6">
                  <c:v>15218950</c:v>
                </c:pt>
                <c:pt idx="7">
                  <c:v>9951754</c:v>
                </c:pt>
                <c:pt idx="8">
                  <c:v>9344675</c:v>
                </c:pt>
                <c:pt idx="9">
                  <c:v>6670367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AEB-4DAA-8D87-9369A96FF9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Cruceros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Cruceros!$F$37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Cruceros!$E$38:$E$47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BALEARES</c:v>
                </c:pt>
                <c:pt idx="4">
                  <c:v>MALAGA</c:v>
                </c:pt>
                <c:pt idx="5">
                  <c:v>BAHIA DE CADIZ</c:v>
                </c:pt>
                <c:pt idx="6">
                  <c:v>VALENCIA</c:v>
                </c:pt>
                <c:pt idx="7">
                  <c:v>SEVILLA</c:v>
                </c:pt>
                <c:pt idx="8">
                  <c:v>CARTAGENA</c:v>
                </c:pt>
                <c:pt idx="9">
                  <c:v>VIGO</c:v>
                </c:pt>
              </c:strCache>
            </c:strRef>
          </c:cat>
          <c:val>
            <c:numRef>
              <c:f>Cruceros!$F$38:$F$47</c:f>
              <c:numCache>
                <c:formatCode>General</c:formatCode>
                <c:ptCount val="10"/>
                <c:pt idx="0">
                  <c:v>206</c:v>
                </c:pt>
                <c:pt idx="1">
                  <c:v>195</c:v>
                </c:pt>
                <c:pt idx="2">
                  <c:v>82</c:v>
                </c:pt>
                <c:pt idx="3">
                  <c:v>42</c:v>
                </c:pt>
                <c:pt idx="4">
                  <c:v>28</c:v>
                </c:pt>
                <c:pt idx="5">
                  <c:v>23</c:v>
                </c:pt>
                <c:pt idx="6">
                  <c:v>13</c:v>
                </c:pt>
                <c:pt idx="7">
                  <c:v>7.0000999999999998</c:v>
                </c:pt>
                <c:pt idx="8">
                  <c:v>2</c:v>
                </c:pt>
                <c:pt idx="9">
                  <c:v>2.0001000000000002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84-4192-9F2B-94CFF37A246E}"/>
            </c:ext>
          </c:extLst>
        </c:ser>
        <c:ser>
          <c:idx val="1"/>
          <c:order val="1"/>
          <c:tx>
            <c:strRef>
              <c:f>Cruceros!$G$37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Cruceros!$E$38:$E$47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BALEARES</c:v>
                </c:pt>
                <c:pt idx="4">
                  <c:v>MALAGA</c:v>
                </c:pt>
                <c:pt idx="5">
                  <c:v>BAHIA DE CADIZ</c:v>
                </c:pt>
                <c:pt idx="6">
                  <c:v>VALENCIA</c:v>
                </c:pt>
                <c:pt idx="7">
                  <c:v>SEVILLA</c:v>
                </c:pt>
                <c:pt idx="8">
                  <c:v>CARTAGENA</c:v>
                </c:pt>
                <c:pt idx="9">
                  <c:v>VIGO</c:v>
                </c:pt>
              </c:strCache>
            </c:strRef>
          </c:cat>
          <c:val>
            <c:numRef>
              <c:f>Cruceros!$G$38:$G$47</c:f>
              <c:numCache>
                <c:formatCode>General</c:formatCode>
                <c:ptCount val="10"/>
                <c:pt idx="0">
                  <c:v>166</c:v>
                </c:pt>
                <c:pt idx="1">
                  <c:v>198</c:v>
                </c:pt>
                <c:pt idx="2">
                  <c:v>66</c:v>
                </c:pt>
                <c:pt idx="3">
                  <c:v>25</c:v>
                </c:pt>
                <c:pt idx="4">
                  <c:v>38</c:v>
                </c:pt>
                <c:pt idx="5">
                  <c:v>38</c:v>
                </c:pt>
                <c:pt idx="6">
                  <c:v>11</c:v>
                </c:pt>
                <c:pt idx="7">
                  <c:v>8</c:v>
                </c:pt>
                <c:pt idx="8">
                  <c:v>3</c:v>
                </c:pt>
                <c:pt idx="9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284-4192-9F2B-94CFF37A24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image" Target="../media/image5.emf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image" Target="../media/image6.emf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image" Target="../media/image7.emf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image" Target="../media/image8.emf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image" Target="../media/image9.emf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9.xml"/><Relationship Id="rId1" Type="http://schemas.openxmlformats.org/officeDocument/2006/relationships/image" Target="../media/image10.emf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image" Target="../media/image11.emf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1.xml"/><Relationship Id="rId1" Type="http://schemas.openxmlformats.org/officeDocument/2006/relationships/image" Target="../media/image12.emf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image" Target="../media/image13.emf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3.xml"/><Relationship Id="rId1" Type="http://schemas.openxmlformats.org/officeDocument/2006/relationships/image" Target="../media/image14.emf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.xml"/><Relationship Id="rId1" Type="http://schemas.openxmlformats.org/officeDocument/2006/relationships/image" Target="../media/image15.emf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5.xml"/><Relationship Id="rId1" Type="http://schemas.openxmlformats.org/officeDocument/2006/relationships/image" Target="../media/image16.emf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image" Target="../media/image17.emf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7.xml"/><Relationship Id="rId1" Type="http://schemas.openxmlformats.org/officeDocument/2006/relationships/image" Target="../media/image18.emf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8.xml"/><Relationship Id="rId1" Type="http://schemas.openxmlformats.org/officeDocument/2006/relationships/image" Target="../media/image19.emf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9.xml"/><Relationship Id="rId1" Type="http://schemas.openxmlformats.org/officeDocument/2006/relationships/image" Target="../media/image20.emf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0.xml"/><Relationship Id="rId1" Type="http://schemas.openxmlformats.org/officeDocument/2006/relationships/image" Target="../media/image21.emf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1.xml"/><Relationship Id="rId1" Type="http://schemas.openxmlformats.org/officeDocument/2006/relationships/image" Target="../media/image22.emf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2.xml"/><Relationship Id="rId1" Type="http://schemas.openxmlformats.org/officeDocument/2006/relationships/image" Target="../media/image2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2</xdr:col>
      <xdr:colOff>99240</xdr:colOff>
      <xdr:row>2</xdr:row>
      <xdr:rowOff>3180</xdr:rowOff>
    </xdr:to>
    <xdr:pic>
      <xdr:nvPicPr>
        <xdr:cNvPr id="1025" name="LogoRes00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049" name="LogoRes01">
          <a:extLst>
            <a:ext uri="{FF2B5EF4-FFF2-40B4-BE49-F238E27FC236}">
              <a16:creationId xmlns:a16="http://schemas.microsoft.com/office/drawing/2014/main" id="{00000000-0008-0000-0100-0000010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3073" name="LogoRes01_1">
          <a:extLst>
            <a:ext uri="{FF2B5EF4-FFF2-40B4-BE49-F238E27FC236}">
              <a16:creationId xmlns:a16="http://schemas.microsoft.com/office/drawing/2014/main" id="{00000000-0008-0000-0200-0000010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4097" name="LogoRes02">
          <a:extLst>
            <a:ext uri="{FF2B5EF4-FFF2-40B4-BE49-F238E27FC236}">
              <a16:creationId xmlns:a16="http://schemas.microsoft.com/office/drawing/2014/main" id="{00000000-0008-0000-0300-0000011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5121" name="LogoRes03">
          <a:extLst>
            <a:ext uri="{FF2B5EF4-FFF2-40B4-BE49-F238E27FC236}">
              <a16:creationId xmlns:a16="http://schemas.microsoft.com/office/drawing/2014/main" id="{00000000-0008-0000-0400-0000011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6145" name="LogoRes04">
          <a:extLst>
            <a:ext uri="{FF2B5EF4-FFF2-40B4-BE49-F238E27FC236}">
              <a16:creationId xmlns:a16="http://schemas.microsoft.com/office/drawing/2014/main" id="{00000000-0008-0000-0500-0000011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7169" name="LogoRes05">
          <a:extLst>
            <a:ext uri="{FF2B5EF4-FFF2-40B4-BE49-F238E27FC236}">
              <a16:creationId xmlns:a16="http://schemas.microsoft.com/office/drawing/2014/main" id="{00000000-0008-0000-0600-0000011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8193" name="LogoRes06">
          <a:extLst>
            <a:ext uri="{FF2B5EF4-FFF2-40B4-BE49-F238E27FC236}">
              <a16:creationId xmlns:a16="http://schemas.microsoft.com/office/drawing/2014/main" id="{00000000-0008-0000-0700-0000012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9217" name="LogoRes07">
          <a:extLst>
            <a:ext uri="{FF2B5EF4-FFF2-40B4-BE49-F238E27FC236}">
              <a16:creationId xmlns:a16="http://schemas.microsoft.com/office/drawing/2014/main" id="{00000000-0008-0000-0800-0000012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0241" name="LogoRes07_1">
          <a:extLst>
            <a:ext uri="{FF2B5EF4-FFF2-40B4-BE49-F238E27FC236}">
              <a16:creationId xmlns:a16="http://schemas.microsoft.com/office/drawing/2014/main" id="{00000000-0008-0000-0900-0000012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1265" name="LogoRes08">
          <a:extLst>
            <a:ext uri="{FF2B5EF4-FFF2-40B4-BE49-F238E27FC236}">
              <a16:creationId xmlns:a16="http://schemas.microsoft.com/office/drawing/2014/main" id="{00000000-0008-0000-0A00-0000012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2289" name="LogoRes09">
          <a:extLst>
            <a:ext uri="{FF2B5EF4-FFF2-40B4-BE49-F238E27FC236}">
              <a16:creationId xmlns:a16="http://schemas.microsoft.com/office/drawing/2014/main" id="{00000000-0008-0000-0B00-0000013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3313" name="LogoRes10">
          <a:extLst>
            <a:ext uri="{FF2B5EF4-FFF2-40B4-BE49-F238E27FC236}">
              <a16:creationId xmlns:a16="http://schemas.microsoft.com/office/drawing/2014/main" id="{00000000-0008-0000-0C00-0000013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4337" name="LogoRes10_1">
          <a:extLst>
            <a:ext uri="{FF2B5EF4-FFF2-40B4-BE49-F238E27FC236}">
              <a16:creationId xmlns:a16="http://schemas.microsoft.com/office/drawing/2014/main" id="{00000000-0008-0000-0D00-0000013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2</xdr:row>
      <xdr:rowOff>14610</xdr:rowOff>
    </xdr:to>
    <xdr:pic>
      <xdr:nvPicPr>
        <xdr:cNvPr id="2" name="LogoRes10_2">
          <a:extLst>
            <a:ext uri="{FF2B5EF4-FFF2-40B4-BE49-F238E27FC236}">
              <a16:creationId xmlns:a16="http://schemas.microsoft.com/office/drawing/2014/main" id="{3472F094-B51D-49B5-A971-26F75511CC7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027224" cy="47181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8D0B1AF9-00F9-4647-8382-FA2B10F186F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2</xdr:row>
      <xdr:rowOff>14610</xdr:rowOff>
    </xdr:to>
    <xdr:pic>
      <xdr:nvPicPr>
        <xdr:cNvPr id="2" name="LogoRes10_3">
          <a:extLst>
            <a:ext uri="{FF2B5EF4-FFF2-40B4-BE49-F238E27FC236}">
              <a16:creationId xmlns:a16="http://schemas.microsoft.com/office/drawing/2014/main" id="{B7D62E0A-10B2-4102-861F-D1846AF9026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027224" cy="47181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871CE3F3-3880-4BF9-8747-D423E1391F0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2</xdr:row>
      <xdr:rowOff>14610</xdr:rowOff>
    </xdr:to>
    <xdr:pic>
      <xdr:nvPicPr>
        <xdr:cNvPr id="2" name="LogoRes10_4">
          <a:extLst>
            <a:ext uri="{FF2B5EF4-FFF2-40B4-BE49-F238E27FC236}">
              <a16:creationId xmlns:a16="http://schemas.microsoft.com/office/drawing/2014/main" id="{26B479BC-5272-4C44-8C26-4676119E70D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027224" cy="47181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C402196C-28F3-4987-A496-01A3BF8377F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8433" name="LogoRes11">
          <a:extLst>
            <a:ext uri="{FF2B5EF4-FFF2-40B4-BE49-F238E27FC236}">
              <a16:creationId xmlns:a16="http://schemas.microsoft.com/office/drawing/2014/main" id="{00000000-0008-0000-1100-0000014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9457" name="LogoRes11_1">
          <a:extLst>
            <a:ext uri="{FF2B5EF4-FFF2-40B4-BE49-F238E27FC236}">
              <a16:creationId xmlns:a16="http://schemas.microsoft.com/office/drawing/2014/main" id="{00000000-0008-0000-1200-0000014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20481" name="LogoRes11_2">
          <a:extLst>
            <a:ext uri="{FF2B5EF4-FFF2-40B4-BE49-F238E27FC236}">
              <a16:creationId xmlns:a16="http://schemas.microsoft.com/office/drawing/2014/main" id="{00000000-0008-0000-1300-0000015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1505" name="LogoRes12_1">
          <a:extLst>
            <a:ext uri="{FF2B5EF4-FFF2-40B4-BE49-F238E27FC236}">
              <a16:creationId xmlns:a16="http://schemas.microsoft.com/office/drawing/2014/main" id="{00000000-0008-0000-1400-0000015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22529" name="LogoRes12_2">
          <a:extLst>
            <a:ext uri="{FF2B5EF4-FFF2-40B4-BE49-F238E27FC236}">
              <a16:creationId xmlns:a16="http://schemas.microsoft.com/office/drawing/2014/main" id="{00000000-0008-0000-1500-0000015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3553" name="LogoRes12_3">
          <a:extLst>
            <a:ext uri="{FF2B5EF4-FFF2-40B4-BE49-F238E27FC236}">
              <a16:creationId xmlns:a16="http://schemas.microsoft.com/office/drawing/2014/main" id="{00000000-0008-0000-1600-0000015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18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19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tabSelected="1" workbookViewId="0">
      <selection activeCell="I5" sqref="I5"/>
    </sheetView>
  </sheetViews>
  <sheetFormatPr baseColWidth="10" defaultRowHeight="15" x14ac:dyDescent="0.25"/>
  <cols>
    <col min="1" max="1" width="28.28515625" style="87" bestFit="1" customWidth="1"/>
    <col min="2" max="2" width="16" style="87" bestFit="1" customWidth="1"/>
    <col min="3" max="3" width="26.5703125" style="87" bestFit="1" customWidth="1"/>
    <col min="4" max="16384" width="11.42578125" style="87"/>
  </cols>
  <sheetData>
    <row r="1" spans="1:9" ht="22.5" customHeight="1" x14ac:dyDescent="0.35">
      <c r="D1" s="88" t="s">
        <v>39</v>
      </c>
    </row>
    <row r="4" spans="1:9" x14ac:dyDescent="0.25">
      <c r="F4" s="89"/>
      <c r="G4" s="89"/>
      <c r="I4" s="90">
        <v>41758</v>
      </c>
    </row>
    <row r="6" spans="1:9" x14ac:dyDescent="0.25">
      <c r="A6" s="113" t="s">
        <v>42</v>
      </c>
      <c r="B6" s="114"/>
      <c r="C6" s="114"/>
      <c r="D6" s="111" t="s">
        <v>98</v>
      </c>
      <c r="E6" s="112"/>
      <c r="F6" s="111" t="s">
        <v>40</v>
      </c>
      <c r="G6" s="112"/>
      <c r="H6" s="111" t="s">
        <v>41</v>
      </c>
      <c r="I6" s="112"/>
    </row>
    <row r="7" spans="1:9" x14ac:dyDescent="0.25">
      <c r="A7" s="115"/>
      <c r="B7" s="115"/>
      <c r="C7" s="115"/>
      <c r="D7" s="91">
        <v>2013</v>
      </c>
      <c r="E7" s="91">
        <v>2014</v>
      </c>
      <c r="F7" s="91">
        <v>2013</v>
      </c>
      <c r="G7" s="91">
        <v>2014</v>
      </c>
      <c r="H7" s="91" t="s">
        <v>0</v>
      </c>
      <c r="I7" s="91" t="s">
        <v>3</v>
      </c>
    </row>
    <row r="8" spans="1:9" x14ac:dyDescent="0.25">
      <c r="A8" s="106" t="s">
        <v>12</v>
      </c>
      <c r="B8" s="106" t="s">
        <v>13</v>
      </c>
      <c r="C8" s="92" t="s">
        <v>14</v>
      </c>
      <c r="D8" s="93">
        <v>12747343</v>
      </c>
      <c r="E8" s="93">
        <v>12706439</v>
      </c>
      <c r="F8" s="93">
        <v>36013297</v>
      </c>
      <c r="G8" s="93">
        <v>36634865</v>
      </c>
      <c r="H8" s="93">
        <v>621568</v>
      </c>
      <c r="I8" s="94">
        <f>((G8*100/F8)-100)</f>
        <v>1.7259402825573034</v>
      </c>
    </row>
    <row r="9" spans="1:9" x14ac:dyDescent="0.25">
      <c r="A9" s="107"/>
      <c r="B9" s="109"/>
      <c r="C9" s="92" t="s">
        <v>15</v>
      </c>
      <c r="D9" s="93">
        <v>6487019</v>
      </c>
      <c r="E9" s="93">
        <v>7415543</v>
      </c>
      <c r="F9" s="93">
        <v>18275374</v>
      </c>
      <c r="G9" s="93">
        <v>20813482</v>
      </c>
      <c r="H9" s="93">
        <v>2538108</v>
      </c>
      <c r="I9" s="94">
        <f t="shared" ref="I9:I19" si="0">((G9*100/F9)-100)</f>
        <v>13.888131646444009</v>
      </c>
    </row>
    <row r="10" spans="1:9" x14ac:dyDescent="0.25">
      <c r="A10" s="107"/>
      <c r="B10" s="106" t="s">
        <v>16</v>
      </c>
      <c r="C10" s="92" t="s">
        <v>17</v>
      </c>
      <c r="D10" s="93">
        <v>4984851</v>
      </c>
      <c r="E10" s="93">
        <v>5420815</v>
      </c>
      <c r="F10" s="93">
        <v>13881114</v>
      </c>
      <c r="G10" s="93">
        <v>14852274</v>
      </c>
      <c r="H10" s="93">
        <v>971160</v>
      </c>
      <c r="I10" s="94">
        <f t="shared" si="0"/>
        <v>6.9962684551110215</v>
      </c>
    </row>
    <row r="11" spans="1:9" x14ac:dyDescent="0.25">
      <c r="A11" s="107"/>
      <c r="B11" s="107"/>
      <c r="C11" s="92" t="s">
        <v>18</v>
      </c>
      <c r="D11" s="93">
        <v>13535760</v>
      </c>
      <c r="E11" s="93">
        <v>13511375</v>
      </c>
      <c r="F11" s="93">
        <v>36764184</v>
      </c>
      <c r="G11" s="93">
        <v>37368097</v>
      </c>
      <c r="H11" s="93">
        <v>603913</v>
      </c>
      <c r="I11" s="94">
        <f t="shared" si="0"/>
        <v>1.6426666779820209</v>
      </c>
    </row>
    <row r="12" spans="1:9" x14ac:dyDescent="0.25">
      <c r="A12" s="109"/>
      <c r="B12" s="109"/>
      <c r="C12" s="92" t="s">
        <v>2</v>
      </c>
      <c r="D12" s="93">
        <v>18520611</v>
      </c>
      <c r="E12" s="93">
        <v>18932190</v>
      </c>
      <c r="F12" s="93">
        <v>50645298</v>
      </c>
      <c r="G12" s="93">
        <v>52220371</v>
      </c>
      <c r="H12" s="93">
        <v>1575073</v>
      </c>
      <c r="I12" s="94">
        <f t="shared" si="0"/>
        <v>3.1100083565506935</v>
      </c>
    </row>
    <row r="13" spans="1:9" x14ac:dyDescent="0.25">
      <c r="A13" s="95"/>
      <c r="B13" s="95"/>
      <c r="C13" s="96" t="s">
        <v>2</v>
      </c>
      <c r="D13" s="97">
        <v>37754973</v>
      </c>
      <c r="E13" s="97">
        <v>39054172</v>
      </c>
      <c r="F13" s="97">
        <v>104933969</v>
      </c>
      <c r="G13" s="97">
        <v>109668718</v>
      </c>
      <c r="H13" s="97">
        <v>4734749</v>
      </c>
      <c r="I13" s="98">
        <f t="shared" si="0"/>
        <v>4.512122285205848</v>
      </c>
    </row>
    <row r="14" spans="1:9" x14ac:dyDescent="0.25">
      <c r="A14" s="106" t="s">
        <v>4</v>
      </c>
      <c r="B14" s="99" t="s">
        <v>5</v>
      </c>
      <c r="C14" s="92" t="s">
        <v>6</v>
      </c>
      <c r="D14" s="93">
        <v>22021</v>
      </c>
      <c r="E14" s="93">
        <v>22262</v>
      </c>
      <c r="F14" s="93">
        <v>51742</v>
      </c>
      <c r="G14" s="93">
        <v>50976</v>
      </c>
      <c r="H14" s="93">
        <v>-766</v>
      </c>
      <c r="I14" s="94">
        <f t="shared" si="0"/>
        <v>-1.4804220942367863</v>
      </c>
    </row>
    <row r="15" spans="1:9" x14ac:dyDescent="0.25">
      <c r="A15" s="107"/>
      <c r="B15" s="106" t="s">
        <v>7</v>
      </c>
      <c r="C15" s="92" t="s">
        <v>8</v>
      </c>
      <c r="D15" s="93">
        <v>661486</v>
      </c>
      <c r="E15" s="93">
        <v>738811</v>
      </c>
      <c r="F15" s="93">
        <v>1874784</v>
      </c>
      <c r="G15" s="93">
        <v>1953049</v>
      </c>
      <c r="H15" s="93">
        <v>78265</v>
      </c>
      <c r="I15" s="94">
        <f t="shared" si="0"/>
        <v>4.1746142488948124</v>
      </c>
    </row>
    <row r="16" spans="1:9" x14ac:dyDescent="0.25">
      <c r="A16" s="107"/>
      <c r="B16" s="109"/>
      <c r="C16" s="92" t="s">
        <v>9</v>
      </c>
      <c r="D16" s="93">
        <v>163397</v>
      </c>
      <c r="E16" s="93">
        <v>162463</v>
      </c>
      <c r="F16" s="93">
        <v>430194</v>
      </c>
      <c r="G16" s="93">
        <v>469349</v>
      </c>
      <c r="H16" s="93">
        <v>39155</v>
      </c>
      <c r="I16" s="94">
        <f t="shared" si="0"/>
        <v>9.1017076016866838</v>
      </c>
    </row>
    <row r="17" spans="1:9" x14ac:dyDescent="0.25">
      <c r="A17" s="109"/>
      <c r="B17" s="99" t="s">
        <v>10</v>
      </c>
      <c r="C17" s="92" t="s">
        <v>11</v>
      </c>
      <c r="D17" s="93">
        <v>281490</v>
      </c>
      <c r="E17" s="93">
        <v>202420</v>
      </c>
      <c r="F17" s="93">
        <v>890725</v>
      </c>
      <c r="G17" s="93">
        <v>664603</v>
      </c>
      <c r="H17" s="93">
        <v>-226122</v>
      </c>
      <c r="I17" s="94">
        <f t="shared" si="0"/>
        <v>-25.386286452047486</v>
      </c>
    </row>
    <row r="18" spans="1:9" x14ac:dyDescent="0.25">
      <c r="A18" s="100"/>
      <c r="B18" s="100"/>
      <c r="C18" s="96" t="s">
        <v>2</v>
      </c>
      <c r="D18" s="97">
        <v>1128394</v>
      </c>
      <c r="E18" s="97">
        <v>1125956</v>
      </c>
      <c r="F18" s="97">
        <v>3247445</v>
      </c>
      <c r="G18" s="97">
        <v>3137977</v>
      </c>
      <c r="H18" s="97">
        <v>-109468</v>
      </c>
      <c r="I18" s="98">
        <f t="shared" si="0"/>
        <v>-3.3708961968562932</v>
      </c>
    </row>
    <row r="19" spans="1:9" x14ac:dyDescent="0.25">
      <c r="A19" s="101"/>
      <c r="B19" s="101"/>
      <c r="C19" s="102" t="s">
        <v>1</v>
      </c>
      <c r="D19" s="103">
        <f>+D13+D18</f>
        <v>38883367</v>
      </c>
      <c r="E19" s="103">
        <f t="shared" ref="E19:G19" si="1">+E13+E18</f>
        <v>40180128</v>
      </c>
      <c r="F19" s="103">
        <f t="shared" si="1"/>
        <v>108181414</v>
      </c>
      <c r="G19" s="103">
        <f t="shared" si="1"/>
        <v>112806695</v>
      </c>
      <c r="H19" s="103">
        <f t="shared" ref="H19" si="2">G19-F19</f>
        <v>4625281</v>
      </c>
      <c r="I19" s="104">
        <f t="shared" si="0"/>
        <v>4.275485805722596</v>
      </c>
    </row>
    <row r="20" spans="1:9" x14ac:dyDescent="0.25">
      <c r="A20" s="100"/>
      <c r="B20" s="100"/>
      <c r="I20" s="105"/>
    </row>
    <row r="21" spans="1:9" x14ac:dyDescent="0.25">
      <c r="A21" s="106" t="s">
        <v>19</v>
      </c>
      <c r="B21" s="106" t="s">
        <v>20</v>
      </c>
      <c r="C21" s="92" t="s">
        <v>21</v>
      </c>
      <c r="D21" s="93">
        <v>9561454</v>
      </c>
      <c r="E21" s="93">
        <v>9773596</v>
      </c>
      <c r="F21" s="93">
        <v>26061595</v>
      </c>
      <c r="G21" s="93">
        <v>27144638</v>
      </c>
      <c r="H21" s="93">
        <v>1083043</v>
      </c>
      <c r="I21" s="94">
        <f t="shared" ref="I21:I34" si="3">((G21*100/F21)-100)</f>
        <v>4.1557049750792316</v>
      </c>
    </row>
    <row r="22" spans="1:9" x14ac:dyDescent="0.25">
      <c r="A22" s="107"/>
      <c r="B22" s="109"/>
      <c r="C22" s="92" t="s">
        <v>22</v>
      </c>
      <c r="D22" s="93">
        <v>8390820</v>
      </c>
      <c r="E22" s="93">
        <v>8335877</v>
      </c>
      <c r="F22" s="93">
        <v>22892433</v>
      </c>
      <c r="G22" s="93">
        <v>23044295</v>
      </c>
      <c r="H22" s="93">
        <v>151862</v>
      </c>
      <c r="I22" s="94">
        <f t="shared" si="3"/>
        <v>0.66337204088355861</v>
      </c>
    </row>
    <row r="23" spans="1:9" x14ac:dyDescent="0.25">
      <c r="A23" s="107"/>
      <c r="B23" s="99" t="s">
        <v>23</v>
      </c>
      <c r="C23" s="92" t="s">
        <v>24</v>
      </c>
      <c r="D23" s="93">
        <v>3764209</v>
      </c>
      <c r="E23" s="93">
        <v>4106914</v>
      </c>
      <c r="F23" s="93">
        <v>10374889</v>
      </c>
      <c r="G23" s="93">
        <v>11178481</v>
      </c>
      <c r="H23" s="93">
        <v>803592</v>
      </c>
      <c r="I23" s="94">
        <f t="shared" si="3"/>
        <v>7.7455479282718045</v>
      </c>
    </row>
    <row r="24" spans="1:9" x14ac:dyDescent="0.25">
      <c r="A24" s="107"/>
      <c r="B24" s="106" t="s">
        <v>25</v>
      </c>
      <c r="C24" s="92" t="s">
        <v>26</v>
      </c>
      <c r="D24" s="93">
        <v>1201016.5</v>
      </c>
      <c r="E24" s="93">
        <v>1191389</v>
      </c>
      <c r="F24" s="93">
        <v>3301639.25</v>
      </c>
      <c r="G24" s="93">
        <v>3407620.75</v>
      </c>
      <c r="H24" s="93">
        <v>105981.5</v>
      </c>
      <c r="I24" s="94">
        <f t="shared" si="3"/>
        <v>3.2099660797284315</v>
      </c>
    </row>
    <row r="25" spans="1:9" x14ac:dyDescent="0.25">
      <c r="A25" s="107"/>
      <c r="B25" s="107"/>
      <c r="C25" s="92" t="s">
        <v>21</v>
      </c>
      <c r="D25" s="93">
        <v>639390.5</v>
      </c>
      <c r="E25" s="93">
        <v>665933.5</v>
      </c>
      <c r="F25" s="93">
        <v>1753871.75</v>
      </c>
      <c r="G25" s="93">
        <v>1879561</v>
      </c>
      <c r="H25" s="93">
        <v>125689.25</v>
      </c>
      <c r="I25" s="94">
        <f t="shared" si="3"/>
        <v>7.1663877361614396</v>
      </c>
    </row>
    <row r="26" spans="1:9" x14ac:dyDescent="0.25">
      <c r="A26" s="107"/>
      <c r="B26" s="107"/>
      <c r="C26" s="92" t="s">
        <v>27</v>
      </c>
      <c r="D26" s="93">
        <v>124251.75</v>
      </c>
      <c r="E26" s="93">
        <v>135120</v>
      </c>
      <c r="F26" s="93">
        <v>350734.75</v>
      </c>
      <c r="G26" s="93">
        <v>386927.5</v>
      </c>
      <c r="H26" s="93">
        <v>36192.75</v>
      </c>
      <c r="I26" s="94">
        <f t="shared" si="3"/>
        <v>10.319122926941233</v>
      </c>
    </row>
    <row r="27" spans="1:9" x14ac:dyDescent="0.25">
      <c r="A27" s="107"/>
      <c r="B27" s="107"/>
      <c r="C27" s="92" t="s">
        <v>28</v>
      </c>
      <c r="D27" s="93">
        <v>437374.25</v>
      </c>
      <c r="E27" s="93">
        <v>390335.5</v>
      </c>
      <c r="F27" s="93">
        <v>1197031.75</v>
      </c>
      <c r="G27" s="93">
        <v>1141132.25</v>
      </c>
      <c r="H27" s="93">
        <v>-55899.5</v>
      </c>
      <c r="I27" s="94">
        <f t="shared" si="3"/>
        <v>-4.6698427172044461</v>
      </c>
    </row>
    <row r="28" spans="1:9" x14ac:dyDescent="0.25">
      <c r="A28" s="107"/>
      <c r="B28" s="109"/>
      <c r="C28" s="92" t="s">
        <v>29</v>
      </c>
      <c r="D28" s="93">
        <v>561626</v>
      </c>
      <c r="E28" s="93">
        <v>525455.5</v>
      </c>
      <c r="F28" s="93">
        <v>1547767.5</v>
      </c>
      <c r="G28" s="93">
        <v>1528059.75</v>
      </c>
      <c r="H28" s="93">
        <v>-19707.75</v>
      </c>
      <c r="I28" s="94">
        <f t="shared" si="3"/>
        <v>-1.2733017071362411</v>
      </c>
    </row>
    <row r="29" spans="1:9" x14ac:dyDescent="0.25">
      <c r="A29" s="107"/>
      <c r="B29" s="106" t="s">
        <v>30</v>
      </c>
      <c r="C29" s="92" t="s">
        <v>31</v>
      </c>
      <c r="D29" s="93">
        <v>1871235</v>
      </c>
      <c r="E29" s="93">
        <v>1727578</v>
      </c>
      <c r="F29" s="93">
        <v>4727131</v>
      </c>
      <c r="G29" s="93">
        <v>4771846</v>
      </c>
      <c r="H29" s="93">
        <v>44715</v>
      </c>
      <c r="I29" s="94">
        <f t="shared" si="3"/>
        <v>0.94592259025611725</v>
      </c>
    </row>
    <row r="30" spans="1:9" x14ac:dyDescent="0.25">
      <c r="A30" s="107"/>
      <c r="B30" s="109"/>
      <c r="C30" s="92" t="s">
        <v>32</v>
      </c>
      <c r="D30" s="93">
        <v>424176</v>
      </c>
      <c r="E30" s="93">
        <v>487061</v>
      </c>
      <c r="F30" s="93">
        <v>1024466</v>
      </c>
      <c r="G30" s="93">
        <v>1324415</v>
      </c>
      <c r="H30" s="93">
        <v>299949</v>
      </c>
      <c r="I30" s="94">
        <f t="shared" si="3"/>
        <v>29.278570494286782</v>
      </c>
    </row>
    <row r="31" spans="1:9" x14ac:dyDescent="0.25">
      <c r="A31" s="107"/>
      <c r="B31" s="99" t="s">
        <v>33</v>
      </c>
      <c r="C31" s="92" t="s">
        <v>34</v>
      </c>
      <c r="D31" s="93">
        <v>306353</v>
      </c>
      <c r="E31" s="93">
        <v>255094</v>
      </c>
      <c r="F31" s="93">
        <v>799879</v>
      </c>
      <c r="G31" s="93">
        <v>717156</v>
      </c>
      <c r="H31" s="93">
        <v>-82723</v>
      </c>
      <c r="I31" s="94">
        <f t="shared" si="3"/>
        <v>-10.341939218306763</v>
      </c>
    </row>
    <row r="32" spans="1:9" x14ac:dyDescent="0.25">
      <c r="A32" s="107"/>
      <c r="B32" s="106" t="s">
        <v>35</v>
      </c>
      <c r="C32" s="92" t="s">
        <v>36</v>
      </c>
      <c r="D32" s="93">
        <v>9600</v>
      </c>
      <c r="E32" s="93">
        <v>9582</v>
      </c>
      <c r="F32" s="93">
        <v>27534</v>
      </c>
      <c r="G32" s="93">
        <v>28332</v>
      </c>
      <c r="H32" s="93">
        <v>798</v>
      </c>
      <c r="I32" s="94">
        <f t="shared" si="3"/>
        <v>2.8982349095663551</v>
      </c>
    </row>
    <row r="33" spans="1:9" x14ac:dyDescent="0.25">
      <c r="A33" s="107"/>
      <c r="B33" s="107"/>
      <c r="C33" s="92" t="s">
        <v>37</v>
      </c>
      <c r="D33" s="93">
        <v>145489935</v>
      </c>
      <c r="E33" s="93">
        <v>151681906</v>
      </c>
      <c r="F33" s="93">
        <v>407685782</v>
      </c>
      <c r="G33" s="93">
        <v>428898370</v>
      </c>
      <c r="H33" s="93">
        <v>21212588</v>
      </c>
      <c r="I33" s="94">
        <f t="shared" si="3"/>
        <v>5.2031709067548491</v>
      </c>
    </row>
    <row r="34" spans="1:9" x14ac:dyDescent="0.25">
      <c r="A34" s="108"/>
      <c r="B34" s="110"/>
      <c r="C34" s="92" t="s">
        <v>38</v>
      </c>
      <c r="D34" s="93">
        <v>246</v>
      </c>
      <c r="E34" s="93">
        <v>229</v>
      </c>
      <c r="F34" s="93">
        <v>566</v>
      </c>
      <c r="G34" s="93">
        <v>611</v>
      </c>
      <c r="H34" s="93">
        <v>45</v>
      </c>
      <c r="I34" s="94">
        <f t="shared" si="3"/>
        <v>7.9505300353356887</v>
      </c>
    </row>
  </sheetData>
  <mergeCells count="14">
    <mergeCell ref="D6:E6"/>
    <mergeCell ref="F6:G6"/>
    <mergeCell ref="H6:I6"/>
    <mergeCell ref="A6:C7"/>
    <mergeCell ref="A14:A17"/>
    <mergeCell ref="B15:B16"/>
    <mergeCell ref="A8:A12"/>
    <mergeCell ref="B8:B9"/>
    <mergeCell ref="B10:B12"/>
    <mergeCell ref="A21:A34"/>
    <mergeCell ref="B21:B22"/>
    <mergeCell ref="B24:B28"/>
    <mergeCell ref="B29:B30"/>
    <mergeCell ref="B32:B34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zoomScaleNormal="100" workbookViewId="0">
      <selection activeCell="D7" sqref="D7:E34"/>
    </sheetView>
  </sheetViews>
  <sheetFormatPr baseColWidth="10" defaultRowHeight="15" x14ac:dyDescent="0.25"/>
  <cols>
    <col min="1" max="1" width="21.28515625" style="69" bestFit="1" customWidth="1"/>
    <col min="2" max="5" width="11.42578125" style="69"/>
    <col min="6" max="6" width="6.28515625" style="69" customWidth="1"/>
    <col min="7" max="16384" width="11.42578125" style="69"/>
  </cols>
  <sheetData>
    <row r="1" spans="1:12" s="67" customFormat="1" ht="22.5" customHeight="1" x14ac:dyDescent="0.35">
      <c r="F1" s="68" t="s">
        <v>74</v>
      </c>
    </row>
    <row r="2" spans="1:12" s="67" customFormat="1" ht="21" x14ac:dyDescent="0.35"/>
    <row r="5" spans="1:12" x14ac:dyDescent="0.25">
      <c r="A5" s="118" t="s">
        <v>97</v>
      </c>
      <c r="B5" s="116" t="str">
        <f>'Resumen general'!D6</f>
        <v>Mes Marzo</v>
      </c>
      <c r="C5" s="117"/>
      <c r="D5" s="116" t="str">
        <f>'Resumen general'!F6</f>
        <v>Acumulado desde Enero</v>
      </c>
      <c r="E5" s="117"/>
      <c r="F5" s="117"/>
      <c r="L5" s="70">
        <f>'Resumen general'!I4</f>
        <v>41758</v>
      </c>
    </row>
    <row r="6" spans="1:12" x14ac:dyDescent="0.25">
      <c r="A6" s="119"/>
      <c r="B6" s="71">
        <f>'Resumen general'!D7</f>
        <v>2013</v>
      </c>
      <c r="C6" s="71">
        <f>'Resumen general'!E7</f>
        <v>2014</v>
      </c>
      <c r="D6" s="71">
        <f>'Resumen general'!F7</f>
        <v>2013</v>
      </c>
      <c r="E6" s="71">
        <f>'Resumen general'!G7</f>
        <v>2014</v>
      </c>
      <c r="F6" s="71" t="s">
        <v>43</v>
      </c>
    </row>
    <row r="7" spans="1:12" x14ac:dyDescent="0.25">
      <c r="A7" s="72" t="s">
        <v>44</v>
      </c>
      <c r="B7" s="73">
        <v>1154071</v>
      </c>
      <c r="C7" s="73">
        <v>1059194</v>
      </c>
      <c r="D7" s="73">
        <v>3165834</v>
      </c>
      <c r="E7" s="73">
        <v>2815102</v>
      </c>
      <c r="F7" s="74">
        <f>((E7*100)/D7)-100</f>
        <v>-11.07866047303807</v>
      </c>
      <c r="G7" s="75"/>
      <c r="H7" s="75"/>
      <c r="I7" s="75"/>
    </row>
    <row r="8" spans="1:12" x14ac:dyDescent="0.25">
      <c r="A8" s="76" t="s">
        <v>45</v>
      </c>
      <c r="B8" s="77">
        <v>187050</v>
      </c>
      <c r="C8" s="77">
        <v>244508</v>
      </c>
      <c r="D8" s="77">
        <v>555936</v>
      </c>
      <c r="E8" s="77">
        <v>576037</v>
      </c>
      <c r="F8" s="78">
        <f t="shared" ref="F8:F35" si="0">((E8*100)/D8)-100</f>
        <v>3.6157039659241406</v>
      </c>
      <c r="G8" s="75"/>
      <c r="H8" s="75"/>
      <c r="I8" s="75"/>
    </row>
    <row r="9" spans="1:12" x14ac:dyDescent="0.25">
      <c r="A9" s="72" t="s">
        <v>46</v>
      </c>
      <c r="B9" s="73">
        <v>384167</v>
      </c>
      <c r="C9" s="73">
        <v>543177</v>
      </c>
      <c r="D9" s="73">
        <v>1193051</v>
      </c>
      <c r="E9" s="73">
        <v>1320494</v>
      </c>
      <c r="F9" s="74">
        <f t="shared" si="0"/>
        <v>10.682108308865253</v>
      </c>
      <c r="G9" s="75"/>
      <c r="H9" s="75"/>
      <c r="I9" s="75"/>
    </row>
    <row r="10" spans="1:12" x14ac:dyDescent="0.25">
      <c r="A10" s="76" t="s">
        <v>47</v>
      </c>
      <c r="B10" s="77">
        <v>390934</v>
      </c>
      <c r="C10" s="77">
        <v>453891</v>
      </c>
      <c r="D10" s="77">
        <v>1110844</v>
      </c>
      <c r="E10" s="77">
        <v>1205918</v>
      </c>
      <c r="F10" s="78">
        <f t="shared" si="0"/>
        <v>8.5587175156907733</v>
      </c>
      <c r="G10" s="75"/>
      <c r="H10" s="75"/>
      <c r="I10" s="75"/>
    </row>
    <row r="11" spans="1:12" x14ac:dyDescent="0.25">
      <c r="A11" s="72" t="s">
        <v>48</v>
      </c>
      <c r="B11" s="73">
        <v>7259249</v>
      </c>
      <c r="C11" s="73">
        <v>8281382</v>
      </c>
      <c r="D11" s="73">
        <v>20297987</v>
      </c>
      <c r="E11" s="73">
        <v>23636981</v>
      </c>
      <c r="F11" s="74">
        <f t="shared" si="0"/>
        <v>16.449877517410968</v>
      </c>
      <c r="G11" s="75"/>
      <c r="H11" s="75"/>
      <c r="I11" s="75"/>
    </row>
    <row r="12" spans="1:12" x14ac:dyDescent="0.25">
      <c r="A12" s="76" t="s">
        <v>49</v>
      </c>
      <c r="B12" s="77">
        <v>383351</v>
      </c>
      <c r="C12" s="77">
        <v>246446</v>
      </c>
      <c r="D12" s="77">
        <v>994193</v>
      </c>
      <c r="E12" s="77">
        <v>808712</v>
      </c>
      <c r="F12" s="78">
        <f t="shared" si="0"/>
        <v>-18.656437935089059</v>
      </c>
      <c r="G12" s="75"/>
      <c r="H12" s="75"/>
      <c r="I12" s="75"/>
    </row>
    <row r="13" spans="1:12" x14ac:dyDescent="0.25">
      <c r="A13" s="72" t="s">
        <v>50</v>
      </c>
      <c r="B13" s="73">
        <v>865669</v>
      </c>
      <c r="C13" s="73">
        <v>965776</v>
      </c>
      <c r="D13" s="73">
        <v>2448708</v>
      </c>
      <c r="E13" s="73">
        <v>2661105</v>
      </c>
      <c r="F13" s="74">
        <f t="shared" si="0"/>
        <v>8.6738394287926468</v>
      </c>
      <c r="G13" s="75"/>
      <c r="H13" s="75"/>
      <c r="I13" s="75"/>
    </row>
    <row r="14" spans="1:12" x14ac:dyDescent="0.25">
      <c r="A14" s="76" t="s">
        <v>51</v>
      </c>
      <c r="B14" s="77">
        <v>3557352</v>
      </c>
      <c r="C14" s="77">
        <v>3734915</v>
      </c>
      <c r="D14" s="77">
        <v>9819815</v>
      </c>
      <c r="E14" s="77">
        <v>10767451</v>
      </c>
      <c r="F14" s="78">
        <f t="shared" si="0"/>
        <v>9.6502429017247238</v>
      </c>
      <c r="G14" s="75"/>
      <c r="H14" s="75"/>
      <c r="I14" s="75"/>
    </row>
    <row r="15" spans="1:12" x14ac:dyDescent="0.25">
      <c r="A15" s="72" t="s">
        <v>52</v>
      </c>
      <c r="B15" s="73">
        <v>2585683</v>
      </c>
      <c r="C15" s="73">
        <v>2626557</v>
      </c>
      <c r="D15" s="73">
        <v>7485515</v>
      </c>
      <c r="E15" s="73">
        <v>6924329</v>
      </c>
      <c r="F15" s="74">
        <f t="shared" si="0"/>
        <v>-7.4969591270607339</v>
      </c>
      <c r="G15" s="75"/>
      <c r="H15" s="75"/>
      <c r="I15" s="75"/>
    </row>
    <row r="16" spans="1:12" x14ac:dyDescent="0.25">
      <c r="A16" s="76" t="s">
        <v>53</v>
      </c>
      <c r="B16" s="77">
        <v>2415473</v>
      </c>
      <c r="C16" s="77">
        <v>2450393</v>
      </c>
      <c r="D16" s="77">
        <v>7167873</v>
      </c>
      <c r="E16" s="77">
        <v>7208719</v>
      </c>
      <c r="F16" s="78">
        <f t="shared" si="0"/>
        <v>0.5698482660058346</v>
      </c>
      <c r="G16" s="75"/>
      <c r="H16" s="75"/>
      <c r="I16" s="75"/>
    </row>
    <row r="17" spans="1:9" x14ac:dyDescent="0.25">
      <c r="A17" s="72" t="s">
        <v>54</v>
      </c>
      <c r="B17" s="73">
        <v>1096073</v>
      </c>
      <c r="C17" s="73">
        <v>1146334</v>
      </c>
      <c r="D17" s="73">
        <v>3138589</v>
      </c>
      <c r="E17" s="73">
        <v>3479511</v>
      </c>
      <c r="F17" s="74">
        <f t="shared" si="0"/>
        <v>10.862269637725745</v>
      </c>
      <c r="G17" s="75"/>
      <c r="H17" s="75"/>
      <c r="I17" s="75"/>
    </row>
    <row r="18" spans="1:9" x14ac:dyDescent="0.25">
      <c r="A18" s="76" t="s">
        <v>55</v>
      </c>
      <c r="B18" s="77">
        <v>215733</v>
      </c>
      <c r="C18" s="77">
        <v>220719</v>
      </c>
      <c r="D18" s="77">
        <v>641792</v>
      </c>
      <c r="E18" s="77">
        <v>578952</v>
      </c>
      <c r="F18" s="78">
        <f t="shared" si="0"/>
        <v>-9.7913342640606373</v>
      </c>
      <c r="G18" s="75"/>
      <c r="H18" s="75"/>
      <c r="I18" s="75"/>
    </row>
    <row r="19" spans="1:9" x14ac:dyDescent="0.25">
      <c r="A19" s="72" t="s">
        <v>56</v>
      </c>
      <c r="B19" s="73">
        <v>1083182</v>
      </c>
      <c r="C19" s="73">
        <v>1654032</v>
      </c>
      <c r="D19" s="73">
        <v>2923575</v>
      </c>
      <c r="E19" s="73">
        <v>3525214</v>
      </c>
      <c r="F19" s="74">
        <f t="shared" si="0"/>
        <v>20.578880309210476</v>
      </c>
      <c r="G19" s="75"/>
      <c r="H19" s="75"/>
      <c r="I19" s="75"/>
    </row>
    <row r="20" spans="1:9" x14ac:dyDescent="0.25">
      <c r="A20" s="76" t="s">
        <v>57</v>
      </c>
      <c r="B20" s="77">
        <v>1688511</v>
      </c>
      <c r="C20" s="77">
        <v>1441241</v>
      </c>
      <c r="D20" s="77">
        <v>3757425</v>
      </c>
      <c r="E20" s="77">
        <v>4259015</v>
      </c>
      <c r="F20" s="78">
        <f t="shared" si="0"/>
        <v>13.349301715935781</v>
      </c>
      <c r="G20" s="75"/>
      <c r="H20" s="75"/>
      <c r="I20" s="75"/>
    </row>
    <row r="21" spans="1:9" x14ac:dyDescent="0.25">
      <c r="A21" s="72" t="s">
        <v>58</v>
      </c>
      <c r="B21" s="73">
        <v>2004655</v>
      </c>
      <c r="C21" s="73">
        <v>1954632</v>
      </c>
      <c r="D21" s="73">
        <v>5384367</v>
      </c>
      <c r="E21" s="73">
        <v>5354979</v>
      </c>
      <c r="F21" s="74">
        <f t="shared" si="0"/>
        <v>-0.54580231993844563</v>
      </c>
      <c r="G21" s="75"/>
      <c r="H21" s="75"/>
      <c r="I21" s="75"/>
    </row>
    <row r="22" spans="1:9" x14ac:dyDescent="0.25">
      <c r="A22" s="76" t="s">
        <v>59</v>
      </c>
      <c r="B22" s="77">
        <v>2000760</v>
      </c>
      <c r="C22" s="77">
        <v>1912526</v>
      </c>
      <c r="D22" s="77">
        <v>5678986</v>
      </c>
      <c r="E22" s="77">
        <v>5266589</v>
      </c>
      <c r="F22" s="78">
        <f t="shared" si="0"/>
        <v>-7.2618069493391886</v>
      </c>
      <c r="G22" s="75"/>
      <c r="H22" s="75"/>
      <c r="I22" s="75"/>
    </row>
    <row r="23" spans="1:9" x14ac:dyDescent="0.25">
      <c r="A23" s="72" t="s">
        <v>60</v>
      </c>
      <c r="B23" s="73">
        <v>160947</v>
      </c>
      <c r="C23" s="73">
        <v>193647</v>
      </c>
      <c r="D23" s="73">
        <v>388800</v>
      </c>
      <c r="E23" s="73">
        <v>629633</v>
      </c>
      <c r="F23" s="74">
        <f t="shared" si="0"/>
        <v>61.942644032921805</v>
      </c>
      <c r="G23" s="75"/>
      <c r="H23" s="75"/>
      <c r="I23" s="75"/>
    </row>
    <row r="24" spans="1:9" x14ac:dyDescent="0.25">
      <c r="A24" s="76" t="s">
        <v>61</v>
      </c>
      <c r="B24" s="77">
        <v>147995</v>
      </c>
      <c r="C24" s="77">
        <v>154412</v>
      </c>
      <c r="D24" s="77">
        <v>530358</v>
      </c>
      <c r="E24" s="77">
        <v>427090</v>
      </c>
      <c r="F24" s="78">
        <f t="shared" si="0"/>
        <v>-19.471375938516999</v>
      </c>
      <c r="G24" s="75"/>
      <c r="H24" s="75"/>
      <c r="I24" s="75"/>
    </row>
    <row r="25" spans="1:9" x14ac:dyDescent="0.25">
      <c r="A25" s="72" t="s">
        <v>62</v>
      </c>
      <c r="B25" s="73">
        <v>78117</v>
      </c>
      <c r="C25" s="73">
        <v>81198</v>
      </c>
      <c r="D25" s="73">
        <v>230399</v>
      </c>
      <c r="E25" s="73">
        <v>243494</v>
      </c>
      <c r="F25" s="74">
        <f t="shared" si="0"/>
        <v>5.6836184184827232</v>
      </c>
      <c r="G25" s="75"/>
      <c r="H25" s="75"/>
      <c r="I25" s="75"/>
    </row>
    <row r="26" spans="1:9" x14ac:dyDescent="0.25">
      <c r="A26" s="76" t="s">
        <v>63</v>
      </c>
      <c r="B26" s="77">
        <v>144499</v>
      </c>
      <c r="C26" s="77">
        <v>168886</v>
      </c>
      <c r="D26" s="77">
        <v>467395</v>
      </c>
      <c r="E26" s="77">
        <v>504201</v>
      </c>
      <c r="F26" s="78">
        <f t="shared" si="0"/>
        <v>7.8747098278757761</v>
      </c>
      <c r="G26" s="75"/>
      <c r="H26" s="75"/>
      <c r="I26" s="75"/>
    </row>
    <row r="27" spans="1:9" x14ac:dyDescent="0.25">
      <c r="A27" s="72" t="s">
        <v>64</v>
      </c>
      <c r="B27" s="73">
        <v>227683</v>
      </c>
      <c r="C27" s="73">
        <v>317629</v>
      </c>
      <c r="D27" s="73">
        <v>666786</v>
      </c>
      <c r="E27" s="73">
        <v>843341</v>
      </c>
      <c r="F27" s="74">
        <f t="shared" si="0"/>
        <v>26.478510346647951</v>
      </c>
      <c r="G27" s="75"/>
      <c r="H27" s="75"/>
      <c r="I27" s="75"/>
    </row>
    <row r="28" spans="1:9" x14ac:dyDescent="0.25">
      <c r="A28" s="76" t="s">
        <v>65</v>
      </c>
      <c r="B28" s="77">
        <v>1311581</v>
      </c>
      <c r="C28" s="77">
        <v>1033519</v>
      </c>
      <c r="D28" s="77">
        <v>3467457</v>
      </c>
      <c r="E28" s="77">
        <v>3299804</v>
      </c>
      <c r="F28" s="78">
        <f t="shared" si="0"/>
        <v>-4.8350419341898174</v>
      </c>
      <c r="G28" s="75"/>
      <c r="H28" s="75"/>
      <c r="I28" s="75"/>
    </row>
    <row r="29" spans="1:9" x14ac:dyDescent="0.25">
      <c r="A29" s="72" t="s">
        <v>66</v>
      </c>
      <c r="B29" s="73">
        <v>484513</v>
      </c>
      <c r="C29" s="73">
        <v>429965</v>
      </c>
      <c r="D29" s="73">
        <v>1127930</v>
      </c>
      <c r="E29" s="73">
        <v>1142125</v>
      </c>
      <c r="F29" s="74">
        <f t="shared" si="0"/>
        <v>1.2585000842250906</v>
      </c>
      <c r="G29" s="75"/>
      <c r="H29" s="75"/>
      <c r="I29" s="75"/>
    </row>
    <row r="30" spans="1:9" x14ac:dyDescent="0.25">
      <c r="A30" s="76" t="s">
        <v>67</v>
      </c>
      <c r="B30" s="77">
        <v>341364</v>
      </c>
      <c r="C30" s="77">
        <v>381821</v>
      </c>
      <c r="D30" s="77">
        <v>1075933</v>
      </c>
      <c r="E30" s="77">
        <v>1058147</v>
      </c>
      <c r="F30" s="78">
        <f t="shared" si="0"/>
        <v>-1.6530769109228913</v>
      </c>
      <c r="G30" s="75"/>
      <c r="H30" s="75"/>
      <c r="I30" s="75"/>
    </row>
    <row r="31" spans="1:9" x14ac:dyDescent="0.25">
      <c r="A31" s="72" t="s">
        <v>68</v>
      </c>
      <c r="B31" s="73">
        <v>2312110</v>
      </c>
      <c r="C31" s="73">
        <v>2438699</v>
      </c>
      <c r="D31" s="73">
        <v>7358310</v>
      </c>
      <c r="E31" s="73">
        <v>7634484</v>
      </c>
      <c r="F31" s="74">
        <f t="shared" si="0"/>
        <v>3.7532259445443259</v>
      </c>
      <c r="G31" s="75"/>
      <c r="H31" s="75"/>
      <c r="I31" s="75"/>
    </row>
    <row r="32" spans="1:9" x14ac:dyDescent="0.25">
      <c r="A32" s="76" t="s">
        <v>69</v>
      </c>
      <c r="B32" s="77">
        <v>5960620</v>
      </c>
      <c r="C32" s="77">
        <v>5603158</v>
      </c>
      <c r="D32" s="77">
        <v>15903927</v>
      </c>
      <c r="E32" s="77">
        <v>15440796</v>
      </c>
      <c r="F32" s="78">
        <f t="shared" si="0"/>
        <v>-2.9120543624225661</v>
      </c>
      <c r="G32" s="75"/>
      <c r="H32" s="75"/>
      <c r="I32" s="75"/>
    </row>
    <row r="33" spans="1:9" x14ac:dyDescent="0.25">
      <c r="A33" s="72" t="s">
        <v>70</v>
      </c>
      <c r="B33" s="73">
        <v>348848</v>
      </c>
      <c r="C33" s="73">
        <v>358595</v>
      </c>
      <c r="D33" s="73">
        <v>961993</v>
      </c>
      <c r="E33" s="73">
        <v>930251</v>
      </c>
      <c r="F33" s="74">
        <f t="shared" si="0"/>
        <v>-3.2996082092073493</v>
      </c>
      <c r="G33" s="75"/>
      <c r="H33" s="75"/>
      <c r="I33" s="75"/>
    </row>
    <row r="34" spans="1:9" x14ac:dyDescent="0.25">
      <c r="A34" s="76" t="s">
        <v>71</v>
      </c>
      <c r="B34" s="77">
        <v>93177</v>
      </c>
      <c r="C34" s="77">
        <v>82876</v>
      </c>
      <c r="D34" s="77">
        <v>237636</v>
      </c>
      <c r="E34" s="77">
        <v>264221</v>
      </c>
      <c r="F34" s="78">
        <f t="shared" si="0"/>
        <v>11.187278021848542</v>
      </c>
      <c r="G34" s="75"/>
      <c r="H34" s="75"/>
      <c r="I34" s="75"/>
    </row>
    <row r="35" spans="1:9" x14ac:dyDescent="0.25">
      <c r="A35" s="79" t="s">
        <v>72</v>
      </c>
      <c r="B35" s="80">
        <f>SUM(B7:B34)</f>
        <v>38883367</v>
      </c>
      <c r="C35" s="80">
        <f>SUM(C7:C34)</f>
        <v>40180128</v>
      </c>
      <c r="D35" s="80">
        <f>SUM(D7:D34)</f>
        <v>108181414</v>
      </c>
      <c r="E35" s="80">
        <f>SUM(E7:E34)</f>
        <v>112806695</v>
      </c>
      <c r="F35" s="81">
        <f t="shared" si="0"/>
        <v>4.275485805722596</v>
      </c>
      <c r="G35" s="75"/>
      <c r="H35" s="75"/>
      <c r="I35" s="75"/>
    </row>
    <row r="37" spans="1:9" x14ac:dyDescent="0.25">
      <c r="A37" s="82"/>
      <c r="B37" s="82">
        <f>E6</f>
        <v>2014</v>
      </c>
      <c r="C37" s="82">
        <f>D6</f>
        <v>2013</v>
      </c>
      <c r="D37" s="82"/>
      <c r="E37" s="82"/>
      <c r="F37" s="82">
        <f>B37</f>
        <v>2014</v>
      </c>
      <c r="G37" s="82">
        <f>C37</f>
        <v>2013</v>
      </c>
    </row>
    <row r="38" spans="1:9" x14ac:dyDescent="0.25">
      <c r="A38" s="82" t="str">
        <f>A7</f>
        <v>A CORUÑA</v>
      </c>
      <c r="B38" s="83">
        <f>E7</f>
        <v>2815102</v>
      </c>
      <c r="C38" s="83">
        <f>D7</f>
        <v>3165834</v>
      </c>
      <c r="D38" s="83">
        <f>_xlfn.RANK.EQ(B38,$B$38:$B$65)+COUNTIF($B$38:$B$65,B38)-1</f>
        <v>13</v>
      </c>
      <c r="E38" s="82" t="str">
        <f t="shared" ref="E38:E65" si="1">INDEX($A$38:$B$65,MATCH(ROW()-37,$D$38:$D$65,0),1)</f>
        <v>BAHIA DE ALGECIRAS</v>
      </c>
      <c r="F38" s="82">
        <f>LOOKUP(E38,$A$38:$A$65,$B$38:$B$65)</f>
        <v>23636981</v>
      </c>
      <c r="G38" s="82">
        <f>LOOKUP(E38,$A$38:$A$65,$C$38:$C$65)</f>
        <v>20297987</v>
      </c>
    </row>
    <row r="39" spans="1:9" x14ac:dyDescent="0.25">
      <c r="A39" s="82" t="str">
        <f t="shared" ref="A39:A65" si="2">A8</f>
        <v>ALICANTE</v>
      </c>
      <c r="B39" s="83">
        <f t="shared" ref="B39:B65" si="3">E8</f>
        <v>576037</v>
      </c>
      <c r="C39" s="83">
        <f t="shared" ref="C39:C65" si="4">D8</f>
        <v>555936</v>
      </c>
      <c r="D39" s="83">
        <f t="shared" ref="D39:D65" si="5">_xlfn.RANK.EQ(B39,$B$38:$B$65)+COUNTIF($B$38:$B$65,B39)-1</f>
        <v>24</v>
      </c>
      <c r="E39" s="82" t="str">
        <f t="shared" si="1"/>
        <v>VALENCIA</v>
      </c>
      <c r="F39" s="82">
        <f t="shared" ref="F39:F65" si="6">LOOKUP(E39,$A$38:$A$65,$B$38:$B$65)</f>
        <v>15440796</v>
      </c>
      <c r="G39" s="82">
        <f t="shared" ref="G39:G65" si="7">LOOKUP(E39,$A$38:$A$65,$C$38:$C$65)</f>
        <v>15903927</v>
      </c>
    </row>
    <row r="40" spans="1:9" x14ac:dyDescent="0.25">
      <c r="A40" s="82" t="str">
        <f t="shared" si="2"/>
        <v>ALMERIA</v>
      </c>
      <c r="B40" s="83">
        <f t="shared" si="3"/>
        <v>1320494</v>
      </c>
      <c r="C40" s="83">
        <f t="shared" si="4"/>
        <v>1193051</v>
      </c>
      <c r="D40" s="83">
        <f t="shared" si="5"/>
        <v>15</v>
      </c>
      <c r="E40" s="82" t="str">
        <f t="shared" si="1"/>
        <v>BARCELONA</v>
      </c>
      <c r="F40" s="82">
        <f t="shared" si="6"/>
        <v>10767451</v>
      </c>
      <c r="G40" s="82">
        <f t="shared" si="7"/>
        <v>9819815</v>
      </c>
    </row>
    <row r="41" spans="1:9" x14ac:dyDescent="0.25">
      <c r="A41" s="82" t="str">
        <f t="shared" si="2"/>
        <v>AVILES</v>
      </c>
      <c r="B41" s="83">
        <f t="shared" si="3"/>
        <v>1205918</v>
      </c>
      <c r="C41" s="83">
        <f t="shared" si="4"/>
        <v>1110844</v>
      </c>
      <c r="D41" s="83">
        <f t="shared" si="5"/>
        <v>16</v>
      </c>
      <c r="E41" s="82" t="str">
        <f t="shared" si="1"/>
        <v>TARRAGONA</v>
      </c>
      <c r="F41" s="82">
        <f t="shared" si="6"/>
        <v>7634484</v>
      </c>
      <c r="G41" s="82">
        <f t="shared" si="7"/>
        <v>7358310</v>
      </c>
    </row>
    <row r="42" spans="1:9" x14ac:dyDescent="0.25">
      <c r="A42" s="82" t="str">
        <f t="shared" si="2"/>
        <v>BAHIA DE ALGECIRAS</v>
      </c>
      <c r="B42" s="83">
        <f t="shared" si="3"/>
        <v>23636981</v>
      </c>
      <c r="C42" s="83">
        <f t="shared" si="4"/>
        <v>20297987</v>
      </c>
      <c r="D42" s="83">
        <f t="shared" si="5"/>
        <v>1</v>
      </c>
      <c r="E42" s="82" t="str">
        <f t="shared" si="1"/>
        <v>CARTAGENA</v>
      </c>
      <c r="F42" s="82">
        <f t="shared" si="6"/>
        <v>7208719</v>
      </c>
      <c r="G42" s="82">
        <f t="shared" si="7"/>
        <v>7167873</v>
      </c>
    </row>
    <row r="43" spans="1:9" x14ac:dyDescent="0.25">
      <c r="A43" s="82" t="str">
        <f t="shared" si="2"/>
        <v>BAHIA DE CADIZ</v>
      </c>
      <c r="B43" s="83">
        <f t="shared" si="3"/>
        <v>808712</v>
      </c>
      <c r="C43" s="83">
        <f t="shared" si="4"/>
        <v>994193</v>
      </c>
      <c r="D43" s="83">
        <f t="shared" si="5"/>
        <v>21</v>
      </c>
      <c r="E43" s="82" t="str">
        <f t="shared" si="1"/>
        <v>BILBAO</v>
      </c>
      <c r="F43" s="82">
        <f t="shared" si="6"/>
        <v>6924329</v>
      </c>
      <c r="G43" s="82">
        <f t="shared" si="7"/>
        <v>7485515</v>
      </c>
    </row>
    <row r="44" spans="1:9" x14ac:dyDescent="0.25">
      <c r="A44" s="82" t="str">
        <f t="shared" si="2"/>
        <v>BALEARES</v>
      </c>
      <c r="B44" s="83">
        <f t="shared" si="3"/>
        <v>2661105</v>
      </c>
      <c r="C44" s="83">
        <f t="shared" si="4"/>
        <v>2448708</v>
      </c>
      <c r="D44" s="83">
        <f t="shared" si="5"/>
        <v>14</v>
      </c>
      <c r="E44" s="82" t="str">
        <f t="shared" si="1"/>
        <v>HUELVA</v>
      </c>
      <c r="F44" s="82">
        <f t="shared" si="6"/>
        <v>5354979</v>
      </c>
      <c r="G44" s="82">
        <f t="shared" si="7"/>
        <v>5384367</v>
      </c>
    </row>
    <row r="45" spans="1:9" x14ac:dyDescent="0.25">
      <c r="A45" s="82" t="str">
        <f t="shared" si="2"/>
        <v>BARCELONA</v>
      </c>
      <c r="B45" s="83">
        <f t="shared" si="3"/>
        <v>10767451</v>
      </c>
      <c r="C45" s="83">
        <f t="shared" si="4"/>
        <v>9819815</v>
      </c>
      <c r="D45" s="83">
        <f t="shared" si="5"/>
        <v>3</v>
      </c>
      <c r="E45" s="82" t="str">
        <f t="shared" si="1"/>
        <v>LAS PALMAS</v>
      </c>
      <c r="F45" s="82">
        <f t="shared" si="6"/>
        <v>5266589</v>
      </c>
      <c r="G45" s="82">
        <f t="shared" si="7"/>
        <v>5678986</v>
      </c>
    </row>
    <row r="46" spans="1:9" x14ac:dyDescent="0.25">
      <c r="A46" s="82" t="str">
        <f t="shared" si="2"/>
        <v>BILBAO</v>
      </c>
      <c r="B46" s="83">
        <f t="shared" si="3"/>
        <v>6924329</v>
      </c>
      <c r="C46" s="83">
        <f t="shared" si="4"/>
        <v>7485515</v>
      </c>
      <c r="D46" s="83">
        <f t="shared" si="5"/>
        <v>6</v>
      </c>
      <c r="E46" s="82" t="str">
        <f t="shared" si="1"/>
        <v>GIJON</v>
      </c>
      <c r="F46" s="82">
        <f t="shared" si="6"/>
        <v>4259015</v>
      </c>
      <c r="G46" s="82">
        <f t="shared" si="7"/>
        <v>3757425</v>
      </c>
    </row>
    <row r="47" spans="1:9" x14ac:dyDescent="0.25">
      <c r="A47" s="82" t="str">
        <f t="shared" si="2"/>
        <v>CARTAGENA</v>
      </c>
      <c r="B47" s="83">
        <f t="shared" si="3"/>
        <v>7208719</v>
      </c>
      <c r="C47" s="83">
        <f t="shared" si="4"/>
        <v>7167873</v>
      </c>
      <c r="D47" s="83">
        <f t="shared" si="5"/>
        <v>5</v>
      </c>
      <c r="E47" s="82" t="str">
        <f t="shared" si="1"/>
        <v>FERROL-SAN CIBRAO</v>
      </c>
      <c r="F47" s="82">
        <f t="shared" si="6"/>
        <v>3525214</v>
      </c>
      <c r="G47" s="82">
        <f t="shared" si="7"/>
        <v>2923575</v>
      </c>
    </row>
    <row r="48" spans="1:9" x14ac:dyDescent="0.25">
      <c r="A48" s="82" t="str">
        <f t="shared" si="2"/>
        <v>CASTELLON</v>
      </c>
      <c r="B48" s="83">
        <f t="shared" si="3"/>
        <v>3479511</v>
      </c>
      <c r="C48" s="83">
        <f t="shared" si="4"/>
        <v>3138589</v>
      </c>
      <c r="D48" s="83">
        <f t="shared" si="5"/>
        <v>11</v>
      </c>
      <c r="E48" s="82" t="str">
        <f t="shared" si="1"/>
        <v>CASTELLON</v>
      </c>
      <c r="F48" s="82">
        <f t="shared" si="6"/>
        <v>3479511</v>
      </c>
      <c r="G48" s="82">
        <f t="shared" si="7"/>
        <v>3138589</v>
      </c>
    </row>
    <row r="49" spans="1:7" x14ac:dyDescent="0.25">
      <c r="A49" s="82" t="str">
        <f t="shared" si="2"/>
        <v>CEUTA</v>
      </c>
      <c r="B49" s="83">
        <f t="shared" si="3"/>
        <v>578952</v>
      </c>
      <c r="C49" s="83">
        <f t="shared" si="4"/>
        <v>641792</v>
      </c>
      <c r="D49" s="83">
        <f t="shared" si="5"/>
        <v>23</v>
      </c>
      <c r="E49" s="82" t="str">
        <f t="shared" si="1"/>
        <v>SANTA CRUZ DE TENERIFE</v>
      </c>
      <c r="F49" s="82">
        <f t="shared" si="6"/>
        <v>3299804</v>
      </c>
      <c r="G49" s="82">
        <f t="shared" si="7"/>
        <v>3467457</v>
      </c>
    </row>
    <row r="50" spans="1:7" x14ac:dyDescent="0.25">
      <c r="A50" s="82" t="str">
        <f t="shared" si="2"/>
        <v>FERROL-SAN CIBRAO</v>
      </c>
      <c r="B50" s="83">
        <f t="shared" si="3"/>
        <v>3525214</v>
      </c>
      <c r="C50" s="83">
        <f t="shared" si="4"/>
        <v>2923575</v>
      </c>
      <c r="D50" s="83">
        <f t="shared" si="5"/>
        <v>10</v>
      </c>
      <c r="E50" s="82" t="str">
        <f t="shared" si="1"/>
        <v>A CORUÑA</v>
      </c>
      <c r="F50" s="82">
        <f t="shared" si="6"/>
        <v>2815102</v>
      </c>
      <c r="G50" s="82">
        <f t="shared" si="7"/>
        <v>3165834</v>
      </c>
    </row>
    <row r="51" spans="1:7" x14ac:dyDescent="0.25">
      <c r="A51" s="82" t="str">
        <f t="shared" si="2"/>
        <v>GIJON</v>
      </c>
      <c r="B51" s="83">
        <f t="shared" si="3"/>
        <v>4259015</v>
      </c>
      <c r="C51" s="83">
        <f t="shared" si="4"/>
        <v>3757425</v>
      </c>
      <c r="D51" s="83">
        <f t="shared" si="5"/>
        <v>9</v>
      </c>
      <c r="E51" s="82" t="str">
        <f t="shared" si="1"/>
        <v>BALEARES</v>
      </c>
      <c r="F51" s="82">
        <f t="shared" si="6"/>
        <v>2661105</v>
      </c>
      <c r="G51" s="82">
        <f t="shared" si="7"/>
        <v>2448708</v>
      </c>
    </row>
    <row r="52" spans="1:7" x14ac:dyDescent="0.25">
      <c r="A52" s="82" t="str">
        <f t="shared" si="2"/>
        <v>HUELVA</v>
      </c>
      <c r="B52" s="83">
        <f t="shared" si="3"/>
        <v>5354979</v>
      </c>
      <c r="C52" s="83">
        <f t="shared" si="4"/>
        <v>5384367</v>
      </c>
      <c r="D52" s="83">
        <f t="shared" si="5"/>
        <v>7</v>
      </c>
      <c r="E52" s="82" t="str">
        <f t="shared" si="1"/>
        <v>ALMERIA</v>
      </c>
      <c r="F52" s="82">
        <f t="shared" si="6"/>
        <v>1320494</v>
      </c>
      <c r="G52" s="82">
        <f t="shared" si="7"/>
        <v>1193051</v>
      </c>
    </row>
    <row r="53" spans="1:7" x14ac:dyDescent="0.25">
      <c r="A53" s="82" t="str">
        <f t="shared" si="2"/>
        <v>LAS PALMAS</v>
      </c>
      <c r="B53" s="83">
        <f t="shared" si="3"/>
        <v>5266589</v>
      </c>
      <c r="C53" s="83">
        <f t="shared" si="4"/>
        <v>5678986</v>
      </c>
      <c r="D53" s="83">
        <f t="shared" si="5"/>
        <v>8</v>
      </c>
      <c r="E53" s="82" t="str">
        <f t="shared" si="1"/>
        <v>AVILES</v>
      </c>
      <c r="F53" s="82">
        <f t="shared" si="6"/>
        <v>1205918</v>
      </c>
      <c r="G53" s="82">
        <f t="shared" si="7"/>
        <v>1110844</v>
      </c>
    </row>
    <row r="54" spans="1:7" x14ac:dyDescent="0.25">
      <c r="A54" s="82" t="str">
        <f t="shared" si="2"/>
        <v>MALAGA</v>
      </c>
      <c r="B54" s="83">
        <f t="shared" si="3"/>
        <v>629633</v>
      </c>
      <c r="C54" s="83">
        <f t="shared" si="4"/>
        <v>388800</v>
      </c>
      <c r="D54" s="83">
        <f t="shared" si="5"/>
        <v>22</v>
      </c>
      <c r="E54" s="82" t="str">
        <f t="shared" si="1"/>
        <v>SANTANDER</v>
      </c>
      <c r="F54" s="82">
        <f t="shared" si="6"/>
        <v>1142125</v>
      </c>
      <c r="G54" s="82">
        <f t="shared" si="7"/>
        <v>1127930</v>
      </c>
    </row>
    <row r="55" spans="1:7" x14ac:dyDescent="0.25">
      <c r="A55" s="82" t="str">
        <f t="shared" si="2"/>
        <v>MARIN Y RIA DE PONTEVEDRA</v>
      </c>
      <c r="B55" s="83">
        <f t="shared" si="3"/>
        <v>427090</v>
      </c>
      <c r="C55" s="83">
        <f t="shared" si="4"/>
        <v>530358</v>
      </c>
      <c r="D55" s="83">
        <f t="shared" si="5"/>
        <v>26</v>
      </c>
      <c r="E55" s="82" t="str">
        <f t="shared" si="1"/>
        <v>SEVILLA</v>
      </c>
      <c r="F55" s="82">
        <f t="shared" si="6"/>
        <v>1058147</v>
      </c>
      <c r="G55" s="82">
        <f t="shared" si="7"/>
        <v>1075933</v>
      </c>
    </row>
    <row r="56" spans="1:7" x14ac:dyDescent="0.25">
      <c r="A56" s="82" t="str">
        <f t="shared" si="2"/>
        <v>MELILLA</v>
      </c>
      <c r="B56" s="83">
        <f t="shared" si="3"/>
        <v>243494</v>
      </c>
      <c r="C56" s="83">
        <f t="shared" si="4"/>
        <v>230399</v>
      </c>
      <c r="D56" s="83">
        <f t="shared" si="5"/>
        <v>28</v>
      </c>
      <c r="E56" s="82" t="str">
        <f t="shared" si="1"/>
        <v>VIGO</v>
      </c>
      <c r="F56" s="82">
        <f t="shared" si="6"/>
        <v>930251</v>
      </c>
      <c r="G56" s="82">
        <f t="shared" si="7"/>
        <v>961993</v>
      </c>
    </row>
    <row r="57" spans="1:7" x14ac:dyDescent="0.25">
      <c r="A57" s="82" t="str">
        <f t="shared" si="2"/>
        <v>MOTRIL</v>
      </c>
      <c r="B57" s="83">
        <f t="shared" si="3"/>
        <v>504201</v>
      </c>
      <c r="C57" s="83">
        <f t="shared" si="4"/>
        <v>467395</v>
      </c>
      <c r="D57" s="83">
        <f t="shared" si="5"/>
        <v>25</v>
      </c>
      <c r="E57" s="82" t="str">
        <f t="shared" si="1"/>
        <v>PASAIA</v>
      </c>
      <c r="F57" s="82">
        <f t="shared" si="6"/>
        <v>843341</v>
      </c>
      <c r="G57" s="82">
        <f t="shared" si="7"/>
        <v>666786</v>
      </c>
    </row>
    <row r="58" spans="1:7" x14ac:dyDescent="0.25">
      <c r="A58" s="82" t="str">
        <f t="shared" si="2"/>
        <v>PASAIA</v>
      </c>
      <c r="B58" s="83">
        <f t="shared" si="3"/>
        <v>843341</v>
      </c>
      <c r="C58" s="83">
        <f t="shared" si="4"/>
        <v>666786</v>
      </c>
      <c r="D58" s="83">
        <f t="shared" si="5"/>
        <v>20</v>
      </c>
      <c r="E58" s="82" t="str">
        <f t="shared" si="1"/>
        <v>BAHIA DE CADIZ</v>
      </c>
      <c r="F58" s="82">
        <f t="shared" si="6"/>
        <v>808712</v>
      </c>
      <c r="G58" s="82">
        <f t="shared" si="7"/>
        <v>994193</v>
      </c>
    </row>
    <row r="59" spans="1:7" x14ac:dyDescent="0.25">
      <c r="A59" s="82" t="str">
        <f t="shared" si="2"/>
        <v>SANTA CRUZ DE TENERIFE</v>
      </c>
      <c r="B59" s="83">
        <f t="shared" si="3"/>
        <v>3299804</v>
      </c>
      <c r="C59" s="83">
        <f t="shared" si="4"/>
        <v>3467457</v>
      </c>
      <c r="D59" s="83">
        <f t="shared" si="5"/>
        <v>12</v>
      </c>
      <c r="E59" s="82" t="str">
        <f t="shared" si="1"/>
        <v>MALAGA</v>
      </c>
      <c r="F59" s="82">
        <f t="shared" si="6"/>
        <v>629633</v>
      </c>
      <c r="G59" s="82">
        <f t="shared" si="7"/>
        <v>388800</v>
      </c>
    </row>
    <row r="60" spans="1:7" x14ac:dyDescent="0.25">
      <c r="A60" s="82" t="str">
        <f t="shared" si="2"/>
        <v>SANTANDER</v>
      </c>
      <c r="B60" s="83">
        <f t="shared" si="3"/>
        <v>1142125</v>
      </c>
      <c r="C60" s="83">
        <f t="shared" si="4"/>
        <v>1127930</v>
      </c>
      <c r="D60" s="83">
        <f t="shared" si="5"/>
        <v>17</v>
      </c>
      <c r="E60" s="82" t="str">
        <f t="shared" si="1"/>
        <v>CEUTA</v>
      </c>
      <c r="F60" s="82">
        <f t="shared" si="6"/>
        <v>578952</v>
      </c>
      <c r="G60" s="82">
        <f t="shared" si="7"/>
        <v>641792</v>
      </c>
    </row>
    <row r="61" spans="1:7" x14ac:dyDescent="0.25">
      <c r="A61" s="82" t="str">
        <f t="shared" si="2"/>
        <v>SEVILLA</v>
      </c>
      <c r="B61" s="83">
        <f t="shared" si="3"/>
        <v>1058147</v>
      </c>
      <c r="C61" s="83">
        <f t="shared" si="4"/>
        <v>1075933</v>
      </c>
      <c r="D61" s="83">
        <f t="shared" si="5"/>
        <v>18</v>
      </c>
      <c r="E61" s="82" t="str">
        <f t="shared" si="1"/>
        <v>ALICANTE</v>
      </c>
      <c r="F61" s="82">
        <f t="shared" si="6"/>
        <v>576037</v>
      </c>
      <c r="G61" s="82">
        <f t="shared" si="7"/>
        <v>555936</v>
      </c>
    </row>
    <row r="62" spans="1:7" x14ac:dyDescent="0.25">
      <c r="A62" s="82" t="str">
        <f t="shared" si="2"/>
        <v>TARRAGONA</v>
      </c>
      <c r="B62" s="83">
        <f t="shared" si="3"/>
        <v>7634484</v>
      </c>
      <c r="C62" s="83">
        <f t="shared" si="4"/>
        <v>7358310</v>
      </c>
      <c r="D62" s="83">
        <f t="shared" si="5"/>
        <v>4</v>
      </c>
      <c r="E62" s="82" t="str">
        <f t="shared" si="1"/>
        <v>MOTRIL</v>
      </c>
      <c r="F62" s="82">
        <f t="shared" si="6"/>
        <v>504201</v>
      </c>
      <c r="G62" s="82">
        <f t="shared" si="7"/>
        <v>467395</v>
      </c>
    </row>
    <row r="63" spans="1:7" x14ac:dyDescent="0.25">
      <c r="A63" s="82" t="str">
        <f t="shared" si="2"/>
        <v>VALENCIA</v>
      </c>
      <c r="B63" s="83">
        <f t="shared" si="3"/>
        <v>15440796</v>
      </c>
      <c r="C63" s="83">
        <f t="shared" si="4"/>
        <v>15903927</v>
      </c>
      <c r="D63" s="83">
        <f t="shared" si="5"/>
        <v>2</v>
      </c>
      <c r="E63" s="82" t="str">
        <f t="shared" si="1"/>
        <v>MARIN Y RIA DE PONTEVEDRA</v>
      </c>
      <c r="F63" s="82">
        <f t="shared" si="6"/>
        <v>427090</v>
      </c>
      <c r="G63" s="82">
        <f t="shared" si="7"/>
        <v>530358</v>
      </c>
    </row>
    <row r="64" spans="1:7" x14ac:dyDescent="0.25">
      <c r="A64" s="82" t="str">
        <f t="shared" si="2"/>
        <v>VIGO</v>
      </c>
      <c r="B64" s="83">
        <f t="shared" si="3"/>
        <v>930251</v>
      </c>
      <c r="C64" s="83">
        <f t="shared" si="4"/>
        <v>961993</v>
      </c>
      <c r="D64" s="83">
        <f t="shared" si="5"/>
        <v>19</v>
      </c>
      <c r="E64" s="82" t="str">
        <f t="shared" si="1"/>
        <v>VILAGARCIA</v>
      </c>
      <c r="F64" s="82">
        <f t="shared" si="6"/>
        <v>264221</v>
      </c>
      <c r="G64" s="82">
        <f t="shared" si="7"/>
        <v>237636</v>
      </c>
    </row>
    <row r="65" spans="1:7" x14ac:dyDescent="0.25">
      <c r="A65" s="82" t="str">
        <f t="shared" si="2"/>
        <v>VILAGARCIA</v>
      </c>
      <c r="B65" s="83">
        <f t="shared" si="3"/>
        <v>264221</v>
      </c>
      <c r="C65" s="83">
        <f t="shared" si="4"/>
        <v>237636</v>
      </c>
      <c r="D65" s="83">
        <f t="shared" si="5"/>
        <v>27</v>
      </c>
      <c r="E65" s="82" t="str">
        <f t="shared" si="1"/>
        <v>MELILLA</v>
      </c>
      <c r="F65" s="82">
        <f t="shared" si="6"/>
        <v>243494</v>
      </c>
      <c r="G65" s="82">
        <f t="shared" si="7"/>
        <v>230399</v>
      </c>
    </row>
    <row r="68" spans="1:7" x14ac:dyDescent="0.25">
      <c r="A68" s="84"/>
      <c r="B68" s="85"/>
      <c r="C68" s="85"/>
      <c r="D68" s="85"/>
      <c r="E68" s="85"/>
      <c r="F68" s="8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F36" sqref="F36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75</v>
      </c>
      <c r="G1" s="3"/>
      <c r="H1" s="3"/>
      <c r="I1" s="3"/>
      <c r="J1" s="3"/>
    </row>
    <row r="2" spans="1:12" s="2" customFormat="1" ht="21" x14ac:dyDescent="0.35">
      <c r="F2" s="3"/>
      <c r="G2" s="3"/>
      <c r="H2" s="3"/>
      <c r="I2" s="3"/>
      <c r="J2" s="3" t="s">
        <v>76</v>
      </c>
    </row>
    <row r="5" spans="1:12" x14ac:dyDescent="0.25">
      <c r="A5" s="122" t="s">
        <v>73</v>
      </c>
      <c r="B5" s="120" t="str">
        <f>'Resumen general'!D6</f>
        <v>Mes Marzo</v>
      </c>
      <c r="C5" s="121"/>
      <c r="D5" s="120" t="str">
        <f>'Resumen general'!F6</f>
        <v>Acumulado desde Enero</v>
      </c>
      <c r="E5" s="121"/>
      <c r="F5" s="121"/>
      <c r="L5" s="39">
        <f>'Resumen general'!I4</f>
        <v>41758</v>
      </c>
    </row>
    <row r="6" spans="1:12" x14ac:dyDescent="0.25">
      <c r="A6" s="123"/>
      <c r="B6" s="7">
        <f>'Resumen general'!D7</f>
        <v>2013</v>
      </c>
      <c r="C6" s="7">
        <f>'Resumen general'!E7</f>
        <v>2014</v>
      </c>
      <c r="D6" s="7">
        <f>'Resumen general'!F7</f>
        <v>2013</v>
      </c>
      <c r="E6" s="7">
        <f>'Resumen general'!G7</f>
        <v>2014</v>
      </c>
      <c r="F6" s="7" t="s">
        <v>43</v>
      </c>
    </row>
    <row r="7" spans="1:12" x14ac:dyDescent="0.25">
      <c r="A7" s="8" t="s">
        <v>44</v>
      </c>
      <c r="B7" s="37">
        <v>1132290</v>
      </c>
      <c r="C7" s="37">
        <v>1043058</v>
      </c>
      <c r="D7" s="37">
        <v>3099265</v>
      </c>
      <c r="E7" s="37">
        <v>2766549</v>
      </c>
      <c r="F7" s="10">
        <f>((E7*100)/D7)-100</f>
        <v>-10.735319503172533</v>
      </c>
      <c r="G7" s="1"/>
      <c r="H7" s="1"/>
      <c r="I7" s="1"/>
    </row>
    <row r="8" spans="1:12" x14ac:dyDescent="0.25">
      <c r="A8" s="11" t="s">
        <v>45</v>
      </c>
      <c r="B8" s="38">
        <v>186152</v>
      </c>
      <c r="C8" s="38">
        <v>243946</v>
      </c>
      <c r="D8" s="38">
        <v>553518</v>
      </c>
      <c r="E8" s="38">
        <v>574436</v>
      </c>
      <c r="F8" s="13">
        <f t="shared" ref="F8:F34" si="0">((E8*100)/D8)-100</f>
        <v>3.7791002279961958</v>
      </c>
      <c r="G8" s="1"/>
      <c r="H8" s="1"/>
      <c r="I8" s="1"/>
    </row>
    <row r="9" spans="1:12" x14ac:dyDescent="0.25">
      <c r="A9" s="8" t="s">
        <v>46</v>
      </c>
      <c r="B9" s="37">
        <v>381388</v>
      </c>
      <c r="C9" s="37">
        <v>538423</v>
      </c>
      <c r="D9" s="37">
        <v>1183909</v>
      </c>
      <c r="E9" s="37">
        <v>1308504</v>
      </c>
      <c r="F9" s="10">
        <f t="shared" si="0"/>
        <v>10.524035208787168</v>
      </c>
      <c r="G9" s="1"/>
      <c r="H9" s="1"/>
      <c r="I9" s="1"/>
    </row>
    <row r="10" spans="1:12" x14ac:dyDescent="0.25">
      <c r="A10" s="11" t="s">
        <v>47</v>
      </c>
      <c r="B10" s="38">
        <v>383560</v>
      </c>
      <c r="C10" s="38">
        <v>447498</v>
      </c>
      <c r="D10" s="38">
        <v>1095908</v>
      </c>
      <c r="E10" s="38">
        <v>1192655</v>
      </c>
      <c r="F10" s="13">
        <f t="shared" si="0"/>
        <v>8.8280220602459281</v>
      </c>
      <c r="G10" s="1"/>
      <c r="H10" s="1"/>
      <c r="I10" s="1"/>
    </row>
    <row r="11" spans="1:12" x14ac:dyDescent="0.25">
      <c r="A11" s="8" t="s">
        <v>48</v>
      </c>
      <c r="B11" s="37">
        <v>6852907</v>
      </c>
      <c r="C11" s="37">
        <v>7813248</v>
      </c>
      <c r="D11" s="37">
        <v>19117649</v>
      </c>
      <c r="E11" s="37">
        <v>22199986</v>
      </c>
      <c r="F11" s="10">
        <f t="shared" si="0"/>
        <v>16.12299190135775</v>
      </c>
      <c r="G11" s="1"/>
      <c r="H11" s="1"/>
      <c r="I11" s="1"/>
    </row>
    <row r="12" spans="1:12" x14ac:dyDescent="0.25">
      <c r="A12" s="11" t="s">
        <v>49</v>
      </c>
      <c r="B12" s="38">
        <v>372493</v>
      </c>
      <c r="C12" s="38">
        <v>236249</v>
      </c>
      <c r="D12" s="38">
        <v>968113</v>
      </c>
      <c r="E12" s="38">
        <v>785125</v>
      </c>
      <c r="F12" s="13">
        <f t="shared" si="0"/>
        <v>-18.901512530045565</v>
      </c>
      <c r="G12" s="1"/>
      <c r="H12" s="1"/>
      <c r="I12" s="1"/>
    </row>
    <row r="13" spans="1:12" x14ac:dyDescent="0.25">
      <c r="A13" s="8" t="s">
        <v>50</v>
      </c>
      <c r="B13" s="37">
        <v>856102</v>
      </c>
      <c r="C13" s="37">
        <v>954582</v>
      </c>
      <c r="D13" s="37">
        <v>2427295</v>
      </c>
      <c r="E13" s="37">
        <v>2631971</v>
      </c>
      <c r="F13" s="10">
        <f t="shared" si="0"/>
        <v>8.4322671945519545</v>
      </c>
      <c r="G13" s="1"/>
      <c r="H13" s="1"/>
      <c r="I13" s="1"/>
    </row>
    <row r="14" spans="1:12" x14ac:dyDescent="0.25">
      <c r="A14" s="11" t="s">
        <v>51</v>
      </c>
      <c r="B14" s="38">
        <v>3494379</v>
      </c>
      <c r="C14" s="38">
        <v>3673053</v>
      </c>
      <c r="D14" s="38">
        <v>9663127</v>
      </c>
      <c r="E14" s="38">
        <v>10606816</v>
      </c>
      <c r="F14" s="13">
        <f t="shared" si="0"/>
        <v>9.7658759943856666</v>
      </c>
      <c r="G14" s="1"/>
      <c r="H14" s="1"/>
      <c r="I14" s="1"/>
    </row>
    <row r="15" spans="1:12" x14ac:dyDescent="0.25">
      <c r="A15" s="8" t="s">
        <v>52</v>
      </c>
      <c r="B15" s="37">
        <v>2493873</v>
      </c>
      <c r="C15" s="37">
        <v>2585322</v>
      </c>
      <c r="D15" s="37">
        <v>7308385</v>
      </c>
      <c r="E15" s="37">
        <v>6864549</v>
      </c>
      <c r="F15" s="10">
        <f t="shared" si="0"/>
        <v>-6.0729696095649075</v>
      </c>
      <c r="G15" s="1"/>
      <c r="H15" s="1"/>
      <c r="I15" s="1"/>
    </row>
    <row r="16" spans="1:12" x14ac:dyDescent="0.25">
      <c r="A16" s="11" t="s">
        <v>53</v>
      </c>
      <c r="B16" s="38">
        <v>2411626</v>
      </c>
      <c r="C16" s="38">
        <v>2446808</v>
      </c>
      <c r="D16" s="38">
        <v>7084418</v>
      </c>
      <c r="E16" s="38">
        <v>7198163</v>
      </c>
      <c r="F16" s="13">
        <f t="shared" si="0"/>
        <v>1.6055659053432407</v>
      </c>
      <c r="G16" s="1"/>
      <c r="H16" s="1"/>
      <c r="I16" s="1"/>
    </row>
    <row r="17" spans="1:9" x14ac:dyDescent="0.25">
      <c r="A17" s="8" t="s">
        <v>54</v>
      </c>
      <c r="B17" s="37">
        <v>1094041</v>
      </c>
      <c r="C17" s="37">
        <v>1144693</v>
      </c>
      <c r="D17" s="37">
        <v>3132538</v>
      </c>
      <c r="E17" s="37">
        <v>3474416</v>
      </c>
      <c r="F17" s="10">
        <f t="shared" si="0"/>
        <v>10.913770239977936</v>
      </c>
      <c r="G17" s="1"/>
      <c r="H17" s="1"/>
      <c r="I17" s="1"/>
    </row>
    <row r="18" spans="1:9" x14ac:dyDescent="0.25">
      <c r="A18" s="11" t="s">
        <v>55</v>
      </c>
      <c r="B18" s="38">
        <v>156842</v>
      </c>
      <c r="C18" s="38">
        <v>163958</v>
      </c>
      <c r="D18" s="38">
        <v>476726</v>
      </c>
      <c r="E18" s="38">
        <v>425583</v>
      </c>
      <c r="F18" s="13">
        <f t="shared" si="0"/>
        <v>-10.727965330189676</v>
      </c>
      <c r="G18" s="1"/>
      <c r="H18" s="1"/>
      <c r="I18" s="1"/>
    </row>
    <row r="19" spans="1:9" x14ac:dyDescent="0.25">
      <c r="A19" s="8" t="s">
        <v>56</v>
      </c>
      <c r="B19" s="37">
        <v>1082106</v>
      </c>
      <c r="C19" s="37">
        <v>1642404</v>
      </c>
      <c r="D19" s="37">
        <v>2920189</v>
      </c>
      <c r="E19" s="37">
        <v>3510900</v>
      </c>
      <c r="F19" s="10">
        <f t="shared" si="0"/>
        <v>20.228519455418805</v>
      </c>
      <c r="G19" s="1"/>
      <c r="H19" s="1"/>
      <c r="I19" s="1"/>
    </row>
    <row r="20" spans="1:9" x14ac:dyDescent="0.25">
      <c r="A20" s="11" t="s">
        <v>57</v>
      </c>
      <c r="B20" s="38">
        <v>1671866</v>
      </c>
      <c r="C20" s="38">
        <v>1432589</v>
      </c>
      <c r="D20" s="38">
        <v>3725804</v>
      </c>
      <c r="E20" s="38">
        <v>4238622</v>
      </c>
      <c r="F20" s="13">
        <f t="shared" si="0"/>
        <v>13.763955377148122</v>
      </c>
      <c r="G20" s="1"/>
      <c r="H20" s="1"/>
      <c r="I20" s="1"/>
    </row>
    <row r="21" spans="1:9" x14ac:dyDescent="0.25">
      <c r="A21" s="8" t="s">
        <v>58</v>
      </c>
      <c r="B21" s="37">
        <v>1992943</v>
      </c>
      <c r="C21" s="37">
        <v>1939947</v>
      </c>
      <c r="D21" s="37">
        <v>5350315</v>
      </c>
      <c r="E21" s="37">
        <v>5296424</v>
      </c>
      <c r="F21" s="10">
        <f t="shared" si="0"/>
        <v>-1.0072491058937629</v>
      </c>
      <c r="G21" s="1"/>
      <c r="H21" s="1"/>
      <c r="I21" s="1"/>
    </row>
    <row r="22" spans="1:9" x14ac:dyDescent="0.25">
      <c r="A22" s="11" t="s">
        <v>59</v>
      </c>
      <c r="B22" s="38">
        <v>1768403</v>
      </c>
      <c r="C22" s="38">
        <v>1706790</v>
      </c>
      <c r="D22" s="38">
        <v>5028958</v>
      </c>
      <c r="E22" s="38">
        <v>4710992</v>
      </c>
      <c r="F22" s="13">
        <f t="shared" si="0"/>
        <v>-6.3227014423266183</v>
      </c>
      <c r="G22" s="1"/>
      <c r="H22" s="1"/>
      <c r="I22" s="1"/>
    </row>
    <row r="23" spans="1:9" x14ac:dyDescent="0.25">
      <c r="A23" s="8" t="s">
        <v>60</v>
      </c>
      <c r="B23" s="37">
        <v>155005</v>
      </c>
      <c r="C23" s="37">
        <v>187218</v>
      </c>
      <c r="D23" s="37">
        <v>374093</v>
      </c>
      <c r="E23" s="37">
        <v>602898</v>
      </c>
      <c r="F23" s="10">
        <f t="shared" si="0"/>
        <v>61.162598605159673</v>
      </c>
      <c r="G23" s="1"/>
      <c r="H23" s="1"/>
      <c r="I23" s="1"/>
    </row>
    <row r="24" spans="1:9" x14ac:dyDescent="0.25">
      <c r="A24" s="11" t="s">
        <v>61</v>
      </c>
      <c r="B24" s="38">
        <v>146072</v>
      </c>
      <c r="C24" s="38">
        <v>153340</v>
      </c>
      <c r="D24" s="38">
        <v>522976</v>
      </c>
      <c r="E24" s="38">
        <v>424108</v>
      </c>
      <c r="F24" s="13">
        <f t="shared" si="0"/>
        <v>-18.904882824450837</v>
      </c>
      <c r="G24" s="1"/>
      <c r="H24" s="1"/>
      <c r="I24" s="1"/>
    </row>
    <row r="25" spans="1:9" x14ac:dyDescent="0.25">
      <c r="A25" s="8" t="s">
        <v>62</v>
      </c>
      <c r="B25" s="37">
        <v>73069</v>
      </c>
      <c r="C25" s="37">
        <v>81141</v>
      </c>
      <c r="D25" s="37">
        <v>224838</v>
      </c>
      <c r="E25" s="37">
        <v>241960</v>
      </c>
      <c r="F25" s="10">
        <f t="shared" si="0"/>
        <v>7.6152607655289586</v>
      </c>
      <c r="G25" s="1"/>
      <c r="H25" s="1"/>
      <c r="I25" s="1"/>
    </row>
    <row r="26" spans="1:9" x14ac:dyDescent="0.25">
      <c r="A26" s="11" t="s">
        <v>63</v>
      </c>
      <c r="B26" s="38">
        <v>142088</v>
      </c>
      <c r="C26" s="38">
        <v>167060</v>
      </c>
      <c r="D26" s="38">
        <v>460107</v>
      </c>
      <c r="E26" s="38">
        <v>498313</v>
      </c>
      <c r="F26" s="13">
        <f t="shared" si="0"/>
        <v>8.303720656282124</v>
      </c>
      <c r="G26" s="1"/>
      <c r="H26" s="1"/>
      <c r="I26" s="1"/>
    </row>
    <row r="27" spans="1:9" x14ac:dyDescent="0.25">
      <c r="A27" s="8" t="s">
        <v>64</v>
      </c>
      <c r="B27" s="37">
        <v>222980</v>
      </c>
      <c r="C27" s="37">
        <v>311956</v>
      </c>
      <c r="D27" s="37">
        <v>652980</v>
      </c>
      <c r="E27" s="37">
        <v>830024</v>
      </c>
      <c r="F27" s="10">
        <f t="shared" si="0"/>
        <v>27.113234708566878</v>
      </c>
      <c r="G27" s="1"/>
      <c r="H27" s="1"/>
      <c r="I27" s="1"/>
    </row>
    <row r="28" spans="1:9" x14ac:dyDescent="0.25">
      <c r="A28" s="11" t="s">
        <v>65</v>
      </c>
      <c r="B28" s="38">
        <v>1231864</v>
      </c>
      <c r="C28" s="38">
        <v>922663</v>
      </c>
      <c r="D28" s="38">
        <v>3198575</v>
      </c>
      <c r="E28" s="38">
        <v>3026800</v>
      </c>
      <c r="F28" s="13">
        <f t="shared" si="0"/>
        <v>-5.370360238543725</v>
      </c>
      <c r="G28" s="1"/>
      <c r="H28" s="1"/>
      <c r="I28" s="1"/>
    </row>
    <row r="29" spans="1:9" x14ac:dyDescent="0.25">
      <c r="A29" s="8" t="s">
        <v>66</v>
      </c>
      <c r="B29" s="37">
        <v>479667</v>
      </c>
      <c r="C29" s="37">
        <v>424816</v>
      </c>
      <c r="D29" s="37">
        <v>1115105</v>
      </c>
      <c r="E29" s="37">
        <v>1128924</v>
      </c>
      <c r="F29" s="10">
        <f t="shared" si="0"/>
        <v>1.2392554961191991</v>
      </c>
      <c r="G29" s="1"/>
      <c r="H29" s="1"/>
      <c r="I29" s="1"/>
    </row>
    <row r="30" spans="1:9" x14ac:dyDescent="0.25">
      <c r="A30" s="11" t="s">
        <v>67</v>
      </c>
      <c r="B30" s="38">
        <v>337959</v>
      </c>
      <c r="C30" s="38">
        <v>381821</v>
      </c>
      <c r="D30" s="38">
        <v>1069253</v>
      </c>
      <c r="E30" s="38">
        <v>1058147</v>
      </c>
      <c r="F30" s="13">
        <f t="shared" si="0"/>
        <v>-1.0386690521326614</v>
      </c>
      <c r="G30" s="1"/>
      <c r="H30" s="1"/>
      <c r="I30" s="1"/>
    </row>
    <row r="31" spans="1:9" x14ac:dyDescent="0.25">
      <c r="A31" s="8" t="s">
        <v>68</v>
      </c>
      <c r="B31" s="37">
        <v>2299690</v>
      </c>
      <c r="C31" s="37">
        <v>2432499</v>
      </c>
      <c r="D31" s="37">
        <v>7256786</v>
      </c>
      <c r="E31" s="37">
        <v>7615955</v>
      </c>
      <c r="F31" s="10">
        <f t="shared" si="0"/>
        <v>4.9494225129416805</v>
      </c>
      <c r="G31" s="1"/>
      <c r="H31" s="1"/>
      <c r="I31" s="1"/>
    </row>
    <row r="32" spans="1:9" x14ac:dyDescent="0.25">
      <c r="A32" s="11" t="s">
        <v>69</v>
      </c>
      <c r="B32" s="38">
        <v>5914105</v>
      </c>
      <c r="C32" s="38">
        <v>5560430</v>
      </c>
      <c r="D32" s="38">
        <v>15786764</v>
      </c>
      <c r="E32" s="38">
        <v>15326795</v>
      </c>
      <c r="F32" s="13">
        <f t="shared" si="0"/>
        <v>-2.9136370189609408</v>
      </c>
      <c r="G32" s="1"/>
      <c r="H32" s="1"/>
      <c r="I32" s="1"/>
    </row>
    <row r="33" spans="1:9" x14ac:dyDescent="0.25">
      <c r="A33" s="8" t="s">
        <v>70</v>
      </c>
      <c r="B33" s="37">
        <v>328521</v>
      </c>
      <c r="C33" s="37">
        <v>335985</v>
      </c>
      <c r="D33" s="37">
        <v>899626</v>
      </c>
      <c r="E33" s="37">
        <v>866031</v>
      </c>
      <c r="F33" s="10">
        <f t="shared" si="0"/>
        <v>-3.734329599188996</v>
      </c>
      <c r="G33" s="1"/>
      <c r="H33" s="1"/>
      <c r="I33" s="1"/>
    </row>
    <row r="34" spans="1:9" x14ac:dyDescent="0.25">
      <c r="A34" s="11" t="s">
        <v>71</v>
      </c>
      <c r="B34" s="38">
        <v>92982</v>
      </c>
      <c r="C34" s="38">
        <v>82675</v>
      </c>
      <c r="D34" s="38">
        <v>236749</v>
      </c>
      <c r="E34" s="38">
        <v>263072</v>
      </c>
      <c r="F34" s="13">
        <f t="shared" si="0"/>
        <v>11.118526371811498</v>
      </c>
      <c r="G34" s="1"/>
      <c r="H34" s="1"/>
      <c r="I34" s="1"/>
    </row>
    <row r="35" spans="1:9" x14ac:dyDescent="0.25">
      <c r="A35" s="14" t="s">
        <v>72</v>
      </c>
      <c r="B35" s="15">
        <f>SUM(B7:B34)</f>
        <v>37754973</v>
      </c>
      <c r="C35" s="15">
        <f t="shared" ref="C35:E35" si="1">SUM(C7:C34)</f>
        <v>39054172</v>
      </c>
      <c r="D35" s="15">
        <f t="shared" si="1"/>
        <v>104933969</v>
      </c>
      <c r="E35" s="15">
        <f t="shared" si="1"/>
        <v>109668718</v>
      </c>
      <c r="F35" s="16">
        <f>((E35*100)/D35)-100</f>
        <v>4.512122285205848</v>
      </c>
      <c r="G35" s="1"/>
      <c r="H35" s="1"/>
      <c r="I35" s="1"/>
    </row>
    <row r="37" spans="1:9" x14ac:dyDescent="0.25">
      <c r="A37" s="42"/>
      <c r="B37" s="42">
        <f>E6</f>
        <v>2014</v>
      </c>
      <c r="C37" s="42">
        <f>D6</f>
        <v>2013</v>
      </c>
      <c r="D37" s="42"/>
      <c r="E37" s="42"/>
      <c r="F37" s="42">
        <f>B37</f>
        <v>2014</v>
      </c>
      <c r="G37" s="42">
        <f>C37</f>
        <v>2013</v>
      </c>
    </row>
    <row r="38" spans="1:9" x14ac:dyDescent="0.25">
      <c r="A38" s="42" t="str">
        <f>A7</f>
        <v>A CORUÑA</v>
      </c>
      <c r="B38" s="41">
        <f>E7</f>
        <v>2766549</v>
      </c>
      <c r="C38" s="41">
        <f>D7</f>
        <v>3099265</v>
      </c>
      <c r="D38" s="41">
        <f>_xlfn.RANK.EQ(B38,$B$38:$B$65)+COUNTIF($B$38:$B$65,B38)-1</f>
        <v>13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22199986</v>
      </c>
      <c r="G38" s="42">
        <f>LOOKUP(E38,$A$38:$A$65,$C$38:$C$65)</f>
        <v>19117649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574436</v>
      </c>
      <c r="C39" s="41">
        <f t="shared" ref="C39:C65" si="5">D8</f>
        <v>553518</v>
      </c>
      <c r="D39" s="41">
        <f t="shared" ref="D39:D65" si="6">_xlfn.RANK.EQ(B39,$B$38:$B$65)+COUNTIF($B$38:$B$65,B39)-1</f>
        <v>23</v>
      </c>
      <c r="E39" s="42" t="str">
        <f t="shared" si="2"/>
        <v>VALENCIA</v>
      </c>
      <c r="F39" s="42">
        <f t="shared" ref="F39:F54" si="7">LOOKUP(E39,$A$38:$A$65,$B$38:$B$65)</f>
        <v>15326795</v>
      </c>
      <c r="G39" s="42">
        <f t="shared" ref="G39:G65" si="8">LOOKUP(E39,$A$38:$A$65,$C$38:$C$65)</f>
        <v>15786764</v>
      </c>
    </row>
    <row r="40" spans="1:9" x14ac:dyDescent="0.25">
      <c r="A40" s="42" t="str">
        <f t="shared" si="3"/>
        <v>ALMERIA</v>
      </c>
      <c r="B40" s="41">
        <f t="shared" si="4"/>
        <v>1308504</v>
      </c>
      <c r="C40" s="41">
        <f t="shared" si="5"/>
        <v>1183909</v>
      </c>
      <c r="D40" s="41">
        <f t="shared" si="6"/>
        <v>15</v>
      </c>
      <c r="E40" s="42" t="str">
        <f t="shared" si="2"/>
        <v>BARCELONA</v>
      </c>
      <c r="F40" s="42">
        <f t="shared" si="7"/>
        <v>10606816</v>
      </c>
      <c r="G40" s="42">
        <f t="shared" si="8"/>
        <v>9663127</v>
      </c>
    </row>
    <row r="41" spans="1:9" x14ac:dyDescent="0.25">
      <c r="A41" s="42" t="str">
        <f t="shared" si="3"/>
        <v>AVILES</v>
      </c>
      <c r="B41" s="41">
        <f t="shared" si="4"/>
        <v>1192655</v>
      </c>
      <c r="C41" s="41">
        <f t="shared" si="5"/>
        <v>1095908</v>
      </c>
      <c r="D41" s="41">
        <f t="shared" si="6"/>
        <v>16</v>
      </c>
      <c r="E41" s="42" t="str">
        <f t="shared" si="2"/>
        <v>TARRAGONA</v>
      </c>
      <c r="F41" s="42">
        <f t="shared" si="7"/>
        <v>7615955</v>
      </c>
      <c r="G41" s="42">
        <f t="shared" si="8"/>
        <v>7256786</v>
      </c>
    </row>
    <row r="42" spans="1:9" x14ac:dyDescent="0.25">
      <c r="A42" s="42" t="str">
        <f t="shared" si="3"/>
        <v>BAHIA DE ALGECIRAS</v>
      </c>
      <c r="B42" s="41">
        <f t="shared" si="4"/>
        <v>22199986</v>
      </c>
      <c r="C42" s="41">
        <f t="shared" si="5"/>
        <v>19117649</v>
      </c>
      <c r="D42" s="41">
        <f t="shared" si="6"/>
        <v>1</v>
      </c>
      <c r="E42" s="42" t="str">
        <f t="shared" si="2"/>
        <v>CARTAGENA</v>
      </c>
      <c r="F42" s="42">
        <f t="shared" si="7"/>
        <v>7198163</v>
      </c>
      <c r="G42" s="42">
        <f t="shared" si="8"/>
        <v>7084418</v>
      </c>
    </row>
    <row r="43" spans="1:9" x14ac:dyDescent="0.25">
      <c r="A43" s="42" t="str">
        <f t="shared" si="3"/>
        <v>BAHIA DE CADIZ</v>
      </c>
      <c r="B43" s="41">
        <f t="shared" si="4"/>
        <v>785125</v>
      </c>
      <c r="C43" s="41">
        <f t="shared" si="5"/>
        <v>968113</v>
      </c>
      <c r="D43" s="41">
        <f t="shared" si="6"/>
        <v>21</v>
      </c>
      <c r="E43" s="42" t="str">
        <f t="shared" si="2"/>
        <v>BILBAO</v>
      </c>
      <c r="F43" s="42">
        <f t="shared" si="7"/>
        <v>6864549</v>
      </c>
      <c r="G43" s="42">
        <f t="shared" si="8"/>
        <v>7308385</v>
      </c>
    </row>
    <row r="44" spans="1:9" x14ac:dyDescent="0.25">
      <c r="A44" s="42" t="str">
        <f t="shared" si="3"/>
        <v>BALEARES</v>
      </c>
      <c r="B44" s="41">
        <f t="shared" si="4"/>
        <v>2631971</v>
      </c>
      <c r="C44" s="41">
        <f t="shared" si="5"/>
        <v>2427295</v>
      </c>
      <c r="D44" s="41">
        <f t="shared" si="6"/>
        <v>14</v>
      </c>
      <c r="E44" s="42" t="str">
        <f t="shared" si="2"/>
        <v>HUELVA</v>
      </c>
      <c r="F44" s="42">
        <f t="shared" si="7"/>
        <v>5296424</v>
      </c>
      <c r="G44" s="42">
        <f t="shared" si="8"/>
        <v>5350315</v>
      </c>
    </row>
    <row r="45" spans="1:9" x14ac:dyDescent="0.25">
      <c r="A45" s="42" t="str">
        <f t="shared" si="3"/>
        <v>BARCELONA</v>
      </c>
      <c r="B45" s="41">
        <f t="shared" si="4"/>
        <v>10606816</v>
      </c>
      <c r="C45" s="41">
        <f t="shared" si="5"/>
        <v>9663127</v>
      </c>
      <c r="D45" s="41">
        <f t="shared" si="6"/>
        <v>3</v>
      </c>
      <c r="E45" s="42" t="str">
        <f t="shared" si="2"/>
        <v>LAS PALMAS</v>
      </c>
      <c r="F45" s="42">
        <f t="shared" si="7"/>
        <v>4710992</v>
      </c>
      <c r="G45" s="42">
        <f t="shared" si="8"/>
        <v>5028958</v>
      </c>
    </row>
    <row r="46" spans="1:9" x14ac:dyDescent="0.25">
      <c r="A46" s="42" t="str">
        <f t="shared" si="3"/>
        <v>BILBAO</v>
      </c>
      <c r="B46" s="41">
        <f t="shared" si="4"/>
        <v>6864549</v>
      </c>
      <c r="C46" s="41">
        <f t="shared" si="5"/>
        <v>7308385</v>
      </c>
      <c r="D46" s="41">
        <f t="shared" si="6"/>
        <v>6</v>
      </c>
      <c r="E46" s="42" t="str">
        <f t="shared" si="2"/>
        <v>GIJON</v>
      </c>
      <c r="F46" s="42">
        <f t="shared" si="7"/>
        <v>4238622</v>
      </c>
      <c r="G46" s="42">
        <f t="shared" si="8"/>
        <v>3725804</v>
      </c>
    </row>
    <row r="47" spans="1:9" x14ac:dyDescent="0.25">
      <c r="A47" s="42" t="str">
        <f t="shared" si="3"/>
        <v>CARTAGENA</v>
      </c>
      <c r="B47" s="41">
        <f t="shared" si="4"/>
        <v>7198163</v>
      </c>
      <c r="C47" s="41">
        <f t="shared" si="5"/>
        <v>7084418</v>
      </c>
      <c r="D47" s="41">
        <f t="shared" si="6"/>
        <v>5</v>
      </c>
      <c r="E47" s="42" t="str">
        <f t="shared" si="2"/>
        <v>FERROL-SAN CIBRAO</v>
      </c>
      <c r="F47" s="42">
        <f t="shared" si="7"/>
        <v>3510900</v>
      </c>
      <c r="G47" s="42">
        <f t="shared" si="8"/>
        <v>2920189</v>
      </c>
    </row>
    <row r="48" spans="1:9" x14ac:dyDescent="0.25">
      <c r="A48" s="42" t="str">
        <f t="shared" si="3"/>
        <v>CASTELLON</v>
      </c>
      <c r="B48" s="41">
        <f t="shared" si="4"/>
        <v>3474416</v>
      </c>
      <c r="C48" s="41">
        <f t="shared" si="5"/>
        <v>3132538</v>
      </c>
      <c r="D48" s="41">
        <f t="shared" si="6"/>
        <v>11</v>
      </c>
      <c r="E48" s="42" t="str">
        <f t="shared" si="2"/>
        <v>CASTELLON</v>
      </c>
      <c r="F48" s="42">
        <f t="shared" si="7"/>
        <v>3474416</v>
      </c>
      <c r="G48" s="42">
        <f t="shared" si="8"/>
        <v>3132538</v>
      </c>
    </row>
    <row r="49" spans="1:7" x14ac:dyDescent="0.25">
      <c r="A49" s="42" t="str">
        <f t="shared" si="3"/>
        <v>CEUTA</v>
      </c>
      <c r="B49" s="41">
        <f t="shared" si="4"/>
        <v>425583</v>
      </c>
      <c r="C49" s="41">
        <f t="shared" si="5"/>
        <v>476726</v>
      </c>
      <c r="D49" s="41">
        <f t="shared" si="6"/>
        <v>25</v>
      </c>
      <c r="E49" s="42" t="str">
        <f t="shared" si="2"/>
        <v>SANTA CRUZ DE TENERIFE</v>
      </c>
      <c r="F49" s="42">
        <f t="shared" si="7"/>
        <v>3026800</v>
      </c>
      <c r="G49" s="42">
        <f t="shared" si="8"/>
        <v>3198575</v>
      </c>
    </row>
    <row r="50" spans="1:7" x14ac:dyDescent="0.25">
      <c r="A50" s="42" t="str">
        <f t="shared" si="3"/>
        <v>FERROL-SAN CIBRAO</v>
      </c>
      <c r="B50" s="41">
        <f t="shared" si="4"/>
        <v>3510900</v>
      </c>
      <c r="C50" s="41">
        <f t="shared" si="5"/>
        <v>2920189</v>
      </c>
      <c r="D50" s="41">
        <f t="shared" si="6"/>
        <v>10</v>
      </c>
      <c r="E50" s="42" t="str">
        <f t="shared" si="2"/>
        <v>A CORUÑA</v>
      </c>
      <c r="F50" s="42">
        <f t="shared" si="7"/>
        <v>2766549</v>
      </c>
      <c r="G50" s="42">
        <f t="shared" si="8"/>
        <v>3099265</v>
      </c>
    </row>
    <row r="51" spans="1:7" x14ac:dyDescent="0.25">
      <c r="A51" s="42" t="str">
        <f t="shared" si="3"/>
        <v>GIJON</v>
      </c>
      <c r="B51" s="41">
        <f t="shared" si="4"/>
        <v>4238622</v>
      </c>
      <c r="C51" s="41">
        <f t="shared" si="5"/>
        <v>3725804</v>
      </c>
      <c r="D51" s="41">
        <f t="shared" si="6"/>
        <v>9</v>
      </c>
      <c r="E51" s="42" t="str">
        <f t="shared" si="2"/>
        <v>BALEARES</v>
      </c>
      <c r="F51" s="42">
        <f t="shared" si="7"/>
        <v>2631971</v>
      </c>
      <c r="G51" s="42">
        <f t="shared" si="8"/>
        <v>2427295</v>
      </c>
    </row>
    <row r="52" spans="1:7" x14ac:dyDescent="0.25">
      <c r="A52" s="42" t="str">
        <f t="shared" si="3"/>
        <v>HUELVA</v>
      </c>
      <c r="B52" s="41">
        <f t="shared" si="4"/>
        <v>5296424</v>
      </c>
      <c r="C52" s="41">
        <f t="shared" si="5"/>
        <v>5350315</v>
      </c>
      <c r="D52" s="41">
        <f t="shared" si="6"/>
        <v>7</v>
      </c>
      <c r="E52" s="42" t="str">
        <f t="shared" si="2"/>
        <v>ALMERIA</v>
      </c>
      <c r="F52" s="42">
        <f t="shared" si="7"/>
        <v>1308504</v>
      </c>
      <c r="G52" s="42">
        <f t="shared" si="8"/>
        <v>1183909</v>
      </c>
    </row>
    <row r="53" spans="1:7" x14ac:dyDescent="0.25">
      <c r="A53" s="42" t="str">
        <f t="shared" si="3"/>
        <v>LAS PALMAS</v>
      </c>
      <c r="B53" s="41">
        <f t="shared" si="4"/>
        <v>4710992</v>
      </c>
      <c r="C53" s="41">
        <f t="shared" si="5"/>
        <v>5028958</v>
      </c>
      <c r="D53" s="41">
        <f t="shared" si="6"/>
        <v>8</v>
      </c>
      <c r="E53" s="42" t="str">
        <f t="shared" si="2"/>
        <v>AVILES</v>
      </c>
      <c r="F53" s="42">
        <f t="shared" si="7"/>
        <v>1192655</v>
      </c>
      <c r="G53" s="42">
        <f t="shared" si="8"/>
        <v>1095908</v>
      </c>
    </row>
    <row r="54" spans="1:7" x14ac:dyDescent="0.25">
      <c r="A54" s="42" t="str">
        <f t="shared" si="3"/>
        <v>MALAGA</v>
      </c>
      <c r="B54" s="41">
        <f t="shared" si="4"/>
        <v>602898</v>
      </c>
      <c r="C54" s="41">
        <f t="shared" si="5"/>
        <v>374093</v>
      </c>
      <c r="D54" s="41">
        <f t="shared" si="6"/>
        <v>22</v>
      </c>
      <c r="E54" s="42" t="str">
        <f t="shared" si="2"/>
        <v>SANTANDER</v>
      </c>
      <c r="F54" s="42">
        <f t="shared" si="7"/>
        <v>1128924</v>
      </c>
      <c r="G54" s="42">
        <f t="shared" si="8"/>
        <v>1115105</v>
      </c>
    </row>
    <row r="55" spans="1:7" x14ac:dyDescent="0.25">
      <c r="A55" s="42" t="str">
        <f t="shared" si="3"/>
        <v>MARIN Y RIA DE PONTEVEDRA</v>
      </c>
      <c r="B55" s="41">
        <f t="shared" si="4"/>
        <v>424108</v>
      </c>
      <c r="C55" s="41">
        <f t="shared" si="5"/>
        <v>522976</v>
      </c>
      <c r="D55" s="41">
        <f t="shared" si="6"/>
        <v>26</v>
      </c>
      <c r="E55" s="42" t="str">
        <f t="shared" si="2"/>
        <v>SEVILLA</v>
      </c>
      <c r="F55" s="42">
        <f t="shared" ref="F55:F65" si="9">LOOKUP(E55,$A$38:$A$65,$B$38:$B$65)</f>
        <v>1058147</v>
      </c>
      <c r="G55" s="42">
        <f t="shared" si="8"/>
        <v>1069253</v>
      </c>
    </row>
    <row r="56" spans="1:7" x14ac:dyDescent="0.25">
      <c r="A56" s="42" t="str">
        <f t="shared" si="3"/>
        <v>MELILLA</v>
      </c>
      <c r="B56" s="41">
        <f t="shared" si="4"/>
        <v>241960</v>
      </c>
      <c r="C56" s="41">
        <f t="shared" si="5"/>
        <v>224838</v>
      </c>
      <c r="D56" s="41">
        <f t="shared" si="6"/>
        <v>28</v>
      </c>
      <c r="E56" s="42" t="str">
        <f t="shared" si="2"/>
        <v>VIGO</v>
      </c>
      <c r="F56" s="42">
        <f t="shared" si="9"/>
        <v>866031</v>
      </c>
      <c r="G56" s="42">
        <f t="shared" si="8"/>
        <v>899626</v>
      </c>
    </row>
    <row r="57" spans="1:7" x14ac:dyDescent="0.25">
      <c r="A57" s="42" t="str">
        <f t="shared" si="3"/>
        <v>MOTRIL</v>
      </c>
      <c r="B57" s="41">
        <f t="shared" si="4"/>
        <v>498313</v>
      </c>
      <c r="C57" s="41">
        <f t="shared" si="5"/>
        <v>460107</v>
      </c>
      <c r="D57" s="41">
        <f t="shared" si="6"/>
        <v>24</v>
      </c>
      <c r="E57" s="42" t="str">
        <f t="shared" si="2"/>
        <v>PASAIA</v>
      </c>
      <c r="F57" s="42">
        <f t="shared" si="9"/>
        <v>830024</v>
      </c>
      <c r="G57" s="42">
        <f t="shared" si="8"/>
        <v>652980</v>
      </c>
    </row>
    <row r="58" spans="1:7" x14ac:dyDescent="0.25">
      <c r="A58" s="42" t="str">
        <f t="shared" si="3"/>
        <v>PASAIA</v>
      </c>
      <c r="B58" s="41">
        <f t="shared" si="4"/>
        <v>830024</v>
      </c>
      <c r="C58" s="41">
        <f t="shared" si="5"/>
        <v>652980</v>
      </c>
      <c r="D58" s="41">
        <f t="shared" si="6"/>
        <v>20</v>
      </c>
      <c r="E58" s="42" t="str">
        <f t="shared" si="2"/>
        <v>BAHIA DE CADIZ</v>
      </c>
      <c r="F58" s="42">
        <f t="shared" si="9"/>
        <v>785125</v>
      </c>
      <c r="G58" s="42">
        <f t="shared" si="8"/>
        <v>968113</v>
      </c>
    </row>
    <row r="59" spans="1:7" x14ac:dyDescent="0.25">
      <c r="A59" s="42" t="str">
        <f t="shared" si="3"/>
        <v>SANTA CRUZ DE TENERIFE</v>
      </c>
      <c r="B59" s="41">
        <f t="shared" si="4"/>
        <v>3026800</v>
      </c>
      <c r="C59" s="41">
        <f t="shared" si="5"/>
        <v>3198575</v>
      </c>
      <c r="D59" s="41">
        <f t="shared" si="6"/>
        <v>12</v>
      </c>
      <c r="E59" s="42" t="str">
        <f t="shared" si="2"/>
        <v>MALAGA</v>
      </c>
      <c r="F59" s="42">
        <f t="shared" si="9"/>
        <v>602898</v>
      </c>
      <c r="G59" s="42">
        <f t="shared" si="8"/>
        <v>374093</v>
      </c>
    </row>
    <row r="60" spans="1:7" x14ac:dyDescent="0.25">
      <c r="A60" s="42" t="str">
        <f t="shared" si="3"/>
        <v>SANTANDER</v>
      </c>
      <c r="B60" s="41">
        <f t="shared" si="4"/>
        <v>1128924</v>
      </c>
      <c r="C60" s="41">
        <f t="shared" si="5"/>
        <v>1115105</v>
      </c>
      <c r="D60" s="41">
        <f t="shared" si="6"/>
        <v>17</v>
      </c>
      <c r="E60" s="42" t="str">
        <f t="shared" si="2"/>
        <v>ALICANTE</v>
      </c>
      <c r="F60" s="42">
        <f t="shared" si="9"/>
        <v>574436</v>
      </c>
      <c r="G60" s="42">
        <f t="shared" si="8"/>
        <v>553518</v>
      </c>
    </row>
    <row r="61" spans="1:7" x14ac:dyDescent="0.25">
      <c r="A61" s="42" t="str">
        <f t="shared" si="3"/>
        <v>SEVILLA</v>
      </c>
      <c r="B61" s="41">
        <f t="shared" si="4"/>
        <v>1058147</v>
      </c>
      <c r="C61" s="41">
        <f t="shared" si="5"/>
        <v>1069253</v>
      </c>
      <c r="D61" s="41">
        <f t="shared" si="6"/>
        <v>18</v>
      </c>
      <c r="E61" s="42" t="str">
        <f t="shared" si="2"/>
        <v>MOTRIL</v>
      </c>
      <c r="F61" s="42">
        <f t="shared" si="9"/>
        <v>498313</v>
      </c>
      <c r="G61" s="42">
        <f t="shared" si="8"/>
        <v>460107</v>
      </c>
    </row>
    <row r="62" spans="1:7" x14ac:dyDescent="0.25">
      <c r="A62" s="42" t="str">
        <f t="shared" si="3"/>
        <v>TARRAGONA</v>
      </c>
      <c r="B62" s="41">
        <f t="shared" si="4"/>
        <v>7615955</v>
      </c>
      <c r="C62" s="41">
        <f t="shared" si="5"/>
        <v>7256786</v>
      </c>
      <c r="D62" s="41">
        <f t="shared" si="6"/>
        <v>4</v>
      </c>
      <c r="E62" s="42" t="str">
        <f t="shared" si="2"/>
        <v>CEUTA</v>
      </c>
      <c r="F62" s="42">
        <f t="shared" si="9"/>
        <v>425583</v>
      </c>
      <c r="G62" s="42">
        <f t="shared" si="8"/>
        <v>476726</v>
      </c>
    </row>
    <row r="63" spans="1:7" x14ac:dyDescent="0.25">
      <c r="A63" s="42" t="str">
        <f t="shared" si="3"/>
        <v>VALENCIA</v>
      </c>
      <c r="B63" s="41">
        <f t="shared" si="4"/>
        <v>15326795</v>
      </c>
      <c r="C63" s="41">
        <f t="shared" si="5"/>
        <v>15786764</v>
      </c>
      <c r="D63" s="41">
        <f t="shared" si="6"/>
        <v>2</v>
      </c>
      <c r="E63" s="42" t="str">
        <f t="shared" si="2"/>
        <v>MARIN Y RIA DE PONTEVEDRA</v>
      </c>
      <c r="F63" s="42">
        <f t="shared" si="9"/>
        <v>424108</v>
      </c>
      <c r="G63" s="42">
        <f t="shared" si="8"/>
        <v>522976</v>
      </c>
    </row>
    <row r="64" spans="1:7" x14ac:dyDescent="0.25">
      <c r="A64" s="42" t="str">
        <f t="shared" si="3"/>
        <v>VIGO</v>
      </c>
      <c r="B64" s="41">
        <f t="shared" si="4"/>
        <v>866031</v>
      </c>
      <c r="C64" s="41">
        <f t="shared" si="5"/>
        <v>899626</v>
      </c>
      <c r="D64" s="41">
        <f t="shared" si="6"/>
        <v>19</v>
      </c>
      <c r="E64" s="42" t="str">
        <f t="shared" si="2"/>
        <v>VILAGARCIA</v>
      </c>
      <c r="F64" s="42">
        <f t="shared" si="9"/>
        <v>263072</v>
      </c>
      <c r="G64" s="42">
        <f t="shared" si="8"/>
        <v>236749</v>
      </c>
    </row>
    <row r="65" spans="1:7" x14ac:dyDescent="0.25">
      <c r="A65" s="42" t="str">
        <f t="shared" si="3"/>
        <v>VILAGARCIA</v>
      </c>
      <c r="B65" s="41">
        <f t="shared" si="4"/>
        <v>263072</v>
      </c>
      <c r="C65" s="41">
        <f t="shared" si="5"/>
        <v>236749</v>
      </c>
      <c r="D65" s="41">
        <f t="shared" si="6"/>
        <v>27</v>
      </c>
      <c r="E65" s="42" t="str">
        <f t="shared" si="2"/>
        <v>MELILLA</v>
      </c>
      <c r="F65" s="42">
        <f t="shared" si="9"/>
        <v>241960</v>
      </c>
      <c r="G65" s="42">
        <f t="shared" si="8"/>
        <v>224838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77</v>
      </c>
    </row>
    <row r="2" spans="1:12" s="2" customFormat="1" ht="21" x14ac:dyDescent="0.35"/>
    <row r="5" spans="1:12" x14ac:dyDescent="0.25">
      <c r="A5" s="122" t="s">
        <v>73</v>
      </c>
      <c r="B5" s="120" t="str">
        <f>'Resumen general'!D6</f>
        <v>Mes Marzo</v>
      </c>
      <c r="C5" s="121"/>
      <c r="D5" s="120" t="str">
        <f>'Resumen general'!F6</f>
        <v>Acumulado desde Enero</v>
      </c>
      <c r="E5" s="121"/>
      <c r="F5" s="121"/>
      <c r="L5" s="39">
        <f>'Resumen general'!I4</f>
        <v>41758</v>
      </c>
    </row>
    <row r="6" spans="1:12" x14ac:dyDescent="0.25">
      <c r="A6" s="123"/>
      <c r="B6" s="7">
        <f>'Resumen general'!D7</f>
        <v>2013</v>
      </c>
      <c r="C6" s="7">
        <f>'Resumen general'!E7</f>
        <v>2014</v>
      </c>
      <c r="D6" s="7">
        <f>'Resumen general'!F7</f>
        <v>2013</v>
      </c>
      <c r="E6" s="7">
        <f>'Resumen general'!G7</f>
        <v>2014</v>
      </c>
      <c r="F6" s="7" t="s">
        <v>43</v>
      </c>
    </row>
    <row r="7" spans="1:12" x14ac:dyDescent="0.25">
      <c r="A7" s="8" t="s">
        <v>44</v>
      </c>
      <c r="B7" s="37">
        <v>755270</v>
      </c>
      <c r="C7" s="37">
        <v>545305</v>
      </c>
      <c r="D7" s="37">
        <v>1858427</v>
      </c>
      <c r="E7" s="37">
        <v>1486927</v>
      </c>
      <c r="F7" s="10">
        <f>((E7*100)/D7)-100</f>
        <v>-19.990023821220845</v>
      </c>
      <c r="G7" s="1"/>
      <c r="H7" s="1"/>
      <c r="I7" s="1"/>
    </row>
    <row r="8" spans="1:12" x14ac:dyDescent="0.25">
      <c r="A8" s="11" t="s">
        <v>45</v>
      </c>
      <c r="B8" s="38">
        <v>0</v>
      </c>
      <c r="C8" s="38">
        <v>8100</v>
      </c>
      <c r="D8" s="38">
        <v>10022</v>
      </c>
      <c r="E8" s="38">
        <v>19088</v>
      </c>
      <c r="F8" s="13">
        <f t="shared" ref="F8:F35" si="0">((E8*100)/D8)-100</f>
        <v>90.460985831171428</v>
      </c>
      <c r="G8" s="1"/>
      <c r="H8" s="1"/>
      <c r="I8" s="1"/>
    </row>
    <row r="9" spans="1:12" x14ac:dyDescent="0.25">
      <c r="A9" s="8" t="s">
        <v>46</v>
      </c>
      <c r="B9" s="37">
        <v>2099</v>
      </c>
      <c r="C9" s="37">
        <v>0</v>
      </c>
      <c r="D9" s="37">
        <v>2099</v>
      </c>
      <c r="E9" s="37">
        <v>6347</v>
      </c>
      <c r="F9" s="10">
        <f t="shared" si="0"/>
        <v>202.38208670795615</v>
      </c>
      <c r="G9" s="1"/>
      <c r="H9" s="1"/>
      <c r="I9" s="1"/>
    </row>
    <row r="10" spans="1:12" x14ac:dyDescent="0.25">
      <c r="A10" s="11" t="s">
        <v>47</v>
      </c>
      <c r="B10" s="38">
        <v>67940</v>
      </c>
      <c r="C10" s="38">
        <v>73523</v>
      </c>
      <c r="D10" s="38">
        <v>163394</v>
      </c>
      <c r="E10" s="38">
        <v>162707</v>
      </c>
      <c r="F10" s="13">
        <f t="shared" si="0"/>
        <v>-0.42045607549849251</v>
      </c>
      <c r="G10" s="1"/>
      <c r="H10" s="1"/>
      <c r="I10" s="1"/>
    </row>
    <row r="11" spans="1:12" x14ac:dyDescent="0.25">
      <c r="A11" s="8" t="s">
        <v>48</v>
      </c>
      <c r="B11" s="37">
        <v>1552691</v>
      </c>
      <c r="C11" s="37">
        <v>2053537</v>
      </c>
      <c r="D11" s="37">
        <v>5018739</v>
      </c>
      <c r="E11" s="37">
        <v>6018151</v>
      </c>
      <c r="F11" s="10">
        <f t="shared" si="0"/>
        <v>19.913607780759264</v>
      </c>
      <c r="G11" s="1"/>
      <c r="H11" s="1"/>
      <c r="I11" s="1"/>
    </row>
    <row r="12" spans="1:12" x14ac:dyDescent="0.25">
      <c r="A12" s="11" t="s">
        <v>49</v>
      </c>
      <c r="B12" s="38">
        <v>0</v>
      </c>
      <c r="C12" s="38">
        <v>0</v>
      </c>
      <c r="D12" s="38">
        <v>14037</v>
      </c>
      <c r="E12" s="38">
        <v>7048</v>
      </c>
      <c r="F12" s="13">
        <f t="shared" si="0"/>
        <v>-49.789841134145476</v>
      </c>
      <c r="G12" s="1"/>
      <c r="H12" s="1"/>
      <c r="I12" s="1"/>
    </row>
    <row r="13" spans="1:12" x14ac:dyDescent="0.25">
      <c r="A13" s="8" t="s">
        <v>50</v>
      </c>
      <c r="B13" s="37">
        <v>92563</v>
      </c>
      <c r="C13" s="37">
        <v>102711</v>
      </c>
      <c r="D13" s="37">
        <v>270043</v>
      </c>
      <c r="E13" s="37">
        <v>266779</v>
      </c>
      <c r="F13" s="10">
        <f t="shared" si="0"/>
        <v>-1.2086963927966963</v>
      </c>
      <c r="G13" s="1"/>
      <c r="H13" s="1"/>
      <c r="I13" s="1"/>
    </row>
    <row r="14" spans="1:12" x14ac:dyDescent="0.25">
      <c r="A14" s="11" t="s">
        <v>51</v>
      </c>
      <c r="B14" s="38">
        <v>778522</v>
      </c>
      <c r="C14" s="38">
        <v>920144</v>
      </c>
      <c r="D14" s="38">
        <v>2423599</v>
      </c>
      <c r="E14" s="38">
        <v>3062377</v>
      </c>
      <c r="F14" s="13">
        <f t="shared" si="0"/>
        <v>26.356587867877479</v>
      </c>
      <c r="G14" s="1"/>
      <c r="H14" s="1"/>
      <c r="I14" s="1"/>
    </row>
    <row r="15" spans="1:12" x14ac:dyDescent="0.25">
      <c r="A15" s="8" t="s">
        <v>52</v>
      </c>
      <c r="B15" s="37">
        <v>1424866</v>
      </c>
      <c r="C15" s="37">
        <v>1428162</v>
      </c>
      <c r="D15" s="37">
        <v>4034587</v>
      </c>
      <c r="E15" s="37">
        <v>3667111</v>
      </c>
      <c r="F15" s="10">
        <f t="shared" si="0"/>
        <v>-9.1081441545318</v>
      </c>
      <c r="G15" s="1"/>
      <c r="H15" s="1"/>
      <c r="I15" s="1"/>
    </row>
    <row r="16" spans="1:12" x14ac:dyDescent="0.25">
      <c r="A16" s="11" t="s">
        <v>53</v>
      </c>
      <c r="B16" s="38">
        <v>2036938</v>
      </c>
      <c r="C16" s="38">
        <v>1963477</v>
      </c>
      <c r="D16" s="38">
        <v>5646492</v>
      </c>
      <c r="E16" s="38">
        <v>5528846</v>
      </c>
      <c r="F16" s="13">
        <f t="shared" si="0"/>
        <v>-2.0835237170264236</v>
      </c>
      <c r="G16" s="1"/>
      <c r="H16" s="1"/>
      <c r="I16" s="1"/>
    </row>
    <row r="17" spans="1:9" x14ac:dyDescent="0.25">
      <c r="A17" s="8" t="s">
        <v>54</v>
      </c>
      <c r="B17" s="37">
        <v>638523</v>
      </c>
      <c r="C17" s="37">
        <v>590563</v>
      </c>
      <c r="D17" s="37">
        <v>1928631</v>
      </c>
      <c r="E17" s="37">
        <v>1859258</v>
      </c>
      <c r="F17" s="10">
        <f t="shared" si="0"/>
        <v>-3.597007410956266</v>
      </c>
      <c r="G17" s="1"/>
      <c r="H17" s="1"/>
      <c r="I17" s="1"/>
    </row>
    <row r="18" spans="1:9" x14ac:dyDescent="0.25">
      <c r="A18" s="11" t="s">
        <v>55</v>
      </c>
      <c r="B18" s="38">
        <v>78746</v>
      </c>
      <c r="C18" s="38">
        <v>82691</v>
      </c>
      <c r="D18" s="38">
        <v>220434</v>
      </c>
      <c r="E18" s="38">
        <v>187973</v>
      </c>
      <c r="F18" s="13">
        <f t="shared" si="0"/>
        <v>-14.725949717375727</v>
      </c>
      <c r="G18" s="1"/>
      <c r="H18" s="1"/>
      <c r="I18" s="1"/>
    </row>
    <row r="19" spans="1:9" x14ac:dyDescent="0.25">
      <c r="A19" s="8" t="s">
        <v>56</v>
      </c>
      <c r="B19" s="37">
        <v>280868</v>
      </c>
      <c r="C19" s="37">
        <v>398989</v>
      </c>
      <c r="D19" s="37">
        <v>626745</v>
      </c>
      <c r="E19" s="37">
        <v>751590</v>
      </c>
      <c r="F19" s="10">
        <f t="shared" si="0"/>
        <v>19.919584520020109</v>
      </c>
      <c r="G19" s="1"/>
      <c r="H19" s="1"/>
      <c r="I19" s="1"/>
    </row>
    <row r="20" spans="1:9" x14ac:dyDescent="0.25">
      <c r="A20" s="11" t="s">
        <v>57</v>
      </c>
      <c r="B20" s="38">
        <v>84213</v>
      </c>
      <c r="C20" s="38">
        <v>103226</v>
      </c>
      <c r="D20" s="38">
        <v>194653</v>
      </c>
      <c r="E20" s="38">
        <v>241190</v>
      </c>
      <c r="F20" s="13">
        <f t="shared" si="0"/>
        <v>23.907671600232206</v>
      </c>
      <c r="G20" s="1"/>
      <c r="H20" s="1"/>
      <c r="I20" s="1"/>
    </row>
    <row r="21" spans="1:9" x14ac:dyDescent="0.25">
      <c r="A21" s="8" t="s">
        <v>58</v>
      </c>
      <c r="B21" s="37">
        <v>1631902</v>
      </c>
      <c r="C21" s="37">
        <v>1637830</v>
      </c>
      <c r="D21" s="37">
        <v>4543159</v>
      </c>
      <c r="E21" s="37">
        <v>4321867</v>
      </c>
      <c r="F21" s="10">
        <f t="shared" si="0"/>
        <v>-4.8708838937840397</v>
      </c>
      <c r="G21" s="1"/>
      <c r="H21" s="1"/>
      <c r="I21" s="1"/>
    </row>
    <row r="22" spans="1:9" x14ac:dyDescent="0.25">
      <c r="A22" s="11" t="s">
        <v>59</v>
      </c>
      <c r="B22" s="38">
        <v>414601</v>
      </c>
      <c r="C22" s="38">
        <v>444052</v>
      </c>
      <c r="D22" s="38">
        <v>1269512</v>
      </c>
      <c r="E22" s="38">
        <v>1196498</v>
      </c>
      <c r="F22" s="13">
        <f t="shared" si="0"/>
        <v>-5.7513438234534249</v>
      </c>
      <c r="G22" s="1"/>
      <c r="H22" s="1"/>
      <c r="I22" s="1"/>
    </row>
    <row r="23" spans="1:9" x14ac:dyDescent="0.25">
      <c r="A23" s="8" t="s">
        <v>60</v>
      </c>
      <c r="B23" s="37">
        <v>5717</v>
      </c>
      <c r="C23" s="37">
        <v>18637</v>
      </c>
      <c r="D23" s="37">
        <v>12655</v>
      </c>
      <c r="E23" s="37">
        <v>52269</v>
      </c>
      <c r="F23" s="10">
        <f t="shared" si="0"/>
        <v>313.03042275780325</v>
      </c>
      <c r="G23" s="1"/>
      <c r="H23" s="1"/>
      <c r="I23" s="1"/>
    </row>
    <row r="24" spans="1:9" x14ac:dyDescent="0.25">
      <c r="A24" s="11" t="s">
        <v>61</v>
      </c>
      <c r="B24" s="38">
        <v>0</v>
      </c>
      <c r="C24" s="38">
        <v>0</v>
      </c>
      <c r="D24" s="38">
        <v>0</v>
      </c>
      <c r="E24" s="38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37">
        <v>5938</v>
      </c>
      <c r="C25" s="37">
        <v>6010</v>
      </c>
      <c r="D25" s="37">
        <v>11695</v>
      </c>
      <c r="E25" s="37">
        <v>18387</v>
      </c>
      <c r="F25" s="10">
        <f t="shared" si="0"/>
        <v>57.221034630183851</v>
      </c>
      <c r="G25" s="1"/>
      <c r="H25" s="1"/>
      <c r="I25" s="1"/>
    </row>
    <row r="26" spans="1:9" x14ac:dyDescent="0.25">
      <c r="A26" s="11" t="s">
        <v>63</v>
      </c>
      <c r="B26" s="38">
        <v>74853</v>
      </c>
      <c r="C26" s="38">
        <v>98806</v>
      </c>
      <c r="D26" s="38">
        <v>264717</v>
      </c>
      <c r="E26" s="38">
        <v>319949</v>
      </c>
      <c r="F26" s="13">
        <f t="shared" si="0"/>
        <v>20.864545911293945</v>
      </c>
      <c r="G26" s="1"/>
      <c r="H26" s="1"/>
      <c r="I26" s="1"/>
    </row>
    <row r="27" spans="1:9" x14ac:dyDescent="0.25">
      <c r="A27" s="8" t="s">
        <v>64</v>
      </c>
      <c r="B27" s="37">
        <v>0</v>
      </c>
      <c r="C27" s="37">
        <v>0</v>
      </c>
      <c r="D27" s="37">
        <v>0</v>
      </c>
      <c r="E27" s="37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8">
        <v>765343</v>
      </c>
      <c r="C28" s="38">
        <v>455942</v>
      </c>
      <c r="D28" s="38">
        <v>1821133</v>
      </c>
      <c r="E28" s="38">
        <v>1630371</v>
      </c>
      <c r="F28" s="13">
        <f t="shared" si="0"/>
        <v>-10.474907653641992</v>
      </c>
      <c r="G28" s="1"/>
      <c r="H28" s="1"/>
      <c r="I28" s="1"/>
    </row>
    <row r="29" spans="1:9" x14ac:dyDescent="0.25">
      <c r="A29" s="8" t="s">
        <v>66</v>
      </c>
      <c r="B29" s="37">
        <v>6869</v>
      </c>
      <c r="C29" s="37">
        <v>22047</v>
      </c>
      <c r="D29" s="37">
        <v>34684</v>
      </c>
      <c r="E29" s="37">
        <v>55370</v>
      </c>
      <c r="F29" s="10">
        <f t="shared" si="0"/>
        <v>59.641333179564072</v>
      </c>
      <c r="G29" s="1"/>
      <c r="H29" s="1"/>
      <c r="I29" s="1"/>
    </row>
    <row r="30" spans="1:9" x14ac:dyDescent="0.25">
      <c r="A30" s="11" t="s">
        <v>67</v>
      </c>
      <c r="B30" s="38">
        <v>29307</v>
      </c>
      <c r="C30" s="38">
        <v>26062</v>
      </c>
      <c r="D30" s="38">
        <v>83211</v>
      </c>
      <c r="E30" s="38">
        <v>68387</v>
      </c>
      <c r="F30" s="13">
        <f t="shared" si="0"/>
        <v>-17.814952350049879</v>
      </c>
      <c r="G30" s="1"/>
      <c r="H30" s="1"/>
      <c r="I30" s="1"/>
    </row>
    <row r="31" spans="1:9" x14ac:dyDescent="0.25">
      <c r="A31" s="8" t="s">
        <v>68</v>
      </c>
      <c r="B31" s="37">
        <v>1606817</v>
      </c>
      <c r="C31" s="37">
        <v>1362928</v>
      </c>
      <c r="D31" s="37">
        <v>4655585</v>
      </c>
      <c r="E31" s="37">
        <v>4541651</v>
      </c>
      <c r="F31" s="10">
        <f t="shared" si="0"/>
        <v>-2.4472542118766967</v>
      </c>
      <c r="G31" s="1"/>
      <c r="H31" s="1"/>
      <c r="I31" s="1"/>
    </row>
    <row r="32" spans="1:9" x14ac:dyDescent="0.25">
      <c r="A32" s="11" t="s">
        <v>69</v>
      </c>
      <c r="B32" s="38">
        <v>355856</v>
      </c>
      <c r="C32" s="38">
        <v>340990</v>
      </c>
      <c r="D32" s="38">
        <v>802680</v>
      </c>
      <c r="E32" s="38">
        <v>1088571</v>
      </c>
      <c r="F32" s="13">
        <f t="shared" si="0"/>
        <v>35.617057856181788</v>
      </c>
      <c r="G32" s="1"/>
      <c r="H32" s="1"/>
      <c r="I32" s="1"/>
    </row>
    <row r="33" spans="1:9" x14ac:dyDescent="0.25">
      <c r="A33" s="8" t="s">
        <v>70</v>
      </c>
      <c r="B33" s="37">
        <v>8862</v>
      </c>
      <c r="C33" s="37">
        <v>7939</v>
      </c>
      <c r="D33" s="37">
        <v>23846</v>
      </c>
      <c r="E33" s="37">
        <v>20993</v>
      </c>
      <c r="F33" s="10">
        <f t="shared" si="0"/>
        <v>-11.964270737230564</v>
      </c>
      <c r="G33" s="1"/>
      <c r="H33" s="1"/>
      <c r="I33" s="1"/>
    </row>
    <row r="34" spans="1:9" x14ac:dyDescent="0.25">
      <c r="A34" s="11" t="s">
        <v>71</v>
      </c>
      <c r="B34" s="38">
        <v>48039</v>
      </c>
      <c r="C34" s="38">
        <v>14768</v>
      </c>
      <c r="D34" s="38">
        <v>78518</v>
      </c>
      <c r="E34" s="38">
        <v>55160</v>
      </c>
      <c r="F34" s="13">
        <f t="shared" si="0"/>
        <v>-29.748592679385624</v>
      </c>
      <c r="G34" s="1"/>
      <c r="H34" s="1"/>
      <c r="I34" s="1"/>
    </row>
    <row r="35" spans="1:9" x14ac:dyDescent="0.25">
      <c r="A35" s="14" t="s">
        <v>72</v>
      </c>
      <c r="B35" s="15">
        <f>SUM(B7:B34)</f>
        <v>12747343</v>
      </c>
      <c r="C35" s="15">
        <f t="shared" ref="C35:E35" si="1">SUM(C7:C34)</f>
        <v>12706439</v>
      </c>
      <c r="D35" s="15">
        <f t="shared" si="1"/>
        <v>36013297</v>
      </c>
      <c r="E35" s="15">
        <f t="shared" si="1"/>
        <v>36634865</v>
      </c>
      <c r="F35" s="16">
        <f t="shared" si="0"/>
        <v>1.7259402825573034</v>
      </c>
      <c r="G35" s="1"/>
      <c r="H35" s="1"/>
      <c r="I35" s="1"/>
    </row>
    <row r="37" spans="1:9" x14ac:dyDescent="0.25">
      <c r="A37" s="42"/>
      <c r="B37" s="42">
        <f>E6</f>
        <v>2014</v>
      </c>
      <c r="C37" s="42">
        <f>D6</f>
        <v>2013</v>
      </c>
      <c r="D37" s="42"/>
      <c r="E37" s="42"/>
      <c r="F37" s="42">
        <f>B37</f>
        <v>2014</v>
      </c>
      <c r="G37" s="42">
        <f>C37</f>
        <v>2013</v>
      </c>
    </row>
    <row r="38" spans="1:9" x14ac:dyDescent="0.25">
      <c r="A38" s="42" t="str">
        <f>A7</f>
        <v>A CORUÑA</v>
      </c>
      <c r="B38" s="41">
        <f>E7</f>
        <v>1486927</v>
      </c>
      <c r="C38" s="41">
        <f>D7</f>
        <v>1858427</v>
      </c>
      <c r="D38" s="41">
        <f>_xlfn.RANK.EQ(B38,$B$38:$B$65)+COUNTIF($B$38:$B$65,B38)-1</f>
        <v>9</v>
      </c>
      <c r="E38" s="42" t="str">
        <f t="shared" ref="E38:E65" si="2">INDEX($A$38:$B$65,MATCH(ROW()-37,$D$38:$D$65,0),1)</f>
        <v>BAHIA DE ALGECIRAS</v>
      </c>
      <c r="F38" s="42">
        <f>LOOKUP(E38,$A$38:$A$65,$B$38:$B$65)</f>
        <v>6018151</v>
      </c>
      <c r="G38" s="42">
        <f>LOOKUP(E38,$A$38:$A$65,$C$38:$C$65)</f>
        <v>5018739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19088</v>
      </c>
      <c r="C39" s="41">
        <f t="shared" ref="C39:C65" si="5">D8</f>
        <v>10022</v>
      </c>
      <c r="D39" s="41">
        <f t="shared" ref="D39:D65" si="6">_xlfn.RANK.EQ(B39,$B$38:$B$65)+COUNTIF($B$38:$B$65,B39)-1</f>
        <v>23</v>
      </c>
      <c r="E39" s="42" t="str">
        <f t="shared" si="2"/>
        <v>CARTAGENA</v>
      </c>
      <c r="F39" s="42">
        <f t="shared" ref="F39:F54" si="7">LOOKUP(E39,$A$38:$A$65,$B$38:$B$65)</f>
        <v>5528846</v>
      </c>
      <c r="G39" s="42">
        <f t="shared" ref="G39:G65" si="8">LOOKUP(E39,$A$38:$A$65,$C$38:$C$65)</f>
        <v>5646492</v>
      </c>
    </row>
    <row r="40" spans="1:9" x14ac:dyDescent="0.25">
      <c r="A40" s="42" t="str">
        <f t="shared" si="3"/>
        <v>ALMERIA</v>
      </c>
      <c r="B40" s="41">
        <f t="shared" si="4"/>
        <v>6347</v>
      </c>
      <c r="C40" s="41">
        <f t="shared" si="5"/>
        <v>2099</v>
      </c>
      <c r="D40" s="41">
        <f t="shared" si="6"/>
        <v>26</v>
      </c>
      <c r="E40" s="42" t="str">
        <f t="shared" si="2"/>
        <v>TARRAGONA</v>
      </c>
      <c r="F40" s="42">
        <f t="shared" si="7"/>
        <v>4541651</v>
      </c>
      <c r="G40" s="42">
        <f t="shared" si="8"/>
        <v>4655585</v>
      </c>
    </row>
    <row r="41" spans="1:9" x14ac:dyDescent="0.25">
      <c r="A41" s="42" t="str">
        <f t="shared" si="3"/>
        <v>AVILES</v>
      </c>
      <c r="B41" s="41">
        <f t="shared" si="4"/>
        <v>162707</v>
      </c>
      <c r="C41" s="41">
        <f t="shared" si="5"/>
        <v>163394</v>
      </c>
      <c r="D41" s="41">
        <f t="shared" si="6"/>
        <v>17</v>
      </c>
      <c r="E41" s="42" t="str">
        <f t="shared" si="2"/>
        <v>HUELVA</v>
      </c>
      <c r="F41" s="42">
        <f t="shared" si="7"/>
        <v>4321867</v>
      </c>
      <c r="G41" s="42">
        <f t="shared" si="8"/>
        <v>4543159</v>
      </c>
    </row>
    <row r="42" spans="1:9" x14ac:dyDescent="0.25">
      <c r="A42" s="42" t="str">
        <f t="shared" si="3"/>
        <v>BAHIA DE ALGECIRAS</v>
      </c>
      <c r="B42" s="41">
        <f t="shared" si="4"/>
        <v>6018151</v>
      </c>
      <c r="C42" s="41">
        <f t="shared" si="5"/>
        <v>5018739</v>
      </c>
      <c r="D42" s="41">
        <f t="shared" si="6"/>
        <v>1</v>
      </c>
      <c r="E42" s="42" t="str">
        <f t="shared" si="2"/>
        <v>BILBAO</v>
      </c>
      <c r="F42" s="42">
        <f t="shared" si="7"/>
        <v>3667111</v>
      </c>
      <c r="G42" s="42">
        <f t="shared" si="8"/>
        <v>4034587</v>
      </c>
    </row>
    <row r="43" spans="1:9" x14ac:dyDescent="0.25">
      <c r="A43" s="42" t="str">
        <f t="shared" si="3"/>
        <v>BAHIA DE CADIZ</v>
      </c>
      <c r="B43" s="41">
        <f t="shared" si="4"/>
        <v>7048</v>
      </c>
      <c r="C43" s="41">
        <f t="shared" si="5"/>
        <v>14037</v>
      </c>
      <c r="D43" s="41">
        <f t="shared" si="6"/>
        <v>25</v>
      </c>
      <c r="E43" s="42" t="str">
        <f t="shared" si="2"/>
        <v>BARCELONA</v>
      </c>
      <c r="F43" s="42">
        <f t="shared" si="7"/>
        <v>3062377</v>
      </c>
      <c r="G43" s="42">
        <f t="shared" si="8"/>
        <v>2423599</v>
      </c>
    </row>
    <row r="44" spans="1:9" x14ac:dyDescent="0.25">
      <c r="A44" s="42" t="str">
        <f t="shared" si="3"/>
        <v>BALEARES</v>
      </c>
      <c r="B44" s="41">
        <f t="shared" si="4"/>
        <v>266779</v>
      </c>
      <c r="C44" s="41">
        <f t="shared" si="5"/>
        <v>270043</v>
      </c>
      <c r="D44" s="41">
        <f t="shared" si="6"/>
        <v>14</v>
      </c>
      <c r="E44" s="42" t="str">
        <f t="shared" si="2"/>
        <v>CASTELLON</v>
      </c>
      <c r="F44" s="42">
        <f t="shared" si="7"/>
        <v>1859258</v>
      </c>
      <c r="G44" s="42">
        <f t="shared" si="8"/>
        <v>1928631</v>
      </c>
    </row>
    <row r="45" spans="1:9" x14ac:dyDescent="0.25">
      <c r="A45" s="42" t="str">
        <f t="shared" si="3"/>
        <v>BARCELONA</v>
      </c>
      <c r="B45" s="41">
        <f t="shared" si="4"/>
        <v>3062377</v>
      </c>
      <c r="C45" s="41">
        <f t="shared" si="5"/>
        <v>2423599</v>
      </c>
      <c r="D45" s="41">
        <f t="shared" si="6"/>
        <v>6</v>
      </c>
      <c r="E45" s="42" t="str">
        <f t="shared" si="2"/>
        <v>SANTA CRUZ DE TENERIFE</v>
      </c>
      <c r="F45" s="42">
        <f t="shared" si="7"/>
        <v>1630371</v>
      </c>
      <c r="G45" s="42">
        <f t="shared" si="8"/>
        <v>1821133</v>
      </c>
    </row>
    <row r="46" spans="1:9" x14ac:dyDescent="0.25">
      <c r="A46" s="42" t="str">
        <f t="shared" si="3"/>
        <v>BILBAO</v>
      </c>
      <c r="B46" s="41">
        <f t="shared" si="4"/>
        <v>3667111</v>
      </c>
      <c r="C46" s="41">
        <f t="shared" si="5"/>
        <v>4034587</v>
      </c>
      <c r="D46" s="41">
        <f t="shared" si="6"/>
        <v>5</v>
      </c>
      <c r="E46" s="42" t="str">
        <f t="shared" si="2"/>
        <v>A CORUÑA</v>
      </c>
      <c r="F46" s="42">
        <f t="shared" si="7"/>
        <v>1486927</v>
      </c>
      <c r="G46" s="42">
        <f t="shared" si="8"/>
        <v>1858427</v>
      </c>
    </row>
    <row r="47" spans="1:9" x14ac:dyDescent="0.25">
      <c r="A47" s="42" t="str">
        <f t="shared" si="3"/>
        <v>CARTAGENA</v>
      </c>
      <c r="B47" s="41">
        <f t="shared" si="4"/>
        <v>5528846</v>
      </c>
      <c r="C47" s="41">
        <f t="shared" si="5"/>
        <v>5646492</v>
      </c>
      <c r="D47" s="41">
        <f t="shared" si="6"/>
        <v>2</v>
      </c>
      <c r="E47" s="42" t="str">
        <f t="shared" si="2"/>
        <v>LAS PALMAS</v>
      </c>
      <c r="F47" s="42">
        <f t="shared" si="7"/>
        <v>1196498</v>
      </c>
      <c r="G47" s="42">
        <f t="shared" si="8"/>
        <v>1269512</v>
      </c>
    </row>
    <row r="48" spans="1:9" x14ac:dyDescent="0.25">
      <c r="A48" s="42" t="str">
        <f t="shared" si="3"/>
        <v>CASTELLON</v>
      </c>
      <c r="B48" s="41">
        <f t="shared" si="4"/>
        <v>1859258</v>
      </c>
      <c r="C48" s="41">
        <f t="shared" si="5"/>
        <v>1928631</v>
      </c>
      <c r="D48" s="41">
        <f t="shared" si="6"/>
        <v>7</v>
      </c>
      <c r="E48" s="42" t="str">
        <f t="shared" si="2"/>
        <v>VALENCIA</v>
      </c>
      <c r="F48" s="42">
        <f t="shared" si="7"/>
        <v>1088571</v>
      </c>
      <c r="G48" s="42">
        <f t="shared" si="8"/>
        <v>802680</v>
      </c>
    </row>
    <row r="49" spans="1:7" x14ac:dyDescent="0.25">
      <c r="A49" s="42" t="str">
        <f t="shared" si="3"/>
        <v>CEUTA</v>
      </c>
      <c r="B49" s="41">
        <f t="shared" si="4"/>
        <v>187973</v>
      </c>
      <c r="C49" s="41">
        <f t="shared" si="5"/>
        <v>220434</v>
      </c>
      <c r="D49" s="41">
        <f t="shared" si="6"/>
        <v>16</v>
      </c>
      <c r="E49" s="42" t="str">
        <f t="shared" si="2"/>
        <v>FERROL-SAN CIBRAO</v>
      </c>
      <c r="F49" s="42">
        <f t="shared" si="7"/>
        <v>751590</v>
      </c>
      <c r="G49" s="42">
        <f t="shared" si="8"/>
        <v>626745</v>
      </c>
    </row>
    <row r="50" spans="1:7" x14ac:dyDescent="0.25">
      <c r="A50" s="42" t="str">
        <f t="shared" si="3"/>
        <v>FERROL-SAN CIBRAO</v>
      </c>
      <c r="B50" s="41">
        <f t="shared" si="4"/>
        <v>751590</v>
      </c>
      <c r="C50" s="41">
        <f t="shared" si="5"/>
        <v>626745</v>
      </c>
      <c r="D50" s="41">
        <f t="shared" si="6"/>
        <v>12</v>
      </c>
      <c r="E50" s="42" t="str">
        <f t="shared" si="2"/>
        <v>MOTRIL</v>
      </c>
      <c r="F50" s="42">
        <f t="shared" si="7"/>
        <v>319949</v>
      </c>
      <c r="G50" s="42">
        <f t="shared" si="8"/>
        <v>264717</v>
      </c>
    </row>
    <row r="51" spans="1:7" x14ac:dyDescent="0.25">
      <c r="A51" s="42" t="str">
        <f t="shared" si="3"/>
        <v>GIJON</v>
      </c>
      <c r="B51" s="41">
        <f t="shared" si="4"/>
        <v>241190</v>
      </c>
      <c r="C51" s="41">
        <f t="shared" si="5"/>
        <v>194653</v>
      </c>
      <c r="D51" s="41">
        <f t="shared" si="6"/>
        <v>15</v>
      </c>
      <c r="E51" s="42" t="str">
        <f t="shared" si="2"/>
        <v>BALEARES</v>
      </c>
      <c r="F51" s="42">
        <f t="shared" si="7"/>
        <v>266779</v>
      </c>
      <c r="G51" s="42">
        <f t="shared" si="8"/>
        <v>270043</v>
      </c>
    </row>
    <row r="52" spans="1:7" x14ac:dyDescent="0.25">
      <c r="A52" s="42" t="str">
        <f t="shared" si="3"/>
        <v>HUELVA</v>
      </c>
      <c r="B52" s="41">
        <f t="shared" si="4"/>
        <v>4321867</v>
      </c>
      <c r="C52" s="41">
        <f t="shared" si="5"/>
        <v>4543159</v>
      </c>
      <c r="D52" s="41">
        <f t="shared" si="6"/>
        <v>4</v>
      </c>
      <c r="E52" s="42" t="str">
        <f t="shared" si="2"/>
        <v>GIJON</v>
      </c>
      <c r="F52" s="42">
        <f t="shared" si="7"/>
        <v>241190</v>
      </c>
      <c r="G52" s="42">
        <f t="shared" si="8"/>
        <v>194653</v>
      </c>
    </row>
    <row r="53" spans="1:7" x14ac:dyDescent="0.25">
      <c r="A53" s="42" t="str">
        <f t="shared" si="3"/>
        <v>LAS PALMAS</v>
      </c>
      <c r="B53" s="41">
        <f t="shared" si="4"/>
        <v>1196498</v>
      </c>
      <c r="C53" s="41">
        <f t="shared" si="5"/>
        <v>1269512</v>
      </c>
      <c r="D53" s="41">
        <f t="shared" si="6"/>
        <v>10</v>
      </c>
      <c r="E53" s="42" t="str">
        <f t="shared" si="2"/>
        <v>CEUTA</v>
      </c>
      <c r="F53" s="42">
        <f t="shared" si="7"/>
        <v>187973</v>
      </c>
      <c r="G53" s="42">
        <f t="shared" si="8"/>
        <v>220434</v>
      </c>
    </row>
    <row r="54" spans="1:7" x14ac:dyDescent="0.25">
      <c r="A54" s="42" t="str">
        <f t="shared" si="3"/>
        <v>MALAGA</v>
      </c>
      <c r="B54" s="41">
        <f t="shared" si="4"/>
        <v>52269</v>
      </c>
      <c r="C54" s="41">
        <f t="shared" si="5"/>
        <v>12655</v>
      </c>
      <c r="D54" s="41">
        <f t="shared" si="6"/>
        <v>21</v>
      </c>
      <c r="E54" s="42" t="str">
        <f t="shared" si="2"/>
        <v>AVILES</v>
      </c>
      <c r="F54" s="42">
        <f t="shared" si="7"/>
        <v>162707</v>
      </c>
      <c r="G54" s="42">
        <f t="shared" si="8"/>
        <v>163394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SEVILLA</v>
      </c>
      <c r="F55" s="42">
        <f t="shared" ref="F55:F65" si="9">LOOKUP(E55,$A$38:$A$65,$B$38:$B$65)</f>
        <v>68387</v>
      </c>
      <c r="G55" s="42">
        <f t="shared" si="8"/>
        <v>83211</v>
      </c>
    </row>
    <row r="56" spans="1:7" x14ac:dyDescent="0.25">
      <c r="A56" s="42" t="str">
        <f t="shared" si="3"/>
        <v>MELILLA</v>
      </c>
      <c r="B56" s="41">
        <f t="shared" si="4"/>
        <v>18387</v>
      </c>
      <c r="C56" s="41">
        <f t="shared" si="5"/>
        <v>11695</v>
      </c>
      <c r="D56" s="41">
        <f t="shared" si="6"/>
        <v>24</v>
      </c>
      <c r="E56" s="42" t="str">
        <f t="shared" si="2"/>
        <v>SANTANDER</v>
      </c>
      <c r="F56" s="42">
        <f t="shared" si="9"/>
        <v>55370</v>
      </c>
      <c r="G56" s="42">
        <f t="shared" si="8"/>
        <v>34684</v>
      </c>
    </row>
    <row r="57" spans="1:7" x14ac:dyDescent="0.25">
      <c r="A57" s="42" t="str">
        <f t="shared" si="3"/>
        <v>MOTRIL</v>
      </c>
      <c r="B57" s="41">
        <f t="shared" si="4"/>
        <v>319949</v>
      </c>
      <c r="C57" s="41">
        <f t="shared" si="5"/>
        <v>264717</v>
      </c>
      <c r="D57" s="41">
        <f t="shared" si="6"/>
        <v>13</v>
      </c>
      <c r="E57" s="42" t="str">
        <f t="shared" si="2"/>
        <v>VILAGARCIA</v>
      </c>
      <c r="F57" s="42">
        <f t="shared" si="9"/>
        <v>55160</v>
      </c>
      <c r="G57" s="42">
        <f t="shared" si="8"/>
        <v>78518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MALAGA</v>
      </c>
      <c r="F58" s="42">
        <f t="shared" si="9"/>
        <v>52269</v>
      </c>
      <c r="G58" s="42">
        <f t="shared" si="8"/>
        <v>12655</v>
      </c>
    </row>
    <row r="59" spans="1:7" x14ac:dyDescent="0.25">
      <c r="A59" s="42" t="str">
        <f t="shared" si="3"/>
        <v>SANTA CRUZ DE TENERIFE</v>
      </c>
      <c r="B59" s="41">
        <f t="shared" si="4"/>
        <v>1630371</v>
      </c>
      <c r="C59" s="41">
        <f t="shared" si="5"/>
        <v>1821133</v>
      </c>
      <c r="D59" s="41">
        <f t="shared" si="6"/>
        <v>8</v>
      </c>
      <c r="E59" s="42" t="str">
        <f t="shared" si="2"/>
        <v>VIGO</v>
      </c>
      <c r="F59" s="42">
        <f t="shared" si="9"/>
        <v>20993</v>
      </c>
      <c r="G59" s="42">
        <f t="shared" si="8"/>
        <v>23846</v>
      </c>
    </row>
    <row r="60" spans="1:7" x14ac:dyDescent="0.25">
      <c r="A60" s="42" t="str">
        <f t="shared" si="3"/>
        <v>SANTANDER</v>
      </c>
      <c r="B60" s="41">
        <f t="shared" si="4"/>
        <v>55370</v>
      </c>
      <c r="C60" s="41">
        <f t="shared" si="5"/>
        <v>34684</v>
      </c>
      <c r="D60" s="41">
        <f t="shared" si="6"/>
        <v>19</v>
      </c>
      <c r="E60" s="42" t="str">
        <f t="shared" si="2"/>
        <v>ALICANTE</v>
      </c>
      <c r="F60" s="42">
        <f t="shared" si="9"/>
        <v>19088</v>
      </c>
      <c r="G60" s="42">
        <f t="shared" si="8"/>
        <v>10022</v>
      </c>
    </row>
    <row r="61" spans="1:7" x14ac:dyDescent="0.25">
      <c r="A61" s="42" t="str">
        <f t="shared" si="3"/>
        <v>SEVILLA</v>
      </c>
      <c r="B61" s="41">
        <f t="shared" si="4"/>
        <v>68387</v>
      </c>
      <c r="C61" s="41">
        <f t="shared" si="5"/>
        <v>83211</v>
      </c>
      <c r="D61" s="41">
        <f t="shared" si="6"/>
        <v>18</v>
      </c>
      <c r="E61" s="42" t="str">
        <f t="shared" si="2"/>
        <v>MELILLA</v>
      </c>
      <c r="F61" s="42">
        <f t="shared" si="9"/>
        <v>18387</v>
      </c>
      <c r="G61" s="42">
        <f t="shared" si="8"/>
        <v>11695</v>
      </c>
    </row>
    <row r="62" spans="1:7" x14ac:dyDescent="0.25">
      <c r="A62" s="42" t="str">
        <f t="shared" si="3"/>
        <v>TARRAGONA</v>
      </c>
      <c r="B62" s="41">
        <f t="shared" si="4"/>
        <v>4541651</v>
      </c>
      <c r="C62" s="41">
        <f t="shared" si="5"/>
        <v>4655585</v>
      </c>
      <c r="D62" s="41">
        <f t="shared" si="6"/>
        <v>3</v>
      </c>
      <c r="E62" s="42" t="str">
        <f t="shared" si="2"/>
        <v>BAHIA DE CADIZ</v>
      </c>
      <c r="F62" s="42">
        <f t="shared" si="9"/>
        <v>7048</v>
      </c>
      <c r="G62" s="42">
        <f t="shared" si="8"/>
        <v>14037</v>
      </c>
    </row>
    <row r="63" spans="1:7" x14ac:dyDescent="0.25">
      <c r="A63" s="42" t="str">
        <f t="shared" si="3"/>
        <v>VALENCIA</v>
      </c>
      <c r="B63" s="41">
        <f t="shared" si="4"/>
        <v>1088571</v>
      </c>
      <c r="C63" s="41">
        <f t="shared" si="5"/>
        <v>802680</v>
      </c>
      <c r="D63" s="41">
        <f t="shared" si="6"/>
        <v>11</v>
      </c>
      <c r="E63" s="42" t="str">
        <f t="shared" si="2"/>
        <v>ALMERIA</v>
      </c>
      <c r="F63" s="42">
        <f t="shared" si="9"/>
        <v>6347</v>
      </c>
      <c r="G63" s="42">
        <f t="shared" si="8"/>
        <v>2099</v>
      </c>
    </row>
    <row r="64" spans="1:7" x14ac:dyDescent="0.25">
      <c r="A64" s="42" t="str">
        <f t="shared" si="3"/>
        <v>VIGO</v>
      </c>
      <c r="B64" s="41">
        <f t="shared" si="4"/>
        <v>20993</v>
      </c>
      <c r="C64" s="41">
        <f t="shared" si="5"/>
        <v>23846</v>
      </c>
      <c r="D64" s="41">
        <f t="shared" si="6"/>
        <v>22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55160</v>
      </c>
      <c r="C65" s="41">
        <f t="shared" si="5"/>
        <v>78518</v>
      </c>
      <c r="D65" s="41">
        <f t="shared" si="6"/>
        <v>20</v>
      </c>
      <c r="E65" s="42" t="str">
        <f t="shared" si="2"/>
        <v>MARIN Y RIA DE PONTEVEDRA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78</v>
      </c>
    </row>
    <row r="2" spans="1:12" s="2" customFormat="1" ht="21" x14ac:dyDescent="0.35"/>
    <row r="5" spans="1:12" x14ac:dyDescent="0.25">
      <c r="A5" s="122" t="s">
        <v>73</v>
      </c>
      <c r="B5" s="120" t="str">
        <f>'Resumen general'!D6</f>
        <v>Mes Marzo</v>
      </c>
      <c r="C5" s="121"/>
      <c r="D5" s="120" t="str">
        <f>'Resumen general'!F6</f>
        <v>Acumulado desde Enero</v>
      </c>
      <c r="E5" s="121"/>
      <c r="F5" s="121"/>
      <c r="L5" s="39">
        <f>'Resumen general'!I4</f>
        <v>41758</v>
      </c>
    </row>
    <row r="6" spans="1:12" x14ac:dyDescent="0.25">
      <c r="A6" s="123"/>
      <c r="B6" s="7">
        <f>'Resumen general'!D7</f>
        <v>2013</v>
      </c>
      <c r="C6" s="7">
        <f>'Resumen general'!E7</f>
        <v>2014</v>
      </c>
      <c r="D6" s="7">
        <f>'Resumen general'!F7</f>
        <v>2013</v>
      </c>
      <c r="E6" s="7">
        <f>'Resumen general'!G7</f>
        <v>2014</v>
      </c>
      <c r="F6" s="7" t="s">
        <v>43</v>
      </c>
    </row>
    <row r="7" spans="1:12" x14ac:dyDescent="0.25">
      <c r="A7" s="8" t="s">
        <v>44</v>
      </c>
      <c r="B7" s="19">
        <v>272882</v>
      </c>
      <c r="C7" s="19">
        <v>357567</v>
      </c>
      <c r="D7" s="19">
        <v>904623</v>
      </c>
      <c r="E7" s="19">
        <v>990029</v>
      </c>
      <c r="F7" s="10">
        <f>((E7*100)/D7)-100</f>
        <v>9.4410599774712836</v>
      </c>
      <c r="G7" s="1"/>
      <c r="H7" s="1"/>
      <c r="I7" s="1"/>
    </row>
    <row r="8" spans="1:12" x14ac:dyDescent="0.25">
      <c r="A8" s="11" t="s">
        <v>45</v>
      </c>
      <c r="B8" s="20">
        <v>65197</v>
      </c>
      <c r="C8" s="20">
        <v>131586</v>
      </c>
      <c r="D8" s="20">
        <v>208893</v>
      </c>
      <c r="E8" s="20">
        <v>250225</v>
      </c>
      <c r="F8" s="13">
        <f t="shared" ref="F8:F35" si="0">((E8*100)/D8)-100</f>
        <v>19.786206335300847</v>
      </c>
      <c r="G8" s="1"/>
      <c r="H8" s="1"/>
      <c r="I8" s="1"/>
    </row>
    <row r="9" spans="1:12" x14ac:dyDescent="0.25">
      <c r="A9" s="8" t="s">
        <v>46</v>
      </c>
      <c r="B9" s="19">
        <v>332554</v>
      </c>
      <c r="C9" s="19">
        <v>481623</v>
      </c>
      <c r="D9" s="19">
        <v>1038910</v>
      </c>
      <c r="E9" s="19">
        <v>1122145</v>
      </c>
      <c r="F9" s="10">
        <f t="shared" si="0"/>
        <v>8.011762327824357</v>
      </c>
      <c r="G9" s="1"/>
      <c r="H9" s="1"/>
      <c r="I9" s="1"/>
    </row>
    <row r="10" spans="1:12" x14ac:dyDescent="0.25">
      <c r="A10" s="11" t="s">
        <v>47</v>
      </c>
      <c r="B10" s="20">
        <v>213849</v>
      </c>
      <c r="C10" s="20">
        <v>276141</v>
      </c>
      <c r="D10" s="20">
        <v>640122</v>
      </c>
      <c r="E10" s="20">
        <v>749038</v>
      </c>
      <c r="F10" s="13">
        <f t="shared" si="0"/>
        <v>17.01488153820678</v>
      </c>
      <c r="G10" s="1"/>
      <c r="H10" s="1"/>
      <c r="I10" s="1"/>
    </row>
    <row r="11" spans="1:12" x14ac:dyDescent="0.25">
      <c r="A11" s="8" t="s">
        <v>48</v>
      </c>
      <c r="B11" s="19">
        <v>240747</v>
      </c>
      <c r="C11" s="19">
        <v>63767</v>
      </c>
      <c r="D11" s="19">
        <v>405591</v>
      </c>
      <c r="E11" s="19">
        <v>341733</v>
      </c>
      <c r="F11" s="10">
        <f t="shared" si="0"/>
        <v>-15.744432198939322</v>
      </c>
      <c r="G11" s="1"/>
      <c r="H11" s="1"/>
      <c r="I11" s="1"/>
    </row>
    <row r="12" spans="1:12" x14ac:dyDescent="0.25">
      <c r="A12" s="11" t="s">
        <v>49</v>
      </c>
      <c r="B12" s="20">
        <v>187063</v>
      </c>
      <c r="C12" s="20">
        <v>89670</v>
      </c>
      <c r="D12" s="20">
        <v>482915</v>
      </c>
      <c r="E12" s="20">
        <v>356970</v>
      </c>
      <c r="F12" s="13">
        <f t="shared" si="0"/>
        <v>-26.080159034198559</v>
      </c>
      <c r="G12" s="1"/>
      <c r="H12" s="1"/>
      <c r="I12" s="1"/>
    </row>
    <row r="13" spans="1:12" x14ac:dyDescent="0.25">
      <c r="A13" s="8" t="s">
        <v>50</v>
      </c>
      <c r="B13" s="19">
        <v>79212</v>
      </c>
      <c r="C13" s="19">
        <v>113273</v>
      </c>
      <c r="D13" s="19">
        <v>321814</v>
      </c>
      <c r="E13" s="19">
        <v>338401</v>
      </c>
      <c r="F13" s="10">
        <f t="shared" si="0"/>
        <v>5.1542195181067285</v>
      </c>
      <c r="G13" s="1"/>
      <c r="H13" s="1"/>
      <c r="I13" s="1"/>
    </row>
    <row r="14" spans="1:12" x14ac:dyDescent="0.25">
      <c r="A14" s="11" t="s">
        <v>51</v>
      </c>
      <c r="B14" s="20">
        <v>392649</v>
      </c>
      <c r="C14" s="20">
        <v>447224</v>
      </c>
      <c r="D14" s="20">
        <v>1025063</v>
      </c>
      <c r="E14" s="20">
        <v>1193078</v>
      </c>
      <c r="F14" s="13">
        <f t="shared" si="0"/>
        <v>16.390699888689767</v>
      </c>
      <c r="G14" s="1"/>
      <c r="H14" s="1"/>
      <c r="I14" s="1"/>
    </row>
    <row r="15" spans="1:12" x14ac:dyDescent="0.25">
      <c r="A15" s="8" t="s">
        <v>52</v>
      </c>
      <c r="B15" s="19">
        <v>363939</v>
      </c>
      <c r="C15" s="19">
        <v>373893</v>
      </c>
      <c r="D15" s="19">
        <v>1156935</v>
      </c>
      <c r="E15" s="19">
        <v>937431</v>
      </c>
      <c r="F15" s="10">
        <f t="shared" si="0"/>
        <v>-18.972889574608772</v>
      </c>
      <c r="G15" s="1"/>
      <c r="H15" s="1"/>
      <c r="I15" s="1"/>
    </row>
    <row r="16" spans="1:12" x14ac:dyDescent="0.25">
      <c r="A16" s="11" t="s">
        <v>53</v>
      </c>
      <c r="B16" s="20">
        <v>292947</v>
      </c>
      <c r="C16" s="20">
        <v>387941</v>
      </c>
      <c r="D16" s="20">
        <v>1195216</v>
      </c>
      <c r="E16" s="20">
        <v>1398414</v>
      </c>
      <c r="F16" s="13">
        <f t="shared" si="0"/>
        <v>17.000943762466363</v>
      </c>
      <c r="G16" s="1"/>
      <c r="H16" s="1"/>
      <c r="I16" s="1"/>
    </row>
    <row r="17" spans="1:9" x14ac:dyDescent="0.25">
      <c r="A17" s="8" t="s">
        <v>54</v>
      </c>
      <c r="B17" s="19">
        <v>189619</v>
      </c>
      <c r="C17" s="19">
        <v>273353</v>
      </c>
      <c r="D17" s="19">
        <v>536992</v>
      </c>
      <c r="E17" s="19">
        <v>914225</v>
      </c>
      <c r="F17" s="10">
        <f t="shared" si="0"/>
        <v>70.249277456647405</v>
      </c>
      <c r="G17" s="1"/>
      <c r="H17" s="1"/>
      <c r="I17" s="1"/>
    </row>
    <row r="18" spans="1:9" x14ac:dyDescent="0.25">
      <c r="A18" s="11" t="s">
        <v>55</v>
      </c>
      <c r="B18" s="20">
        <v>5260</v>
      </c>
      <c r="C18" s="20">
        <v>1494</v>
      </c>
      <c r="D18" s="20">
        <v>24260</v>
      </c>
      <c r="E18" s="20">
        <v>9939</v>
      </c>
      <c r="F18" s="13">
        <f t="shared" si="0"/>
        <v>-59.031327287716408</v>
      </c>
      <c r="G18" s="1"/>
      <c r="H18" s="1"/>
      <c r="I18" s="1"/>
    </row>
    <row r="19" spans="1:9" x14ac:dyDescent="0.25">
      <c r="A19" s="8" t="s">
        <v>56</v>
      </c>
      <c r="B19" s="19">
        <v>703017</v>
      </c>
      <c r="C19" s="19">
        <v>1137795</v>
      </c>
      <c r="D19" s="19">
        <v>2052698</v>
      </c>
      <c r="E19" s="19">
        <v>2516823</v>
      </c>
      <c r="F19" s="10">
        <f t="shared" si="0"/>
        <v>22.610486296571636</v>
      </c>
      <c r="G19" s="1"/>
      <c r="H19" s="1"/>
      <c r="I19" s="1"/>
    </row>
    <row r="20" spans="1:9" x14ac:dyDescent="0.25">
      <c r="A20" s="11" t="s">
        <v>57</v>
      </c>
      <c r="B20" s="20">
        <v>1390642</v>
      </c>
      <c r="C20" s="20">
        <v>1144026</v>
      </c>
      <c r="D20" s="20">
        <v>3017192</v>
      </c>
      <c r="E20" s="20">
        <v>3508307</v>
      </c>
      <c r="F20" s="13">
        <f t="shared" si="0"/>
        <v>16.277220674057205</v>
      </c>
      <c r="G20" s="1"/>
      <c r="H20" s="1"/>
      <c r="I20" s="1"/>
    </row>
    <row r="21" spans="1:9" x14ac:dyDescent="0.25">
      <c r="A21" s="8" t="s">
        <v>58</v>
      </c>
      <c r="B21" s="19">
        <v>303747</v>
      </c>
      <c r="C21" s="19">
        <v>254748</v>
      </c>
      <c r="D21" s="19">
        <v>650162</v>
      </c>
      <c r="E21" s="19">
        <v>798085</v>
      </c>
      <c r="F21" s="10">
        <f t="shared" si="0"/>
        <v>22.751714188156186</v>
      </c>
      <c r="G21" s="1"/>
      <c r="H21" s="1"/>
      <c r="I21" s="1"/>
    </row>
    <row r="22" spans="1:9" x14ac:dyDescent="0.25">
      <c r="A22" s="11" t="s">
        <v>59</v>
      </c>
      <c r="B22" s="20">
        <v>21355</v>
      </c>
      <c r="C22" s="20">
        <v>40087</v>
      </c>
      <c r="D22" s="20">
        <v>68818</v>
      </c>
      <c r="E22" s="20">
        <v>122650</v>
      </c>
      <c r="F22" s="13">
        <f t="shared" si="0"/>
        <v>78.223720538231277</v>
      </c>
      <c r="G22" s="1"/>
      <c r="H22" s="1"/>
      <c r="I22" s="1"/>
    </row>
    <row r="23" spans="1:9" x14ac:dyDescent="0.25">
      <c r="A23" s="8" t="s">
        <v>60</v>
      </c>
      <c r="B23" s="19">
        <v>58731</v>
      </c>
      <c r="C23" s="19">
        <v>90973</v>
      </c>
      <c r="D23" s="19">
        <v>138982</v>
      </c>
      <c r="E23" s="19">
        <v>249538</v>
      </c>
      <c r="F23" s="10">
        <f t="shared" si="0"/>
        <v>79.546991696766497</v>
      </c>
      <c r="G23" s="1"/>
      <c r="H23" s="1"/>
      <c r="I23" s="1"/>
    </row>
    <row r="24" spans="1:9" x14ac:dyDescent="0.25">
      <c r="A24" s="11" t="s">
        <v>61</v>
      </c>
      <c r="B24" s="20">
        <v>68645</v>
      </c>
      <c r="C24" s="20">
        <v>67891</v>
      </c>
      <c r="D24" s="20">
        <v>272913</v>
      </c>
      <c r="E24" s="20">
        <v>178023</v>
      </c>
      <c r="F24" s="13">
        <f t="shared" si="0"/>
        <v>-34.769322091655582</v>
      </c>
      <c r="G24" s="1"/>
      <c r="H24" s="1"/>
      <c r="I24" s="1"/>
    </row>
    <row r="25" spans="1:9" x14ac:dyDescent="0.25">
      <c r="A25" s="8" t="s">
        <v>62</v>
      </c>
      <c r="B25" s="19">
        <v>1900</v>
      </c>
      <c r="C25" s="19">
        <v>0</v>
      </c>
      <c r="D25" s="19">
        <v>3250</v>
      </c>
      <c r="E25" s="19">
        <v>1300</v>
      </c>
      <c r="F25" s="10">
        <f t="shared" si="0"/>
        <v>-60</v>
      </c>
      <c r="G25" s="1"/>
      <c r="H25" s="1"/>
      <c r="I25" s="1"/>
    </row>
    <row r="26" spans="1:9" x14ac:dyDescent="0.25">
      <c r="A26" s="11" t="s">
        <v>63</v>
      </c>
      <c r="B26" s="20">
        <v>41089</v>
      </c>
      <c r="C26" s="20">
        <v>46979</v>
      </c>
      <c r="D26" s="20">
        <v>122570</v>
      </c>
      <c r="E26" s="20">
        <v>100998</v>
      </c>
      <c r="F26" s="13">
        <f t="shared" si="0"/>
        <v>-17.599738924696098</v>
      </c>
      <c r="G26" s="1"/>
      <c r="H26" s="1"/>
      <c r="I26" s="1"/>
    </row>
    <row r="27" spans="1:9" x14ac:dyDescent="0.25">
      <c r="A27" s="8" t="s">
        <v>64</v>
      </c>
      <c r="B27" s="19">
        <v>93458</v>
      </c>
      <c r="C27" s="19">
        <v>116196</v>
      </c>
      <c r="D27" s="19">
        <v>290727</v>
      </c>
      <c r="E27" s="19">
        <v>346998</v>
      </c>
      <c r="F27" s="10">
        <f t="shared" si="0"/>
        <v>19.355271440217109</v>
      </c>
      <c r="G27" s="1"/>
      <c r="H27" s="1"/>
      <c r="I27" s="1"/>
    </row>
    <row r="28" spans="1:9" x14ac:dyDescent="0.25">
      <c r="A28" s="11" t="s">
        <v>65</v>
      </c>
      <c r="B28" s="20">
        <v>40727</v>
      </c>
      <c r="C28" s="20">
        <v>17791</v>
      </c>
      <c r="D28" s="20">
        <v>115067</v>
      </c>
      <c r="E28" s="20">
        <v>86271</v>
      </c>
      <c r="F28" s="13">
        <f t="shared" si="0"/>
        <v>-25.025419972711546</v>
      </c>
      <c r="G28" s="1"/>
      <c r="H28" s="1"/>
      <c r="I28" s="1"/>
    </row>
    <row r="29" spans="1:9" x14ac:dyDescent="0.25">
      <c r="A29" s="8" t="s">
        <v>66</v>
      </c>
      <c r="B29" s="19">
        <v>323379</v>
      </c>
      <c r="C29" s="19">
        <v>215177</v>
      </c>
      <c r="D29" s="19">
        <v>723181</v>
      </c>
      <c r="E29" s="19">
        <v>654870</v>
      </c>
      <c r="F29" s="10">
        <f t="shared" si="0"/>
        <v>-9.445906349862625</v>
      </c>
      <c r="G29" s="1"/>
      <c r="H29" s="1"/>
      <c r="I29" s="1"/>
    </row>
    <row r="30" spans="1:9" x14ac:dyDescent="0.25">
      <c r="A30" s="11" t="s">
        <v>67</v>
      </c>
      <c r="B30" s="20">
        <v>145506</v>
      </c>
      <c r="C30" s="20">
        <v>160238</v>
      </c>
      <c r="D30" s="20">
        <v>467080</v>
      </c>
      <c r="E30" s="20">
        <v>456954</v>
      </c>
      <c r="F30" s="13">
        <f t="shared" si="0"/>
        <v>-2.16793697011218</v>
      </c>
      <c r="G30" s="1"/>
      <c r="H30" s="1"/>
      <c r="I30" s="1"/>
    </row>
    <row r="31" spans="1:9" x14ac:dyDescent="0.25">
      <c r="A31" s="8" t="s">
        <v>68</v>
      </c>
      <c r="B31" s="19">
        <v>419548</v>
      </c>
      <c r="C31" s="19">
        <v>812933</v>
      </c>
      <c r="D31" s="19">
        <v>1856027</v>
      </c>
      <c r="E31" s="19">
        <v>2404359</v>
      </c>
      <c r="F31" s="10">
        <f t="shared" si="0"/>
        <v>29.543320221095911</v>
      </c>
      <c r="G31" s="1"/>
      <c r="H31" s="1"/>
      <c r="I31" s="1"/>
    </row>
    <row r="32" spans="1:9" x14ac:dyDescent="0.25">
      <c r="A32" s="11" t="s">
        <v>69</v>
      </c>
      <c r="B32" s="20">
        <v>203867</v>
      </c>
      <c r="C32" s="20">
        <v>271876</v>
      </c>
      <c r="D32" s="20">
        <v>446177</v>
      </c>
      <c r="E32" s="20">
        <v>664410</v>
      </c>
      <c r="F32" s="13">
        <f t="shared" si="0"/>
        <v>48.911754752037865</v>
      </c>
      <c r="G32" s="1"/>
      <c r="H32" s="1"/>
      <c r="I32" s="1"/>
    </row>
    <row r="33" spans="1:9" x14ac:dyDescent="0.25">
      <c r="A33" s="8" t="s">
        <v>70</v>
      </c>
      <c r="B33" s="19">
        <v>27523</v>
      </c>
      <c r="C33" s="19">
        <v>24121</v>
      </c>
      <c r="D33" s="19">
        <v>65218</v>
      </c>
      <c r="E33" s="19">
        <v>55736</v>
      </c>
      <c r="F33" s="10">
        <f t="shared" si="0"/>
        <v>-14.538930969977613</v>
      </c>
      <c r="G33" s="1"/>
      <c r="H33" s="1"/>
      <c r="I33" s="1"/>
    </row>
    <row r="34" spans="1:9" x14ac:dyDescent="0.25">
      <c r="A34" s="11" t="s">
        <v>71</v>
      </c>
      <c r="B34" s="20">
        <v>7967</v>
      </c>
      <c r="C34" s="20">
        <v>17180</v>
      </c>
      <c r="D34" s="20">
        <v>43978</v>
      </c>
      <c r="E34" s="20">
        <v>66532</v>
      </c>
      <c r="F34" s="13">
        <f t="shared" si="0"/>
        <v>51.284733275728769</v>
      </c>
      <c r="G34" s="1"/>
      <c r="H34" s="1"/>
      <c r="I34" s="1"/>
    </row>
    <row r="35" spans="1:9" x14ac:dyDescent="0.25">
      <c r="A35" s="14" t="s">
        <v>72</v>
      </c>
      <c r="B35" s="15">
        <f>SUM(B7:B34)</f>
        <v>6487019</v>
      </c>
      <c r="C35" s="15">
        <f t="shared" ref="C35:E35" si="1">SUM(C7:C34)</f>
        <v>7415543</v>
      </c>
      <c r="D35" s="15">
        <f t="shared" si="1"/>
        <v>18275374</v>
      </c>
      <c r="E35" s="15">
        <f t="shared" si="1"/>
        <v>20813482</v>
      </c>
      <c r="F35" s="16">
        <f t="shared" si="0"/>
        <v>13.888131646444009</v>
      </c>
      <c r="G35" s="1"/>
      <c r="H35" s="1"/>
      <c r="I35" s="1"/>
    </row>
    <row r="37" spans="1:9" x14ac:dyDescent="0.25">
      <c r="A37" s="42"/>
      <c r="B37" s="42">
        <f>E6</f>
        <v>2014</v>
      </c>
      <c r="C37" s="42">
        <f>D6</f>
        <v>2013</v>
      </c>
      <c r="D37" s="42"/>
      <c r="E37" s="42"/>
      <c r="F37" s="42">
        <f>B37</f>
        <v>2014</v>
      </c>
      <c r="G37" s="42">
        <f>C37</f>
        <v>2013</v>
      </c>
    </row>
    <row r="38" spans="1:9" x14ac:dyDescent="0.25">
      <c r="A38" s="42" t="str">
        <f>A7</f>
        <v>A CORUÑA</v>
      </c>
      <c r="B38" s="41">
        <f>E7</f>
        <v>990029</v>
      </c>
      <c r="C38" s="41">
        <f>D7</f>
        <v>904623</v>
      </c>
      <c r="D38" s="41">
        <f>_xlfn.RANK.EQ(B38,$B$38:$B$65)+COUNTIF($B$38:$B$65,B38)-1</f>
        <v>7</v>
      </c>
      <c r="E38" s="42" t="str">
        <f t="shared" ref="E38:E65" si="2">INDEX($A$38:$B$65,MATCH(ROW()-37,$D$38:$D$65,0),1)</f>
        <v>GIJON</v>
      </c>
      <c r="F38" s="42">
        <f>LOOKUP(E38,$A$38:$A$65,$B$38:$B$65)</f>
        <v>3508307</v>
      </c>
      <c r="G38" s="42">
        <f>LOOKUP(E38,$A$38:$A$65,$C$38:$C$65)</f>
        <v>3017192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250225</v>
      </c>
      <c r="C39" s="41">
        <f t="shared" ref="C39:C65" si="5">D8</f>
        <v>208893</v>
      </c>
      <c r="D39" s="41">
        <f t="shared" ref="D39:D65" si="6">_xlfn.RANK.EQ(B39,$B$38:$B$65)+COUNTIF($B$38:$B$65,B39)-1</f>
        <v>19</v>
      </c>
      <c r="E39" s="42" t="str">
        <f t="shared" si="2"/>
        <v>FERROL-SAN CIBRAO</v>
      </c>
      <c r="F39" s="42">
        <f t="shared" ref="F39:F54" si="7">LOOKUP(E39,$A$38:$A$65,$B$38:$B$65)</f>
        <v>2516823</v>
      </c>
      <c r="G39" s="42">
        <f t="shared" ref="G39:G65" si="8">LOOKUP(E39,$A$38:$A$65,$C$38:$C$65)</f>
        <v>2052698</v>
      </c>
    </row>
    <row r="40" spans="1:9" x14ac:dyDescent="0.25">
      <c r="A40" s="42" t="str">
        <f t="shared" si="3"/>
        <v>ALMERIA</v>
      </c>
      <c r="B40" s="41">
        <f t="shared" si="4"/>
        <v>1122145</v>
      </c>
      <c r="C40" s="41">
        <f t="shared" si="5"/>
        <v>1038910</v>
      </c>
      <c r="D40" s="41">
        <f t="shared" si="6"/>
        <v>6</v>
      </c>
      <c r="E40" s="42" t="str">
        <f t="shared" si="2"/>
        <v>TARRAGONA</v>
      </c>
      <c r="F40" s="42">
        <f t="shared" si="7"/>
        <v>2404359</v>
      </c>
      <c r="G40" s="42">
        <f t="shared" si="8"/>
        <v>1856027</v>
      </c>
    </row>
    <row r="41" spans="1:9" x14ac:dyDescent="0.25">
      <c r="A41" s="42" t="str">
        <f t="shared" si="3"/>
        <v>AVILES</v>
      </c>
      <c r="B41" s="41">
        <f t="shared" si="4"/>
        <v>749038</v>
      </c>
      <c r="C41" s="41">
        <f t="shared" si="5"/>
        <v>640122</v>
      </c>
      <c r="D41" s="41">
        <f t="shared" si="6"/>
        <v>11</v>
      </c>
      <c r="E41" s="42" t="str">
        <f t="shared" si="2"/>
        <v>CARTAGENA</v>
      </c>
      <c r="F41" s="42">
        <f t="shared" si="7"/>
        <v>1398414</v>
      </c>
      <c r="G41" s="42">
        <f t="shared" si="8"/>
        <v>1195216</v>
      </c>
    </row>
    <row r="42" spans="1:9" x14ac:dyDescent="0.25">
      <c r="A42" s="42" t="str">
        <f t="shared" si="3"/>
        <v>BAHIA DE ALGECIRAS</v>
      </c>
      <c r="B42" s="41">
        <f t="shared" si="4"/>
        <v>341733</v>
      </c>
      <c r="C42" s="41">
        <f t="shared" si="5"/>
        <v>405591</v>
      </c>
      <c r="D42" s="41">
        <f t="shared" si="6"/>
        <v>17</v>
      </c>
      <c r="E42" s="42" t="str">
        <f t="shared" si="2"/>
        <v>BARCELONA</v>
      </c>
      <c r="F42" s="42">
        <f t="shared" si="7"/>
        <v>1193078</v>
      </c>
      <c r="G42" s="42">
        <f t="shared" si="8"/>
        <v>1025063</v>
      </c>
    </row>
    <row r="43" spans="1:9" x14ac:dyDescent="0.25">
      <c r="A43" s="42" t="str">
        <f t="shared" si="3"/>
        <v>BAHIA DE CADIZ</v>
      </c>
      <c r="B43" s="41">
        <f t="shared" si="4"/>
        <v>356970</v>
      </c>
      <c r="C43" s="41">
        <f t="shared" si="5"/>
        <v>482915</v>
      </c>
      <c r="D43" s="41">
        <f t="shared" si="6"/>
        <v>15</v>
      </c>
      <c r="E43" s="42" t="str">
        <f t="shared" si="2"/>
        <v>ALMERIA</v>
      </c>
      <c r="F43" s="42">
        <f t="shared" si="7"/>
        <v>1122145</v>
      </c>
      <c r="G43" s="42">
        <f t="shared" si="8"/>
        <v>1038910</v>
      </c>
    </row>
    <row r="44" spans="1:9" x14ac:dyDescent="0.25">
      <c r="A44" s="42" t="str">
        <f t="shared" si="3"/>
        <v>BALEARES</v>
      </c>
      <c r="B44" s="41">
        <f t="shared" si="4"/>
        <v>338401</v>
      </c>
      <c r="C44" s="41">
        <f t="shared" si="5"/>
        <v>321814</v>
      </c>
      <c r="D44" s="41">
        <f t="shared" si="6"/>
        <v>18</v>
      </c>
      <c r="E44" s="42" t="str">
        <f t="shared" si="2"/>
        <v>A CORUÑA</v>
      </c>
      <c r="F44" s="42">
        <f t="shared" si="7"/>
        <v>990029</v>
      </c>
      <c r="G44" s="42">
        <f t="shared" si="8"/>
        <v>904623</v>
      </c>
    </row>
    <row r="45" spans="1:9" x14ac:dyDescent="0.25">
      <c r="A45" s="42" t="str">
        <f t="shared" si="3"/>
        <v>BARCELONA</v>
      </c>
      <c r="B45" s="41">
        <f t="shared" si="4"/>
        <v>1193078</v>
      </c>
      <c r="C45" s="41">
        <f t="shared" si="5"/>
        <v>1025063</v>
      </c>
      <c r="D45" s="41">
        <f t="shared" si="6"/>
        <v>5</v>
      </c>
      <c r="E45" s="42" t="str">
        <f t="shared" si="2"/>
        <v>BILBAO</v>
      </c>
      <c r="F45" s="42">
        <f t="shared" si="7"/>
        <v>937431</v>
      </c>
      <c r="G45" s="42">
        <f t="shared" si="8"/>
        <v>1156935</v>
      </c>
    </row>
    <row r="46" spans="1:9" x14ac:dyDescent="0.25">
      <c r="A46" s="42" t="str">
        <f t="shared" si="3"/>
        <v>BILBAO</v>
      </c>
      <c r="B46" s="41">
        <f t="shared" si="4"/>
        <v>937431</v>
      </c>
      <c r="C46" s="41">
        <f t="shared" si="5"/>
        <v>1156935</v>
      </c>
      <c r="D46" s="41">
        <f t="shared" si="6"/>
        <v>8</v>
      </c>
      <c r="E46" s="42" t="str">
        <f t="shared" si="2"/>
        <v>CASTELLON</v>
      </c>
      <c r="F46" s="42">
        <f t="shared" si="7"/>
        <v>914225</v>
      </c>
      <c r="G46" s="42">
        <f t="shared" si="8"/>
        <v>536992</v>
      </c>
    </row>
    <row r="47" spans="1:9" x14ac:dyDescent="0.25">
      <c r="A47" s="42" t="str">
        <f t="shared" si="3"/>
        <v>CARTAGENA</v>
      </c>
      <c r="B47" s="41">
        <f t="shared" si="4"/>
        <v>1398414</v>
      </c>
      <c r="C47" s="41">
        <f t="shared" si="5"/>
        <v>1195216</v>
      </c>
      <c r="D47" s="41">
        <f t="shared" si="6"/>
        <v>4</v>
      </c>
      <c r="E47" s="42" t="str">
        <f t="shared" si="2"/>
        <v>HUELVA</v>
      </c>
      <c r="F47" s="42">
        <f t="shared" si="7"/>
        <v>798085</v>
      </c>
      <c r="G47" s="42">
        <f t="shared" si="8"/>
        <v>650162</v>
      </c>
    </row>
    <row r="48" spans="1:9" x14ac:dyDescent="0.25">
      <c r="A48" s="42" t="str">
        <f t="shared" si="3"/>
        <v>CASTELLON</v>
      </c>
      <c r="B48" s="41">
        <f t="shared" si="4"/>
        <v>914225</v>
      </c>
      <c r="C48" s="41">
        <f t="shared" si="5"/>
        <v>536992</v>
      </c>
      <c r="D48" s="41">
        <f t="shared" si="6"/>
        <v>9</v>
      </c>
      <c r="E48" s="42" t="str">
        <f t="shared" si="2"/>
        <v>AVILES</v>
      </c>
      <c r="F48" s="42">
        <f t="shared" si="7"/>
        <v>749038</v>
      </c>
      <c r="G48" s="42">
        <f t="shared" si="8"/>
        <v>640122</v>
      </c>
    </row>
    <row r="49" spans="1:7" x14ac:dyDescent="0.25">
      <c r="A49" s="42" t="str">
        <f t="shared" si="3"/>
        <v>CEUTA</v>
      </c>
      <c r="B49" s="41">
        <f t="shared" si="4"/>
        <v>9939</v>
      </c>
      <c r="C49" s="41">
        <f t="shared" si="5"/>
        <v>24260</v>
      </c>
      <c r="D49" s="41">
        <f t="shared" si="6"/>
        <v>27</v>
      </c>
      <c r="E49" s="42" t="str">
        <f t="shared" si="2"/>
        <v>VALENCIA</v>
      </c>
      <c r="F49" s="42">
        <f t="shared" si="7"/>
        <v>664410</v>
      </c>
      <c r="G49" s="42">
        <f t="shared" si="8"/>
        <v>446177</v>
      </c>
    </row>
    <row r="50" spans="1:7" x14ac:dyDescent="0.25">
      <c r="A50" s="42" t="str">
        <f t="shared" si="3"/>
        <v>FERROL-SAN CIBRAO</v>
      </c>
      <c r="B50" s="41">
        <f t="shared" si="4"/>
        <v>2516823</v>
      </c>
      <c r="C50" s="41">
        <f t="shared" si="5"/>
        <v>2052698</v>
      </c>
      <c r="D50" s="41">
        <f t="shared" si="6"/>
        <v>2</v>
      </c>
      <c r="E50" s="42" t="str">
        <f t="shared" si="2"/>
        <v>SANTANDER</v>
      </c>
      <c r="F50" s="42">
        <f t="shared" si="7"/>
        <v>654870</v>
      </c>
      <c r="G50" s="42">
        <f t="shared" si="8"/>
        <v>723181</v>
      </c>
    </row>
    <row r="51" spans="1:7" x14ac:dyDescent="0.25">
      <c r="A51" s="42" t="str">
        <f t="shared" si="3"/>
        <v>GIJON</v>
      </c>
      <c r="B51" s="41">
        <f t="shared" si="4"/>
        <v>3508307</v>
      </c>
      <c r="C51" s="41">
        <f t="shared" si="5"/>
        <v>3017192</v>
      </c>
      <c r="D51" s="41">
        <f t="shared" si="6"/>
        <v>1</v>
      </c>
      <c r="E51" s="42" t="str">
        <f t="shared" si="2"/>
        <v>SEVILLA</v>
      </c>
      <c r="F51" s="42">
        <f t="shared" si="7"/>
        <v>456954</v>
      </c>
      <c r="G51" s="42">
        <f t="shared" si="8"/>
        <v>467080</v>
      </c>
    </row>
    <row r="52" spans="1:7" x14ac:dyDescent="0.25">
      <c r="A52" s="42" t="str">
        <f t="shared" si="3"/>
        <v>HUELVA</v>
      </c>
      <c r="B52" s="41">
        <f t="shared" si="4"/>
        <v>798085</v>
      </c>
      <c r="C52" s="41">
        <f t="shared" si="5"/>
        <v>650162</v>
      </c>
      <c r="D52" s="41">
        <f t="shared" si="6"/>
        <v>10</v>
      </c>
      <c r="E52" s="42" t="str">
        <f t="shared" si="2"/>
        <v>BAHIA DE CADIZ</v>
      </c>
      <c r="F52" s="42">
        <f t="shared" si="7"/>
        <v>356970</v>
      </c>
      <c r="G52" s="42">
        <f t="shared" si="8"/>
        <v>482915</v>
      </c>
    </row>
    <row r="53" spans="1:7" x14ac:dyDescent="0.25">
      <c r="A53" s="42" t="str">
        <f t="shared" si="3"/>
        <v>LAS PALMAS</v>
      </c>
      <c r="B53" s="41">
        <f t="shared" si="4"/>
        <v>122650</v>
      </c>
      <c r="C53" s="41">
        <f t="shared" si="5"/>
        <v>68818</v>
      </c>
      <c r="D53" s="41">
        <f t="shared" si="6"/>
        <v>22</v>
      </c>
      <c r="E53" s="42" t="str">
        <f t="shared" si="2"/>
        <v>PASAIA</v>
      </c>
      <c r="F53" s="42">
        <f t="shared" si="7"/>
        <v>346998</v>
      </c>
      <c r="G53" s="42">
        <f t="shared" si="8"/>
        <v>290727</v>
      </c>
    </row>
    <row r="54" spans="1:7" x14ac:dyDescent="0.25">
      <c r="A54" s="42" t="str">
        <f t="shared" si="3"/>
        <v>MALAGA</v>
      </c>
      <c r="B54" s="41">
        <f t="shared" si="4"/>
        <v>249538</v>
      </c>
      <c r="C54" s="41">
        <f t="shared" si="5"/>
        <v>138982</v>
      </c>
      <c r="D54" s="41">
        <f t="shared" si="6"/>
        <v>20</v>
      </c>
      <c r="E54" s="42" t="str">
        <f t="shared" si="2"/>
        <v>BAHIA DE ALGECIRAS</v>
      </c>
      <c r="F54" s="42">
        <f t="shared" si="7"/>
        <v>341733</v>
      </c>
      <c r="G54" s="42">
        <f t="shared" si="8"/>
        <v>405591</v>
      </c>
    </row>
    <row r="55" spans="1:7" x14ac:dyDescent="0.25">
      <c r="A55" s="42" t="str">
        <f t="shared" si="3"/>
        <v>MARIN Y RIA DE PONTEVEDRA</v>
      </c>
      <c r="B55" s="41">
        <f t="shared" si="4"/>
        <v>178023</v>
      </c>
      <c r="C55" s="41">
        <f t="shared" si="5"/>
        <v>272913</v>
      </c>
      <c r="D55" s="41">
        <f t="shared" si="6"/>
        <v>21</v>
      </c>
      <c r="E55" s="42" t="str">
        <f t="shared" si="2"/>
        <v>BALEARES</v>
      </c>
      <c r="F55" s="42">
        <f t="shared" ref="F55:F65" si="9">LOOKUP(E55,$A$38:$A$65,$B$38:$B$65)</f>
        <v>338401</v>
      </c>
      <c r="G55" s="42">
        <f t="shared" si="8"/>
        <v>321814</v>
      </c>
    </row>
    <row r="56" spans="1:7" x14ac:dyDescent="0.25">
      <c r="A56" s="42" t="str">
        <f t="shared" si="3"/>
        <v>MELILLA</v>
      </c>
      <c r="B56" s="41">
        <f t="shared" si="4"/>
        <v>1300</v>
      </c>
      <c r="C56" s="41">
        <f t="shared" si="5"/>
        <v>3250</v>
      </c>
      <c r="D56" s="41">
        <f t="shared" si="6"/>
        <v>28</v>
      </c>
      <c r="E56" s="42" t="str">
        <f t="shared" si="2"/>
        <v>ALICANTE</v>
      </c>
      <c r="F56" s="42">
        <f t="shared" si="9"/>
        <v>250225</v>
      </c>
      <c r="G56" s="42">
        <f t="shared" si="8"/>
        <v>208893</v>
      </c>
    </row>
    <row r="57" spans="1:7" x14ac:dyDescent="0.25">
      <c r="A57" s="42" t="str">
        <f t="shared" si="3"/>
        <v>MOTRIL</v>
      </c>
      <c r="B57" s="41">
        <f t="shared" si="4"/>
        <v>100998</v>
      </c>
      <c r="C57" s="41">
        <f t="shared" si="5"/>
        <v>122570</v>
      </c>
      <c r="D57" s="41">
        <f t="shared" si="6"/>
        <v>23</v>
      </c>
      <c r="E57" s="42" t="str">
        <f t="shared" si="2"/>
        <v>MALAGA</v>
      </c>
      <c r="F57" s="42">
        <f t="shared" si="9"/>
        <v>249538</v>
      </c>
      <c r="G57" s="42">
        <f t="shared" si="8"/>
        <v>138982</v>
      </c>
    </row>
    <row r="58" spans="1:7" x14ac:dyDescent="0.25">
      <c r="A58" s="42" t="str">
        <f t="shared" si="3"/>
        <v>PASAIA</v>
      </c>
      <c r="B58" s="41">
        <f t="shared" si="4"/>
        <v>346998</v>
      </c>
      <c r="C58" s="41">
        <f t="shared" si="5"/>
        <v>290727</v>
      </c>
      <c r="D58" s="41">
        <f t="shared" si="6"/>
        <v>16</v>
      </c>
      <c r="E58" s="42" t="str">
        <f t="shared" si="2"/>
        <v>MARIN Y RIA DE PONTEVEDRA</v>
      </c>
      <c r="F58" s="42">
        <f t="shared" si="9"/>
        <v>178023</v>
      </c>
      <c r="G58" s="42">
        <f t="shared" si="8"/>
        <v>272913</v>
      </c>
    </row>
    <row r="59" spans="1:7" x14ac:dyDescent="0.25">
      <c r="A59" s="42" t="str">
        <f t="shared" si="3"/>
        <v>SANTA CRUZ DE TENERIFE</v>
      </c>
      <c r="B59" s="41">
        <f t="shared" si="4"/>
        <v>86271</v>
      </c>
      <c r="C59" s="41">
        <f t="shared" si="5"/>
        <v>115067</v>
      </c>
      <c r="D59" s="41">
        <f t="shared" si="6"/>
        <v>24</v>
      </c>
      <c r="E59" s="42" t="str">
        <f t="shared" si="2"/>
        <v>LAS PALMAS</v>
      </c>
      <c r="F59" s="42">
        <f t="shared" si="9"/>
        <v>122650</v>
      </c>
      <c r="G59" s="42">
        <f t="shared" si="8"/>
        <v>68818</v>
      </c>
    </row>
    <row r="60" spans="1:7" x14ac:dyDescent="0.25">
      <c r="A60" s="42" t="str">
        <f t="shared" si="3"/>
        <v>SANTANDER</v>
      </c>
      <c r="B60" s="41">
        <f t="shared" si="4"/>
        <v>654870</v>
      </c>
      <c r="C60" s="41">
        <f t="shared" si="5"/>
        <v>723181</v>
      </c>
      <c r="D60" s="41">
        <f t="shared" si="6"/>
        <v>13</v>
      </c>
      <c r="E60" s="42" t="str">
        <f t="shared" si="2"/>
        <v>MOTRIL</v>
      </c>
      <c r="F60" s="42">
        <f t="shared" si="9"/>
        <v>100998</v>
      </c>
      <c r="G60" s="42">
        <f t="shared" si="8"/>
        <v>122570</v>
      </c>
    </row>
    <row r="61" spans="1:7" x14ac:dyDescent="0.25">
      <c r="A61" s="42" t="str">
        <f t="shared" si="3"/>
        <v>SEVILLA</v>
      </c>
      <c r="B61" s="41">
        <f t="shared" si="4"/>
        <v>456954</v>
      </c>
      <c r="C61" s="41">
        <f t="shared" si="5"/>
        <v>467080</v>
      </c>
      <c r="D61" s="41">
        <f t="shared" si="6"/>
        <v>14</v>
      </c>
      <c r="E61" s="42" t="str">
        <f t="shared" si="2"/>
        <v>SANTA CRUZ DE TENERIFE</v>
      </c>
      <c r="F61" s="42">
        <f t="shared" si="9"/>
        <v>86271</v>
      </c>
      <c r="G61" s="42">
        <f t="shared" si="8"/>
        <v>115067</v>
      </c>
    </row>
    <row r="62" spans="1:7" x14ac:dyDescent="0.25">
      <c r="A62" s="42" t="str">
        <f t="shared" si="3"/>
        <v>TARRAGONA</v>
      </c>
      <c r="B62" s="41">
        <f t="shared" si="4"/>
        <v>2404359</v>
      </c>
      <c r="C62" s="41">
        <f t="shared" si="5"/>
        <v>1856027</v>
      </c>
      <c r="D62" s="41">
        <f t="shared" si="6"/>
        <v>3</v>
      </c>
      <c r="E62" s="42" t="str">
        <f t="shared" si="2"/>
        <v>VILAGARCIA</v>
      </c>
      <c r="F62" s="42">
        <f t="shared" si="9"/>
        <v>66532</v>
      </c>
      <c r="G62" s="42">
        <f t="shared" si="8"/>
        <v>43978</v>
      </c>
    </row>
    <row r="63" spans="1:7" x14ac:dyDescent="0.25">
      <c r="A63" s="42" t="str">
        <f t="shared" si="3"/>
        <v>VALENCIA</v>
      </c>
      <c r="B63" s="41">
        <f t="shared" si="4"/>
        <v>664410</v>
      </c>
      <c r="C63" s="41">
        <f t="shared" si="5"/>
        <v>446177</v>
      </c>
      <c r="D63" s="41">
        <f t="shared" si="6"/>
        <v>12</v>
      </c>
      <c r="E63" s="42" t="str">
        <f t="shared" si="2"/>
        <v>VIGO</v>
      </c>
      <c r="F63" s="42">
        <f t="shared" si="9"/>
        <v>55736</v>
      </c>
      <c r="G63" s="42">
        <f t="shared" si="8"/>
        <v>65218</v>
      </c>
    </row>
    <row r="64" spans="1:7" x14ac:dyDescent="0.25">
      <c r="A64" s="42" t="str">
        <f t="shared" si="3"/>
        <v>VIGO</v>
      </c>
      <c r="B64" s="41">
        <f t="shared" si="4"/>
        <v>55736</v>
      </c>
      <c r="C64" s="41">
        <f t="shared" si="5"/>
        <v>65218</v>
      </c>
      <c r="D64" s="41">
        <f t="shared" si="6"/>
        <v>26</v>
      </c>
      <c r="E64" s="42" t="str">
        <f t="shared" si="2"/>
        <v>CEUTA</v>
      </c>
      <c r="F64" s="42">
        <f t="shared" si="9"/>
        <v>9939</v>
      </c>
      <c r="G64" s="42">
        <f t="shared" si="8"/>
        <v>24260</v>
      </c>
    </row>
    <row r="65" spans="1:7" x14ac:dyDescent="0.25">
      <c r="A65" s="42" t="str">
        <f t="shared" si="3"/>
        <v>VILAGARCIA</v>
      </c>
      <c r="B65" s="41">
        <f t="shared" si="4"/>
        <v>66532</v>
      </c>
      <c r="C65" s="41">
        <f t="shared" si="5"/>
        <v>43978</v>
      </c>
      <c r="D65" s="41">
        <f t="shared" si="6"/>
        <v>25</v>
      </c>
      <c r="E65" s="42" t="str">
        <f t="shared" si="2"/>
        <v>MELILLA</v>
      </c>
      <c r="F65" s="42">
        <f t="shared" si="9"/>
        <v>1300</v>
      </c>
      <c r="G65" s="42">
        <f t="shared" si="8"/>
        <v>3250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79</v>
      </c>
    </row>
    <row r="2" spans="1:12" s="2" customFormat="1" ht="21" x14ac:dyDescent="0.35"/>
    <row r="5" spans="1:12" x14ac:dyDescent="0.25">
      <c r="A5" s="122" t="s">
        <v>73</v>
      </c>
      <c r="B5" s="120" t="str">
        <f>'Resumen general'!D6</f>
        <v>Mes Marzo</v>
      </c>
      <c r="C5" s="121"/>
      <c r="D5" s="120" t="str">
        <f>'Resumen general'!F6</f>
        <v>Acumulado desde Enero</v>
      </c>
      <c r="E5" s="121"/>
      <c r="F5" s="121"/>
      <c r="L5" s="39">
        <f>'Resumen general'!I4</f>
        <v>41758</v>
      </c>
    </row>
    <row r="6" spans="1:12" x14ac:dyDescent="0.25">
      <c r="A6" s="123"/>
      <c r="B6" s="7">
        <f>'Resumen general'!D7</f>
        <v>2013</v>
      </c>
      <c r="C6" s="7">
        <f>'Resumen general'!E7</f>
        <v>2014</v>
      </c>
      <c r="D6" s="7">
        <f>'Resumen general'!F7</f>
        <v>2013</v>
      </c>
      <c r="E6" s="7">
        <f>'Resumen general'!G7</f>
        <v>2014</v>
      </c>
      <c r="F6" s="7" t="s">
        <v>43</v>
      </c>
    </row>
    <row r="7" spans="1:12" x14ac:dyDescent="0.25">
      <c r="A7" s="8" t="s">
        <v>44</v>
      </c>
      <c r="B7" s="21">
        <v>104138</v>
      </c>
      <c r="C7" s="21">
        <v>140186</v>
      </c>
      <c r="D7" s="21">
        <v>336215</v>
      </c>
      <c r="E7" s="21">
        <v>289593</v>
      </c>
      <c r="F7" s="10">
        <f>((E7*100)/D7)-100</f>
        <v>-13.866722186696009</v>
      </c>
      <c r="G7" s="1"/>
      <c r="H7" s="1"/>
      <c r="I7" s="1"/>
    </row>
    <row r="8" spans="1:12" x14ac:dyDescent="0.25">
      <c r="A8" s="11" t="s">
        <v>45</v>
      </c>
      <c r="B8" s="22">
        <v>120955</v>
      </c>
      <c r="C8" s="22">
        <v>104260</v>
      </c>
      <c r="D8" s="22">
        <v>334603</v>
      </c>
      <c r="E8" s="22">
        <v>305123</v>
      </c>
      <c r="F8" s="13">
        <f t="shared" ref="F8:F35" si="0">((E8*100)/D8)-100</f>
        <v>-8.8104410301162801</v>
      </c>
      <c r="G8" s="1"/>
      <c r="H8" s="1"/>
      <c r="I8" s="1"/>
    </row>
    <row r="9" spans="1:12" x14ac:dyDescent="0.25">
      <c r="A9" s="8" t="s">
        <v>46</v>
      </c>
      <c r="B9" s="21">
        <v>46735</v>
      </c>
      <c r="C9" s="21">
        <v>56800</v>
      </c>
      <c r="D9" s="21">
        <v>142900</v>
      </c>
      <c r="E9" s="21">
        <v>180012</v>
      </c>
      <c r="F9" s="10">
        <f t="shared" si="0"/>
        <v>25.970608817354787</v>
      </c>
      <c r="G9" s="1"/>
      <c r="H9" s="1"/>
      <c r="I9" s="1"/>
    </row>
    <row r="10" spans="1:12" x14ac:dyDescent="0.25">
      <c r="A10" s="11" t="s">
        <v>47</v>
      </c>
      <c r="B10" s="22">
        <v>101771</v>
      </c>
      <c r="C10" s="22">
        <v>97834</v>
      </c>
      <c r="D10" s="22">
        <v>292392</v>
      </c>
      <c r="E10" s="22">
        <v>280910</v>
      </c>
      <c r="F10" s="13">
        <f t="shared" si="0"/>
        <v>-3.9269200251716825</v>
      </c>
      <c r="G10" s="1"/>
      <c r="H10" s="1"/>
      <c r="I10" s="1"/>
    </row>
    <row r="11" spans="1:12" x14ac:dyDescent="0.25">
      <c r="A11" s="8" t="s">
        <v>48</v>
      </c>
      <c r="B11" s="21">
        <v>5059469</v>
      </c>
      <c r="C11" s="21">
        <v>5695944</v>
      </c>
      <c r="D11" s="21">
        <v>13693319</v>
      </c>
      <c r="E11" s="21">
        <v>15840102</v>
      </c>
      <c r="F11" s="10">
        <f t="shared" si="0"/>
        <v>15.677594307121595</v>
      </c>
      <c r="G11" s="1"/>
      <c r="H11" s="1"/>
      <c r="I11" s="1"/>
    </row>
    <row r="12" spans="1:12" x14ac:dyDescent="0.25">
      <c r="A12" s="11" t="s">
        <v>49</v>
      </c>
      <c r="B12" s="22">
        <v>185430</v>
      </c>
      <c r="C12" s="22">
        <v>146579</v>
      </c>
      <c r="D12" s="22">
        <v>471161</v>
      </c>
      <c r="E12" s="22">
        <v>421107</v>
      </c>
      <c r="F12" s="13">
        <f t="shared" si="0"/>
        <v>-10.623544818013372</v>
      </c>
      <c r="G12" s="1"/>
      <c r="H12" s="1"/>
      <c r="I12" s="1"/>
    </row>
    <row r="13" spans="1:12" x14ac:dyDescent="0.25">
      <c r="A13" s="8" t="s">
        <v>50</v>
      </c>
      <c r="B13" s="21">
        <v>684327</v>
      </c>
      <c r="C13" s="21">
        <v>738598</v>
      </c>
      <c r="D13" s="21">
        <v>1835438</v>
      </c>
      <c r="E13" s="21">
        <v>2026791</v>
      </c>
      <c r="F13" s="10">
        <f t="shared" si="0"/>
        <v>10.42546792645679</v>
      </c>
      <c r="G13" s="1"/>
      <c r="H13" s="1"/>
      <c r="I13" s="1"/>
    </row>
    <row r="14" spans="1:12" x14ac:dyDescent="0.25">
      <c r="A14" s="11" t="s">
        <v>51</v>
      </c>
      <c r="B14" s="22">
        <v>2323208</v>
      </c>
      <c r="C14" s="22">
        <v>2305685</v>
      </c>
      <c r="D14" s="22">
        <v>6214465</v>
      </c>
      <c r="E14" s="22">
        <v>6351361</v>
      </c>
      <c r="F14" s="13">
        <f t="shared" si="0"/>
        <v>2.20286058413717</v>
      </c>
      <c r="G14" s="1"/>
      <c r="H14" s="1"/>
      <c r="I14" s="1"/>
    </row>
    <row r="15" spans="1:12" x14ac:dyDescent="0.25">
      <c r="A15" s="8" t="s">
        <v>52</v>
      </c>
      <c r="B15" s="21">
        <v>705068</v>
      </c>
      <c r="C15" s="21">
        <v>783267</v>
      </c>
      <c r="D15" s="21">
        <v>2116863</v>
      </c>
      <c r="E15" s="21">
        <v>2260007</v>
      </c>
      <c r="F15" s="10">
        <f t="shared" si="0"/>
        <v>6.7620814384303571</v>
      </c>
      <c r="G15" s="1"/>
      <c r="H15" s="1"/>
      <c r="I15" s="1"/>
    </row>
    <row r="16" spans="1:12" x14ac:dyDescent="0.25">
      <c r="A16" s="11" t="s">
        <v>53</v>
      </c>
      <c r="B16" s="22">
        <v>81741</v>
      </c>
      <c r="C16" s="22">
        <v>95390</v>
      </c>
      <c r="D16" s="22">
        <v>242710</v>
      </c>
      <c r="E16" s="22">
        <v>270903</v>
      </c>
      <c r="F16" s="13">
        <f t="shared" si="0"/>
        <v>11.615920234024145</v>
      </c>
      <c r="G16" s="1"/>
      <c r="H16" s="1"/>
      <c r="I16" s="1"/>
    </row>
    <row r="17" spans="1:9" x14ac:dyDescent="0.25">
      <c r="A17" s="8" t="s">
        <v>54</v>
      </c>
      <c r="B17" s="21">
        <v>265899</v>
      </c>
      <c r="C17" s="21">
        <v>280777</v>
      </c>
      <c r="D17" s="21">
        <v>666915</v>
      </c>
      <c r="E17" s="21">
        <v>700933</v>
      </c>
      <c r="F17" s="10">
        <f t="shared" si="0"/>
        <v>5.1007999520178799</v>
      </c>
      <c r="G17" s="1"/>
      <c r="H17" s="1"/>
      <c r="I17" s="1"/>
    </row>
    <row r="18" spans="1:9" x14ac:dyDescent="0.25">
      <c r="A18" s="11" t="s">
        <v>55</v>
      </c>
      <c r="B18" s="22">
        <v>72836</v>
      </c>
      <c r="C18" s="22">
        <v>79773</v>
      </c>
      <c r="D18" s="22">
        <v>232032</v>
      </c>
      <c r="E18" s="22">
        <v>227671</v>
      </c>
      <c r="F18" s="13">
        <f t="shared" si="0"/>
        <v>-1.8794821403944297</v>
      </c>
      <c r="G18" s="1"/>
      <c r="H18" s="1"/>
      <c r="I18" s="1"/>
    </row>
    <row r="19" spans="1:9" x14ac:dyDescent="0.25">
      <c r="A19" s="8" t="s">
        <v>56</v>
      </c>
      <c r="B19" s="21">
        <v>98221</v>
      </c>
      <c r="C19" s="21">
        <v>105620</v>
      </c>
      <c r="D19" s="21">
        <v>240746</v>
      </c>
      <c r="E19" s="21">
        <v>242487</v>
      </c>
      <c r="F19" s="10">
        <f t="shared" si="0"/>
        <v>0.72316881692738377</v>
      </c>
      <c r="G19" s="1"/>
      <c r="H19" s="1"/>
      <c r="I19" s="1"/>
    </row>
    <row r="20" spans="1:9" x14ac:dyDescent="0.25">
      <c r="A20" s="11" t="s">
        <v>57</v>
      </c>
      <c r="B20" s="22">
        <v>197011</v>
      </c>
      <c r="C20" s="22">
        <v>185337</v>
      </c>
      <c r="D20" s="22">
        <v>513959</v>
      </c>
      <c r="E20" s="22">
        <v>489125</v>
      </c>
      <c r="F20" s="13">
        <f t="shared" si="0"/>
        <v>-4.8319029338916124</v>
      </c>
      <c r="G20" s="1"/>
      <c r="H20" s="1"/>
      <c r="I20" s="1"/>
    </row>
    <row r="21" spans="1:9" x14ac:dyDescent="0.25">
      <c r="A21" s="8" t="s">
        <v>58</v>
      </c>
      <c r="B21" s="21">
        <v>57294</v>
      </c>
      <c r="C21" s="21">
        <v>47369</v>
      </c>
      <c r="D21" s="21">
        <v>156994</v>
      </c>
      <c r="E21" s="21">
        <v>176472</v>
      </c>
      <c r="F21" s="10">
        <f t="shared" si="0"/>
        <v>12.406843573639762</v>
      </c>
      <c r="G21" s="1"/>
      <c r="H21" s="1"/>
      <c r="I21" s="1"/>
    </row>
    <row r="22" spans="1:9" x14ac:dyDescent="0.25">
      <c r="A22" s="11" t="s">
        <v>59</v>
      </c>
      <c r="B22" s="22">
        <v>1332447</v>
      </c>
      <c r="C22" s="22">
        <v>1222651</v>
      </c>
      <c r="D22" s="22">
        <v>3690628</v>
      </c>
      <c r="E22" s="22">
        <v>3391844</v>
      </c>
      <c r="F22" s="13">
        <f t="shared" si="0"/>
        <v>-8.095749558069798</v>
      </c>
      <c r="G22" s="1"/>
      <c r="H22" s="1"/>
      <c r="I22" s="1"/>
    </row>
    <row r="23" spans="1:9" x14ac:dyDescent="0.25">
      <c r="A23" s="8" t="s">
        <v>60</v>
      </c>
      <c r="B23" s="21">
        <v>90557</v>
      </c>
      <c r="C23" s="21">
        <v>77608</v>
      </c>
      <c r="D23" s="21">
        <v>222456</v>
      </c>
      <c r="E23" s="21">
        <v>301091</v>
      </c>
      <c r="F23" s="10">
        <f t="shared" si="0"/>
        <v>35.348563311396418</v>
      </c>
      <c r="G23" s="1"/>
      <c r="H23" s="1"/>
      <c r="I23" s="1"/>
    </row>
    <row r="24" spans="1:9" x14ac:dyDescent="0.25">
      <c r="A24" s="11" t="s">
        <v>61</v>
      </c>
      <c r="B24" s="22">
        <v>77427</v>
      </c>
      <c r="C24" s="22">
        <v>85449</v>
      </c>
      <c r="D24" s="22">
        <v>250063</v>
      </c>
      <c r="E24" s="22">
        <v>246085</v>
      </c>
      <c r="F24" s="13">
        <f t="shared" si="0"/>
        <v>-1.5907991186221011</v>
      </c>
      <c r="G24" s="1"/>
      <c r="H24" s="1"/>
      <c r="I24" s="1"/>
    </row>
    <row r="25" spans="1:9" x14ac:dyDescent="0.25">
      <c r="A25" s="8" t="s">
        <v>62</v>
      </c>
      <c r="B25" s="21">
        <v>65231</v>
      </c>
      <c r="C25" s="21">
        <v>75131</v>
      </c>
      <c r="D25" s="21">
        <v>209893</v>
      </c>
      <c r="E25" s="21">
        <v>222273</v>
      </c>
      <c r="F25" s="10">
        <f t="shared" si="0"/>
        <v>5.8982433906800082</v>
      </c>
      <c r="G25" s="1"/>
      <c r="H25" s="1"/>
      <c r="I25" s="1"/>
    </row>
    <row r="26" spans="1:9" x14ac:dyDescent="0.25">
      <c r="A26" s="11" t="s">
        <v>63</v>
      </c>
      <c r="B26" s="22">
        <v>26146</v>
      </c>
      <c r="C26" s="22">
        <v>21275</v>
      </c>
      <c r="D26" s="22">
        <v>72820</v>
      </c>
      <c r="E26" s="22">
        <v>77366</v>
      </c>
      <c r="F26" s="13">
        <f t="shared" si="0"/>
        <v>6.2427904421862195</v>
      </c>
      <c r="G26" s="1"/>
      <c r="H26" s="1"/>
      <c r="I26" s="1"/>
    </row>
    <row r="27" spans="1:9" x14ac:dyDescent="0.25">
      <c r="A27" s="8" t="s">
        <v>64</v>
      </c>
      <c r="B27" s="21">
        <v>129522</v>
      </c>
      <c r="C27" s="21">
        <v>195760</v>
      </c>
      <c r="D27" s="21">
        <v>362253</v>
      </c>
      <c r="E27" s="21">
        <v>483026</v>
      </c>
      <c r="F27" s="10">
        <f t="shared" si="0"/>
        <v>33.339406436937708</v>
      </c>
      <c r="G27" s="1"/>
      <c r="H27" s="1"/>
      <c r="I27" s="1"/>
    </row>
    <row r="28" spans="1:9" x14ac:dyDescent="0.25">
      <c r="A28" s="11" t="s">
        <v>65</v>
      </c>
      <c r="B28" s="22">
        <v>425794</v>
      </c>
      <c r="C28" s="22">
        <v>448930</v>
      </c>
      <c r="D28" s="22">
        <v>1262375</v>
      </c>
      <c r="E28" s="22">
        <v>1310158</v>
      </c>
      <c r="F28" s="13">
        <f t="shared" si="0"/>
        <v>3.7851668482027918</v>
      </c>
      <c r="G28" s="1"/>
      <c r="H28" s="1"/>
      <c r="I28" s="1"/>
    </row>
    <row r="29" spans="1:9" x14ac:dyDescent="0.25">
      <c r="A29" s="8" t="s">
        <v>66</v>
      </c>
      <c r="B29" s="21">
        <v>149419</v>
      </c>
      <c r="C29" s="21">
        <v>187592</v>
      </c>
      <c r="D29" s="21">
        <v>357240</v>
      </c>
      <c r="E29" s="21">
        <v>418684</v>
      </c>
      <c r="F29" s="10">
        <f t="shared" si="0"/>
        <v>17.19964169745829</v>
      </c>
      <c r="G29" s="1"/>
      <c r="H29" s="1"/>
      <c r="I29" s="1"/>
    </row>
    <row r="30" spans="1:9" x14ac:dyDescent="0.25">
      <c r="A30" s="11" t="s">
        <v>67</v>
      </c>
      <c r="B30" s="22">
        <v>163146</v>
      </c>
      <c r="C30" s="22">
        <v>195521</v>
      </c>
      <c r="D30" s="22">
        <v>518962</v>
      </c>
      <c r="E30" s="22">
        <v>532806</v>
      </c>
      <c r="F30" s="13">
        <f t="shared" si="0"/>
        <v>2.6676326975770905</v>
      </c>
      <c r="G30" s="1"/>
      <c r="H30" s="1"/>
      <c r="I30" s="1"/>
    </row>
    <row r="31" spans="1:9" x14ac:dyDescent="0.25">
      <c r="A31" s="8" t="s">
        <v>68</v>
      </c>
      <c r="B31" s="21">
        <v>273325</v>
      </c>
      <c r="C31" s="21">
        <v>256638</v>
      </c>
      <c r="D31" s="21">
        <v>745174</v>
      </c>
      <c r="E31" s="21">
        <v>669945</v>
      </c>
      <c r="F31" s="10">
        <f t="shared" si="0"/>
        <v>-10.095494475115885</v>
      </c>
      <c r="G31" s="1"/>
      <c r="H31" s="1"/>
      <c r="I31" s="1"/>
    </row>
    <row r="32" spans="1:9" x14ac:dyDescent="0.25">
      <c r="A32" s="11" t="s">
        <v>69</v>
      </c>
      <c r="B32" s="22">
        <v>5354382</v>
      </c>
      <c r="C32" s="22">
        <v>4947564</v>
      </c>
      <c r="D32" s="22">
        <v>14537907</v>
      </c>
      <c r="E32" s="22">
        <v>13573814</v>
      </c>
      <c r="F32" s="13">
        <f t="shared" si="0"/>
        <v>-6.6315804606536517</v>
      </c>
      <c r="G32" s="1"/>
      <c r="H32" s="1"/>
      <c r="I32" s="1"/>
    </row>
    <row r="33" spans="1:9" x14ac:dyDescent="0.25">
      <c r="A33" s="8" t="s">
        <v>70</v>
      </c>
      <c r="B33" s="21">
        <v>292136</v>
      </c>
      <c r="C33" s="21">
        <v>303925</v>
      </c>
      <c r="D33" s="21">
        <v>810562</v>
      </c>
      <c r="E33" s="21">
        <v>789302</v>
      </c>
      <c r="F33" s="10">
        <f t="shared" si="0"/>
        <v>-2.6228715385127828</v>
      </c>
      <c r="G33" s="1"/>
      <c r="H33" s="1"/>
      <c r="I33" s="1"/>
    </row>
    <row r="34" spans="1:9" x14ac:dyDescent="0.25">
      <c r="A34" s="11" t="s">
        <v>71</v>
      </c>
      <c r="B34" s="22">
        <v>36976</v>
      </c>
      <c r="C34" s="22">
        <v>50727</v>
      </c>
      <c r="D34" s="22">
        <v>114253</v>
      </c>
      <c r="E34" s="22">
        <v>141380</v>
      </c>
      <c r="F34" s="13">
        <f t="shared" si="0"/>
        <v>23.742921411253974</v>
      </c>
      <c r="G34" s="1"/>
      <c r="H34" s="1"/>
      <c r="I34" s="1"/>
    </row>
    <row r="35" spans="1:9" x14ac:dyDescent="0.25">
      <c r="A35" s="14" t="s">
        <v>72</v>
      </c>
      <c r="B35" s="15">
        <f>SUM(B7:B34)</f>
        <v>18520611</v>
      </c>
      <c r="C35" s="15">
        <f t="shared" ref="C35:E35" si="1">SUM(C7:C34)</f>
        <v>18932190</v>
      </c>
      <c r="D35" s="15">
        <f t="shared" si="1"/>
        <v>50645298</v>
      </c>
      <c r="E35" s="15">
        <f t="shared" si="1"/>
        <v>52220371</v>
      </c>
      <c r="F35" s="16">
        <f t="shared" si="0"/>
        <v>3.1100083565506935</v>
      </c>
      <c r="G35" s="1"/>
      <c r="H35" s="1"/>
      <c r="I35" s="1"/>
    </row>
    <row r="37" spans="1:9" x14ac:dyDescent="0.25">
      <c r="A37" s="42"/>
      <c r="B37" s="42">
        <f>E6</f>
        <v>2014</v>
      </c>
      <c r="C37" s="42">
        <f>D6</f>
        <v>2013</v>
      </c>
      <c r="D37" s="42"/>
      <c r="E37" s="42"/>
      <c r="F37" s="42">
        <f>B37</f>
        <v>2014</v>
      </c>
      <c r="G37" s="42">
        <f>C37</f>
        <v>2013</v>
      </c>
    </row>
    <row r="38" spans="1:9" x14ac:dyDescent="0.25">
      <c r="A38" s="42" t="str">
        <f>A7</f>
        <v>A CORUÑA</v>
      </c>
      <c r="B38" s="41">
        <f>E7</f>
        <v>289593</v>
      </c>
      <c r="C38" s="41">
        <f>D7</f>
        <v>336215</v>
      </c>
      <c r="D38" s="41">
        <f>_xlfn.RANK.EQ(B38,$B$38:$B$65)+COUNTIF($B$38:$B$65,B38)-1</f>
        <v>18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15840102</v>
      </c>
      <c r="G38" s="42">
        <f>LOOKUP(E38,$A$38:$A$65,$C$38:$C$65)</f>
        <v>13693319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305123</v>
      </c>
      <c r="C39" s="41">
        <f t="shared" ref="C39:C65" si="5">D8</f>
        <v>334603</v>
      </c>
      <c r="D39" s="41">
        <f t="shared" ref="D39:D65" si="6">_xlfn.RANK.EQ(B39,$B$38:$B$65)+COUNTIF($B$38:$B$65,B39)-1</f>
        <v>16</v>
      </c>
      <c r="E39" s="42" t="str">
        <f t="shared" si="2"/>
        <v>VALENCIA</v>
      </c>
      <c r="F39" s="42">
        <f t="shared" ref="F39:F54" si="7">LOOKUP(E39,$A$38:$A$65,$B$38:$B$65)</f>
        <v>13573814</v>
      </c>
      <c r="G39" s="42">
        <f t="shared" ref="G39:G65" si="8">LOOKUP(E39,$A$38:$A$65,$C$38:$C$65)</f>
        <v>14537907</v>
      </c>
    </row>
    <row r="40" spans="1:9" x14ac:dyDescent="0.25">
      <c r="A40" s="42" t="str">
        <f t="shared" si="3"/>
        <v>ALMERIA</v>
      </c>
      <c r="B40" s="41">
        <f t="shared" si="4"/>
        <v>180012</v>
      </c>
      <c r="C40" s="41">
        <f t="shared" si="5"/>
        <v>142900</v>
      </c>
      <c r="D40" s="41">
        <f t="shared" si="6"/>
        <v>25</v>
      </c>
      <c r="E40" s="42" t="str">
        <f t="shared" si="2"/>
        <v>BARCELONA</v>
      </c>
      <c r="F40" s="42">
        <f t="shared" si="7"/>
        <v>6351361</v>
      </c>
      <c r="G40" s="42">
        <f t="shared" si="8"/>
        <v>6214465</v>
      </c>
    </row>
    <row r="41" spans="1:9" x14ac:dyDescent="0.25">
      <c r="A41" s="42" t="str">
        <f t="shared" si="3"/>
        <v>AVILES</v>
      </c>
      <c r="B41" s="41">
        <f t="shared" si="4"/>
        <v>280910</v>
      </c>
      <c r="C41" s="41">
        <f t="shared" si="5"/>
        <v>292392</v>
      </c>
      <c r="D41" s="41">
        <f t="shared" si="6"/>
        <v>19</v>
      </c>
      <c r="E41" s="42" t="str">
        <f t="shared" si="2"/>
        <v>LAS PALMAS</v>
      </c>
      <c r="F41" s="42">
        <f t="shared" si="7"/>
        <v>3391844</v>
      </c>
      <c r="G41" s="42">
        <f t="shared" si="8"/>
        <v>3690628</v>
      </c>
    </row>
    <row r="42" spans="1:9" x14ac:dyDescent="0.25">
      <c r="A42" s="42" t="str">
        <f t="shared" si="3"/>
        <v>BAHIA DE ALGECIRAS</v>
      </c>
      <c r="B42" s="41">
        <f t="shared" si="4"/>
        <v>15840102</v>
      </c>
      <c r="C42" s="41">
        <f t="shared" si="5"/>
        <v>13693319</v>
      </c>
      <c r="D42" s="41">
        <f t="shared" si="6"/>
        <v>1</v>
      </c>
      <c r="E42" s="42" t="str">
        <f t="shared" si="2"/>
        <v>BILBAO</v>
      </c>
      <c r="F42" s="42">
        <f t="shared" si="7"/>
        <v>2260007</v>
      </c>
      <c r="G42" s="42">
        <f t="shared" si="8"/>
        <v>2116863</v>
      </c>
    </row>
    <row r="43" spans="1:9" x14ac:dyDescent="0.25">
      <c r="A43" s="42" t="str">
        <f t="shared" si="3"/>
        <v>BAHIA DE CADIZ</v>
      </c>
      <c r="B43" s="41">
        <f t="shared" si="4"/>
        <v>421107</v>
      </c>
      <c r="C43" s="41">
        <f t="shared" si="5"/>
        <v>471161</v>
      </c>
      <c r="D43" s="41">
        <f t="shared" si="6"/>
        <v>14</v>
      </c>
      <c r="E43" s="42" t="str">
        <f t="shared" si="2"/>
        <v>BALEARES</v>
      </c>
      <c r="F43" s="42">
        <f t="shared" si="7"/>
        <v>2026791</v>
      </c>
      <c r="G43" s="42">
        <f t="shared" si="8"/>
        <v>1835438</v>
      </c>
    </row>
    <row r="44" spans="1:9" x14ac:dyDescent="0.25">
      <c r="A44" s="42" t="str">
        <f t="shared" si="3"/>
        <v>BALEARES</v>
      </c>
      <c r="B44" s="41">
        <f t="shared" si="4"/>
        <v>2026791</v>
      </c>
      <c r="C44" s="41">
        <f t="shared" si="5"/>
        <v>1835438</v>
      </c>
      <c r="D44" s="41">
        <f t="shared" si="6"/>
        <v>6</v>
      </c>
      <c r="E44" s="42" t="str">
        <f t="shared" si="2"/>
        <v>SANTA CRUZ DE TENERIFE</v>
      </c>
      <c r="F44" s="42">
        <f t="shared" si="7"/>
        <v>1310158</v>
      </c>
      <c r="G44" s="42">
        <f t="shared" si="8"/>
        <v>1262375</v>
      </c>
    </row>
    <row r="45" spans="1:9" x14ac:dyDescent="0.25">
      <c r="A45" s="42" t="str">
        <f t="shared" si="3"/>
        <v>BARCELONA</v>
      </c>
      <c r="B45" s="41">
        <f t="shared" si="4"/>
        <v>6351361</v>
      </c>
      <c r="C45" s="41">
        <f t="shared" si="5"/>
        <v>6214465</v>
      </c>
      <c r="D45" s="41">
        <f t="shared" si="6"/>
        <v>3</v>
      </c>
      <c r="E45" s="42" t="str">
        <f t="shared" si="2"/>
        <v>VIGO</v>
      </c>
      <c r="F45" s="42">
        <f t="shared" si="7"/>
        <v>789302</v>
      </c>
      <c r="G45" s="42">
        <f t="shared" si="8"/>
        <v>810562</v>
      </c>
    </row>
    <row r="46" spans="1:9" x14ac:dyDescent="0.25">
      <c r="A46" s="42" t="str">
        <f t="shared" si="3"/>
        <v>BILBAO</v>
      </c>
      <c r="B46" s="41">
        <f t="shared" si="4"/>
        <v>2260007</v>
      </c>
      <c r="C46" s="41">
        <f t="shared" si="5"/>
        <v>2116863</v>
      </c>
      <c r="D46" s="41">
        <f t="shared" si="6"/>
        <v>5</v>
      </c>
      <c r="E46" s="42" t="str">
        <f t="shared" si="2"/>
        <v>CASTELLON</v>
      </c>
      <c r="F46" s="42">
        <f t="shared" si="7"/>
        <v>700933</v>
      </c>
      <c r="G46" s="42">
        <f t="shared" si="8"/>
        <v>666915</v>
      </c>
    </row>
    <row r="47" spans="1:9" x14ac:dyDescent="0.25">
      <c r="A47" s="42" t="str">
        <f t="shared" si="3"/>
        <v>CARTAGENA</v>
      </c>
      <c r="B47" s="41">
        <f t="shared" si="4"/>
        <v>270903</v>
      </c>
      <c r="C47" s="41">
        <f t="shared" si="5"/>
        <v>242710</v>
      </c>
      <c r="D47" s="41">
        <f t="shared" si="6"/>
        <v>20</v>
      </c>
      <c r="E47" s="42" t="str">
        <f t="shared" si="2"/>
        <v>TARRAGONA</v>
      </c>
      <c r="F47" s="42">
        <f t="shared" si="7"/>
        <v>669945</v>
      </c>
      <c r="G47" s="42">
        <f t="shared" si="8"/>
        <v>745174</v>
      </c>
    </row>
    <row r="48" spans="1:9" x14ac:dyDescent="0.25">
      <c r="A48" s="42" t="str">
        <f t="shared" si="3"/>
        <v>CASTELLON</v>
      </c>
      <c r="B48" s="41">
        <f t="shared" si="4"/>
        <v>700933</v>
      </c>
      <c r="C48" s="41">
        <f t="shared" si="5"/>
        <v>666915</v>
      </c>
      <c r="D48" s="41">
        <f t="shared" si="6"/>
        <v>9</v>
      </c>
      <c r="E48" s="42" t="str">
        <f t="shared" si="2"/>
        <v>SEVILLA</v>
      </c>
      <c r="F48" s="42">
        <f t="shared" si="7"/>
        <v>532806</v>
      </c>
      <c r="G48" s="42">
        <f t="shared" si="8"/>
        <v>518962</v>
      </c>
    </row>
    <row r="49" spans="1:7" x14ac:dyDescent="0.25">
      <c r="A49" s="42" t="str">
        <f t="shared" si="3"/>
        <v>CEUTA</v>
      </c>
      <c r="B49" s="41">
        <f t="shared" si="4"/>
        <v>227671</v>
      </c>
      <c r="C49" s="41">
        <f t="shared" si="5"/>
        <v>232032</v>
      </c>
      <c r="D49" s="41">
        <f t="shared" si="6"/>
        <v>23</v>
      </c>
      <c r="E49" s="42" t="str">
        <f t="shared" si="2"/>
        <v>GIJON</v>
      </c>
      <c r="F49" s="42">
        <f t="shared" si="7"/>
        <v>489125</v>
      </c>
      <c r="G49" s="42">
        <f t="shared" si="8"/>
        <v>513959</v>
      </c>
    </row>
    <row r="50" spans="1:7" x14ac:dyDescent="0.25">
      <c r="A50" s="42" t="str">
        <f t="shared" si="3"/>
        <v>FERROL-SAN CIBRAO</v>
      </c>
      <c r="B50" s="41">
        <f t="shared" si="4"/>
        <v>242487</v>
      </c>
      <c r="C50" s="41">
        <f t="shared" si="5"/>
        <v>240746</v>
      </c>
      <c r="D50" s="41">
        <f t="shared" si="6"/>
        <v>22</v>
      </c>
      <c r="E50" s="42" t="str">
        <f t="shared" si="2"/>
        <v>PASAIA</v>
      </c>
      <c r="F50" s="42">
        <f t="shared" si="7"/>
        <v>483026</v>
      </c>
      <c r="G50" s="42">
        <f t="shared" si="8"/>
        <v>362253</v>
      </c>
    </row>
    <row r="51" spans="1:7" x14ac:dyDescent="0.25">
      <c r="A51" s="42" t="str">
        <f t="shared" si="3"/>
        <v>GIJON</v>
      </c>
      <c r="B51" s="41">
        <f t="shared" si="4"/>
        <v>489125</v>
      </c>
      <c r="C51" s="41">
        <f t="shared" si="5"/>
        <v>513959</v>
      </c>
      <c r="D51" s="41">
        <f t="shared" si="6"/>
        <v>12</v>
      </c>
      <c r="E51" s="42" t="str">
        <f t="shared" si="2"/>
        <v>BAHIA DE CADIZ</v>
      </c>
      <c r="F51" s="42">
        <f t="shared" si="7"/>
        <v>421107</v>
      </c>
      <c r="G51" s="42">
        <f t="shared" si="8"/>
        <v>471161</v>
      </c>
    </row>
    <row r="52" spans="1:7" x14ac:dyDescent="0.25">
      <c r="A52" s="42" t="str">
        <f t="shared" si="3"/>
        <v>HUELVA</v>
      </c>
      <c r="B52" s="41">
        <f t="shared" si="4"/>
        <v>176472</v>
      </c>
      <c r="C52" s="41">
        <f t="shared" si="5"/>
        <v>156994</v>
      </c>
      <c r="D52" s="41">
        <f t="shared" si="6"/>
        <v>26</v>
      </c>
      <c r="E52" s="42" t="str">
        <f t="shared" si="2"/>
        <v>SANTANDER</v>
      </c>
      <c r="F52" s="42">
        <f t="shared" si="7"/>
        <v>418684</v>
      </c>
      <c r="G52" s="42">
        <f t="shared" si="8"/>
        <v>357240</v>
      </c>
    </row>
    <row r="53" spans="1:7" x14ac:dyDescent="0.25">
      <c r="A53" s="42" t="str">
        <f t="shared" si="3"/>
        <v>LAS PALMAS</v>
      </c>
      <c r="B53" s="41">
        <f t="shared" si="4"/>
        <v>3391844</v>
      </c>
      <c r="C53" s="41">
        <f t="shared" si="5"/>
        <v>3690628</v>
      </c>
      <c r="D53" s="41">
        <f t="shared" si="6"/>
        <v>4</v>
      </c>
      <c r="E53" s="42" t="str">
        <f t="shared" si="2"/>
        <v>ALICANTE</v>
      </c>
      <c r="F53" s="42">
        <f t="shared" si="7"/>
        <v>305123</v>
      </c>
      <c r="G53" s="42">
        <f t="shared" si="8"/>
        <v>334603</v>
      </c>
    </row>
    <row r="54" spans="1:7" x14ac:dyDescent="0.25">
      <c r="A54" s="42" t="str">
        <f t="shared" si="3"/>
        <v>MALAGA</v>
      </c>
      <c r="B54" s="41">
        <f t="shared" si="4"/>
        <v>301091</v>
      </c>
      <c r="C54" s="41">
        <f t="shared" si="5"/>
        <v>222456</v>
      </c>
      <c r="D54" s="41">
        <f t="shared" si="6"/>
        <v>17</v>
      </c>
      <c r="E54" s="42" t="str">
        <f t="shared" si="2"/>
        <v>MALAGA</v>
      </c>
      <c r="F54" s="42">
        <f t="shared" si="7"/>
        <v>301091</v>
      </c>
      <c r="G54" s="42">
        <f t="shared" si="8"/>
        <v>222456</v>
      </c>
    </row>
    <row r="55" spans="1:7" x14ac:dyDescent="0.25">
      <c r="A55" s="42" t="str">
        <f t="shared" si="3"/>
        <v>MARIN Y RIA DE PONTEVEDRA</v>
      </c>
      <c r="B55" s="41">
        <f t="shared" si="4"/>
        <v>246085</v>
      </c>
      <c r="C55" s="41">
        <f t="shared" si="5"/>
        <v>250063</v>
      </c>
      <c r="D55" s="41">
        <f t="shared" si="6"/>
        <v>21</v>
      </c>
      <c r="E55" s="42" t="str">
        <f t="shared" si="2"/>
        <v>A CORUÑA</v>
      </c>
      <c r="F55" s="42">
        <f t="shared" ref="F55:F65" si="9">LOOKUP(E55,$A$38:$A$65,$B$38:$B$65)</f>
        <v>289593</v>
      </c>
      <c r="G55" s="42">
        <f t="shared" si="8"/>
        <v>336215</v>
      </c>
    </row>
    <row r="56" spans="1:7" x14ac:dyDescent="0.25">
      <c r="A56" s="42" t="str">
        <f t="shared" si="3"/>
        <v>MELILLA</v>
      </c>
      <c r="B56" s="41">
        <f t="shared" si="4"/>
        <v>222273</v>
      </c>
      <c r="C56" s="41">
        <f t="shared" si="5"/>
        <v>209893</v>
      </c>
      <c r="D56" s="41">
        <f t="shared" si="6"/>
        <v>24</v>
      </c>
      <c r="E56" s="42" t="str">
        <f t="shared" si="2"/>
        <v>AVILES</v>
      </c>
      <c r="F56" s="42">
        <f t="shared" si="9"/>
        <v>280910</v>
      </c>
      <c r="G56" s="42">
        <f t="shared" si="8"/>
        <v>292392</v>
      </c>
    </row>
    <row r="57" spans="1:7" x14ac:dyDescent="0.25">
      <c r="A57" s="42" t="str">
        <f t="shared" si="3"/>
        <v>MOTRIL</v>
      </c>
      <c r="B57" s="41">
        <f t="shared" si="4"/>
        <v>77366</v>
      </c>
      <c r="C57" s="41">
        <f t="shared" si="5"/>
        <v>72820</v>
      </c>
      <c r="D57" s="41">
        <f t="shared" si="6"/>
        <v>28</v>
      </c>
      <c r="E57" s="42" t="str">
        <f t="shared" si="2"/>
        <v>CARTAGENA</v>
      </c>
      <c r="F57" s="42">
        <f t="shared" si="9"/>
        <v>270903</v>
      </c>
      <c r="G57" s="42">
        <f t="shared" si="8"/>
        <v>242710</v>
      </c>
    </row>
    <row r="58" spans="1:7" x14ac:dyDescent="0.25">
      <c r="A58" s="42" t="str">
        <f t="shared" si="3"/>
        <v>PASAIA</v>
      </c>
      <c r="B58" s="41">
        <f t="shared" si="4"/>
        <v>483026</v>
      </c>
      <c r="C58" s="41">
        <f t="shared" si="5"/>
        <v>362253</v>
      </c>
      <c r="D58" s="41">
        <f t="shared" si="6"/>
        <v>13</v>
      </c>
      <c r="E58" s="42" t="str">
        <f t="shared" si="2"/>
        <v>MARIN Y RIA DE PONTEVEDRA</v>
      </c>
      <c r="F58" s="42">
        <f t="shared" si="9"/>
        <v>246085</v>
      </c>
      <c r="G58" s="42">
        <f t="shared" si="8"/>
        <v>250063</v>
      </c>
    </row>
    <row r="59" spans="1:7" x14ac:dyDescent="0.25">
      <c r="A59" s="42" t="str">
        <f t="shared" si="3"/>
        <v>SANTA CRUZ DE TENERIFE</v>
      </c>
      <c r="B59" s="41">
        <f t="shared" si="4"/>
        <v>1310158</v>
      </c>
      <c r="C59" s="41">
        <f t="shared" si="5"/>
        <v>1262375</v>
      </c>
      <c r="D59" s="41">
        <f t="shared" si="6"/>
        <v>7</v>
      </c>
      <c r="E59" s="42" t="str">
        <f t="shared" si="2"/>
        <v>FERROL-SAN CIBRAO</v>
      </c>
      <c r="F59" s="42">
        <f t="shared" si="9"/>
        <v>242487</v>
      </c>
      <c r="G59" s="42">
        <f t="shared" si="8"/>
        <v>240746</v>
      </c>
    </row>
    <row r="60" spans="1:7" x14ac:dyDescent="0.25">
      <c r="A60" s="42" t="str">
        <f t="shared" si="3"/>
        <v>SANTANDER</v>
      </c>
      <c r="B60" s="41">
        <f t="shared" si="4"/>
        <v>418684</v>
      </c>
      <c r="C60" s="41">
        <f t="shared" si="5"/>
        <v>357240</v>
      </c>
      <c r="D60" s="41">
        <f t="shared" si="6"/>
        <v>15</v>
      </c>
      <c r="E60" s="42" t="str">
        <f t="shared" si="2"/>
        <v>CEUTA</v>
      </c>
      <c r="F60" s="42">
        <f t="shared" si="9"/>
        <v>227671</v>
      </c>
      <c r="G60" s="42">
        <f t="shared" si="8"/>
        <v>232032</v>
      </c>
    </row>
    <row r="61" spans="1:7" x14ac:dyDescent="0.25">
      <c r="A61" s="42" t="str">
        <f t="shared" si="3"/>
        <v>SEVILLA</v>
      </c>
      <c r="B61" s="41">
        <f t="shared" si="4"/>
        <v>532806</v>
      </c>
      <c r="C61" s="41">
        <f t="shared" si="5"/>
        <v>518962</v>
      </c>
      <c r="D61" s="41">
        <f t="shared" si="6"/>
        <v>11</v>
      </c>
      <c r="E61" s="42" t="str">
        <f t="shared" si="2"/>
        <v>MELILLA</v>
      </c>
      <c r="F61" s="42">
        <f t="shared" si="9"/>
        <v>222273</v>
      </c>
      <c r="G61" s="42">
        <f t="shared" si="8"/>
        <v>209893</v>
      </c>
    </row>
    <row r="62" spans="1:7" x14ac:dyDescent="0.25">
      <c r="A62" s="42" t="str">
        <f t="shared" si="3"/>
        <v>TARRAGONA</v>
      </c>
      <c r="B62" s="41">
        <f t="shared" si="4"/>
        <v>669945</v>
      </c>
      <c r="C62" s="41">
        <f t="shared" si="5"/>
        <v>745174</v>
      </c>
      <c r="D62" s="41">
        <f t="shared" si="6"/>
        <v>10</v>
      </c>
      <c r="E62" s="42" t="str">
        <f t="shared" si="2"/>
        <v>ALMERIA</v>
      </c>
      <c r="F62" s="42">
        <f t="shared" si="9"/>
        <v>180012</v>
      </c>
      <c r="G62" s="42">
        <f t="shared" si="8"/>
        <v>142900</v>
      </c>
    </row>
    <row r="63" spans="1:7" x14ac:dyDescent="0.25">
      <c r="A63" s="42" t="str">
        <f t="shared" si="3"/>
        <v>VALENCIA</v>
      </c>
      <c r="B63" s="41">
        <f t="shared" si="4"/>
        <v>13573814</v>
      </c>
      <c r="C63" s="41">
        <f t="shared" si="5"/>
        <v>14537907</v>
      </c>
      <c r="D63" s="41">
        <f t="shared" si="6"/>
        <v>2</v>
      </c>
      <c r="E63" s="42" t="str">
        <f t="shared" si="2"/>
        <v>HUELVA</v>
      </c>
      <c r="F63" s="42">
        <f t="shared" si="9"/>
        <v>176472</v>
      </c>
      <c r="G63" s="42">
        <f t="shared" si="8"/>
        <v>156994</v>
      </c>
    </row>
    <row r="64" spans="1:7" x14ac:dyDescent="0.25">
      <c r="A64" s="42" t="str">
        <f t="shared" si="3"/>
        <v>VIGO</v>
      </c>
      <c r="B64" s="41">
        <f t="shared" si="4"/>
        <v>789302</v>
      </c>
      <c r="C64" s="41">
        <f t="shared" si="5"/>
        <v>810562</v>
      </c>
      <c r="D64" s="41">
        <f t="shared" si="6"/>
        <v>8</v>
      </c>
      <c r="E64" s="42" t="str">
        <f t="shared" si="2"/>
        <v>VILAGARCIA</v>
      </c>
      <c r="F64" s="42">
        <f t="shared" si="9"/>
        <v>141380</v>
      </c>
      <c r="G64" s="42">
        <f t="shared" si="8"/>
        <v>114253</v>
      </c>
    </row>
    <row r="65" spans="1:7" x14ac:dyDescent="0.25">
      <c r="A65" s="42" t="str">
        <f t="shared" si="3"/>
        <v>VILAGARCIA</v>
      </c>
      <c r="B65" s="41">
        <f t="shared" si="4"/>
        <v>141380</v>
      </c>
      <c r="C65" s="41">
        <f t="shared" si="5"/>
        <v>114253</v>
      </c>
      <c r="D65" s="41">
        <f t="shared" si="6"/>
        <v>27</v>
      </c>
      <c r="E65" s="42" t="str">
        <f t="shared" si="2"/>
        <v>MOTRIL</v>
      </c>
      <c r="F65" s="42">
        <f t="shared" si="9"/>
        <v>77366</v>
      </c>
      <c r="G65" s="42">
        <f t="shared" si="8"/>
        <v>72820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80</v>
      </c>
    </row>
    <row r="2" spans="1:12" s="2" customFormat="1" ht="21" x14ac:dyDescent="0.35"/>
    <row r="5" spans="1:12" x14ac:dyDescent="0.25">
      <c r="A5" s="122" t="s">
        <v>73</v>
      </c>
      <c r="B5" s="120" t="str">
        <f>'Resumen general'!D6</f>
        <v>Mes Marzo</v>
      </c>
      <c r="C5" s="121"/>
      <c r="D5" s="120" t="str">
        <f>'Resumen general'!F6</f>
        <v>Acumulado desde Enero</v>
      </c>
      <c r="E5" s="121"/>
      <c r="F5" s="121"/>
      <c r="L5" s="39">
        <f>'Resumen general'!I4</f>
        <v>41758</v>
      </c>
    </row>
    <row r="6" spans="1:12" x14ac:dyDescent="0.25">
      <c r="A6" s="123"/>
      <c r="B6" s="7">
        <f>'Resumen general'!D7</f>
        <v>2013</v>
      </c>
      <c r="C6" s="7">
        <f>'Resumen general'!E7</f>
        <v>2014</v>
      </c>
      <c r="D6" s="7">
        <f>'Resumen general'!F7</f>
        <v>2013</v>
      </c>
      <c r="E6" s="7">
        <f>'Resumen general'!G7</f>
        <v>2014</v>
      </c>
      <c r="F6" s="7" t="s">
        <v>43</v>
      </c>
    </row>
    <row r="7" spans="1:12" x14ac:dyDescent="0.25">
      <c r="A7" s="8" t="s">
        <v>44</v>
      </c>
      <c r="B7" s="23">
        <v>3374</v>
      </c>
      <c r="C7" s="23">
        <v>4969</v>
      </c>
      <c r="D7" s="23">
        <v>9759</v>
      </c>
      <c r="E7" s="23">
        <v>10368</v>
      </c>
      <c r="F7" s="10">
        <f>((E7*100)/D7)-100</f>
        <v>6.2403934829388277</v>
      </c>
      <c r="G7" s="1"/>
      <c r="H7" s="1"/>
      <c r="I7" s="1"/>
    </row>
    <row r="8" spans="1:12" x14ac:dyDescent="0.25">
      <c r="A8" s="11" t="s">
        <v>45</v>
      </c>
      <c r="B8" s="24">
        <v>24</v>
      </c>
      <c r="C8" s="24">
        <v>21</v>
      </c>
      <c r="D8" s="24">
        <v>71</v>
      </c>
      <c r="E8" s="24">
        <v>62</v>
      </c>
      <c r="F8" s="13">
        <f t="shared" ref="F8:F35" si="0">((E8*100)/D8)-100</f>
        <v>-12.676056338028175</v>
      </c>
      <c r="G8" s="1"/>
      <c r="H8" s="1"/>
      <c r="I8" s="1"/>
    </row>
    <row r="9" spans="1:12" x14ac:dyDescent="0.25">
      <c r="A9" s="8" t="s">
        <v>46</v>
      </c>
      <c r="B9" s="23">
        <v>124</v>
      </c>
      <c r="C9" s="23">
        <v>388</v>
      </c>
      <c r="D9" s="23">
        <v>544</v>
      </c>
      <c r="E9" s="23">
        <v>1069</v>
      </c>
      <c r="F9" s="10">
        <f t="shared" si="0"/>
        <v>96.507352941176464</v>
      </c>
      <c r="G9" s="1"/>
      <c r="H9" s="1"/>
      <c r="I9" s="1"/>
    </row>
    <row r="10" spans="1:12" x14ac:dyDescent="0.25">
      <c r="A10" s="11" t="s">
        <v>47</v>
      </c>
      <c r="B10" s="24">
        <v>3322</v>
      </c>
      <c r="C10" s="24">
        <v>2747</v>
      </c>
      <c r="D10" s="24">
        <v>5070</v>
      </c>
      <c r="E10" s="24">
        <v>3456</v>
      </c>
      <c r="F10" s="13">
        <f t="shared" si="0"/>
        <v>-31.834319526627212</v>
      </c>
      <c r="G10" s="1"/>
      <c r="H10" s="1"/>
      <c r="I10" s="1"/>
    </row>
    <row r="11" spans="1:12" x14ac:dyDescent="0.25">
      <c r="A11" s="8" t="s">
        <v>48</v>
      </c>
      <c r="B11" s="23">
        <v>11</v>
      </c>
      <c r="C11" s="23">
        <v>13</v>
      </c>
      <c r="D11" s="23">
        <v>49</v>
      </c>
      <c r="E11" s="23">
        <v>129</v>
      </c>
      <c r="F11" s="10">
        <f t="shared" si="0"/>
        <v>163.26530612244898</v>
      </c>
      <c r="G11" s="1"/>
      <c r="H11" s="1"/>
      <c r="I11" s="1"/>
    </row>
    <row r="12" spans="1:12" x14ac:dyDescent="0.25">
      <c r="A12" s="11" t="s">
        <v>49</v>
      </c>
      <c r="B12" s="24">
        <v>1118</v>
      </c>
      <c r="C12" s="24">
        <v>1431</v>
      </c>
      <c r="D12" s="24">
        <v>3172</v>
      </c>
      <c r="E12" s="24">
        <v>3308</v>
      </c>
      <c r="F12" s="13">
        <f t="shared" si="0"/>
        <v>4.2875157629255938</v>
      </c>
      <c r="G12" s="1"/>
      <c r="H12" s="1"/>
      <c r="I12" s="1"/>
    </row>
    <row r="13" spans="1:12" x14ac:dyDescent="0.25">
      <c r="A13" s="8" t="s">
        <v>50</v>
      </c>
      <c r="B13" s="23">
        <v>11</v>
      </c>
      <c r="C13" s="23">
        <v>272</v>
      </c>
      <c r="D13" s="23">
        <v>475</v>
      </c>
      <c r="E13" s="23">
        <v>661</v>
      </c>
      <c r="F13" s="10">
        <f t="shared" si="0"/>
        <v>39.15789473684211</v>
      </c>
      <c r="G13" s="1"/>
      <c r="H13" s="1"/>
      <c r="I13" s="1"/>
    </row>
    <row r="14" spans="1:12" x14ac:dyDescent="0.25">
      <c r="A14" s="11" t="s">
        <v>51</v>
      </c>
      <c r="B14" s="24">
        <v>120</v>
      </c>
      <c r="C14" s="24">
        <v>215</v>
      </c>
      <c r="D14" s="24">
        <v>451</v>
      </c>
      <c r="E14" s="24">
        <v>419</v>
      </c>
      <c r="F14" s="13">
        <f t="shared" si="0"/>
        <v>-7.0953436807095329</v>
      </c>
      <c r="G14" s="1"/>
      <c r="H14" s="1"/>
      <c r="I14" s="1"/>
    </row>
    <row r="15" spans="1:12" x14ac:dyDescent="0.25">
      <c r="A15" s="8" t="s">
        <v>52</v>
      </c>
      <c r="B15" s="23">
        <v>0</v>
      </c>
      <c r="C15" s="23">
        <v>0</v>
      </c>
      <c r="D15" s="23">
        <v>0</v>
      </c>
      <c r="E15" s="23">
        <v>0</v>
      </c>
      <c r="F15" s="18" t="e">
        <f t="shared" si="0"/>
        <v>#DIV/0!</v>
      </c>
      <c r="G15" s="1"/>
      <c r="H15" s="1"/>
      <c r="I15" s="1"/>
    </row>
    <row r="16" spans="1:12" x14ac:dyDescent="0.25">
      <c r="A16" s="11" t="s">
        <v>53</v>
      </c>
      <c r="B16" s="24">
        <v>48</v>
      </c>
      <c r="C16" s="24">
        <v>57</v>
      </c>
      <c r="D16" s="24">
        <v>152</v>
      </c>
      <c r="E16" s="24">
        <v>153</v>
      </c>
      <c r="F16" s="13">
        <f t="shared" si="0"/>
        <v>0.65789473684210975</v>
      </c>
      <c r="G16" s="1"/>
      <c r="H16" s="1"/>
      <c r="I16" s="1"/>
    </row>
    <row r="17" spans="1:9" x14ac:dyDescent="0.25">
      <c r="A17" s="8" t="s">
        <v>54</v>
      </c>
      <c r="B17" s="23">
        <v>184</v>
      </c>
      <c r="C17" s="23">
        <v>200</v>
      </c>
      <c r="D17" s="23">
        <v>635</v>
      </c>
      <c r="E17" s="23">
        <v>704</v>
      </c>
      <c r="F17" s="10">
        <f t="shared" si="0"/>
        <v>10.866141732283467</v>
      </c>
      <c r="G17" s="1"/>
      <c r="H17" s="1"/>
      <c r="I17" s="1"/>
    </row>
    <row r="18" spans="1:9" x14ac:dyDescent="0.25">
      <c r="A18" s="11" t="s">
        <v>55</v>
      </c>
      <c r="B18" s="24">
        <v>1</v>
      </c>
      <c r="C18" s="24">
        <v>0</v>
      </c>
      <c r="D18" s="24">
        <v>6</v>
      </c>
      <c r="E18" s="24">
        <v>0</v>
      </c>
      <c r="F18" s="13">
        <f t="shared" si="0"/>
        <v>-100</v>
      </c>
      <c r="G18" s="1"/>
      <c r="H18" s="1"/>
      <c r="I18" s="1"/>
    </row>
    <row r="19" spans="1:9" x14ac:dyDescent="0.25">
      <c r="A19" s="8" t="s">
        <v>56</v>
      </c>
      <c r="B19" s="23">
        <v>19</v>
      </c>
      <c r="C19" s="23">
        <v>28</v>
      </c>
      <c r="D19" s="23">
        <v>60</v>
      </c>
      <c r="E19" s="23">
        <v>54</v>
      </c>
      <c r="F19" s="10">
        <f t="shared" si="0"/>
        <v>-10</v>
      </c>
      <c r="G19" s="1"/>
      <c r="H19" s="1"/>
      <c r="I19" s="1"/>
    </row>
    <row r="20" spans="1:9" x14ac:dyDescent="0.25">
      <c r="A20" s="11" t="s">
        <v>57</v>
      </c>
      <c r="B20" s="24">
        <v>3574</v>
      </c>
      <c r="C20" s="24">
        <v>1877</v>
      </c>
      <c r="D20" s="24">
        <v>4926</v>
      </c>
      <c r="E20" s="24">
        <v>3018</v>
      </c>
      <c r="F20" s="13">
        <f t="shared" si="0"/>
        <v>-38.733252131546891</v>
      </c>
      <c r="G20" s="1"/>
      <c r="H20" s="1"/>
      <c r="I20" s="1"/>
    </row>
    <row r="21" spans="1:9" x14ac:dyDescent="0.25">
      <c r="A21" s="8" t="s">
        <v>58</v>
      </c>
      <c r="B21" s="23">
        <v>187</v>
      </c>
      <c r="C21" s="23">
        <v>181</v>
      </c>
      <c r="D21" s="23">
        <v>594</v>
      </c>
      <c r="E21" s="23">
        <v>543</v>
      </c>
      <c r="F21" s="10">
        <f t="shared" si="0"/>
        <v>-8.5858585858585883</v>
      </c>
      <c r="G21" s="1"/>
      <c r="H21" s="1"/>
      <c r="I21" s="1"/>
    </row>
    <row r="22" spans="1:9" x14ac:dyDescent="0.25">
      <c r="A22" s="11" t="s">
        <v>59</v>
      </c>
      <c r="B22" s="24">
        <v>8</v>
      </c>
      <c r="C22" s="24">
        <v>29</v>
      </c>
      <c r="D22" s="24">
        <v>23</v>
      </c>
      <c r="E22" s="24">
        <v>29</v>
      </c>
      <c r="F22" s="13">
        <f t="shared" si="0"/>
        <v>26.086956521739125</v>
      </c>
      <c r="G22" s="1"/>
      <c r="H22" s="1"/>
      <c r="I22" s="1"/>
    </row>
    <row r="23" spans="1:9" x14ac:dyDescent="0.25">
      <c r="A23" s="8" t="s">
        <v>60</v>
      </c>
      <c r="B23" s="23">
        <v>26</v>
      </c>
      <c r="C23" s="23">
        <v>22</v>
      </c>
      <c r="D23" s="23">
        <v>82</v>
      </c>
      <c r="E23" s="23">
        <v>129</v>
      </c>
      <c r="F23" s="10">
        <f t="shared" si="0"/>
        <v>57.317073170731703</v>
      </c>
      <c r="G23" s="1"/>
      <c r="H23" s="1"/>
      <c r="I23" s="1"/>
    </row>
    <row r="24" spans="1:9" x14ac:dyDescent="0.25">
      <c r="A24" s="11" t="s">
        <v>61</v>
      </c>
      <c r="B24" s="24">
        <v>196</v>
      </c>
      <c r="C24" s="24">
        <v>201</v>
      </c>
      <c r="D24" s="24">
        <v>480</v>
      </c>
      <c r="E24" s="24">
        <v>460</v>
      </c>
      <c r="F24" s="13">
        <f t="shared" si="0"/>
        <v>-4.1666666666666714</v>
      </c>
      <c r="G24" s="1"/>
      <c r="H24" s="1"/>
      <c r="I24" s="1"/>
    </row>
    <row r="25" spans="1:9" x14ac:dyDescent="0.25">
      <c r="A25" s="8" t="s">
        <v>62</v>
      </c>
      <c r="B25" s="23">
        <v>0</v>
      </c>
      <c r="C25" s="23">
        <v>0</v>
      </c>
      <c r="D25" s="23">
        <v>0</v>
      </c>
      <c r="E25" s="23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24">
        <v>146</v>
      </c>
      <c r="C26" s="24">
        <v>34</v>
      </c>
      <c r="D26" s="24">
        <v>541</v>
      </c>
      <c r="E26" s="24">
        <v>231</v>
      </c>
      <c r="F26" s="13">
        <f t="shared" si="0"/>
        <v>-57.301293900184845</v>
      </c>
      <c r="G26" s="1"/>
      <c r="H26" s="1"/>
      <c r="I26" s="1"/>
    </row>
    <row r="27" spans="1:9" x14ac:dyDescent="0.25">
      <c r="A27" s="8" t="s">
        <v>64</v>
      </c>
      <c r="B27" s="23">
        <v>2682</v>
      </c>
      <c r="C27" s="23">
        <v>2578</v>
      </c>
      <c r="D27" s="23">
        <v>7403</v>
      </c>
      <c r="E27" s="23">
        <v>6662</v>
      </c>
      <c r="F27" s="10">
        <f t="shared" si="0"/>
        <v>-10.009455626097534</v>
      </c>
      <c r="G27" s="1"/>
      <c r="H27" s="1"/>
      <c r="I27" s="1"/>
    </row>
    <row r="28" spans="1:9" x14ac:dyDescent="0.25">
      <c r="A28" s="11" t="s">
        <v>65</v>
      </c>
      <c r="B28" s="24">
        <v>286</v>
      </c>
      <c r="C28" s="24">
        <v>336</v>
      </c>
      <c r="D28" s="24">
        <v>719</v>
      </c>
      <c r="E28" s="24">
        <v>777</v>
      </c>
      <c r="F28" s="13">
        <f t="shared" si="0"/>
        <v>8.0667593880389461</v>
      </c>
      <c r="G28" s="1"/>
      <c r="H28" s="1"/>
      <c r="I28" s="1"/>
    </row>
    <row r="29" spans="1:9" x14ac:dyDescent="0.25">
      <c r="A29" s="8" t="s">
        <v>66</v>
      </c>
      <c r="B29" s="23">
        <v>1423</v>
      </c>
      <c r="C29" s="23">
        <v>1053</v>
      </c>
      <c r="D29" s="23">
        <v>2369</v>
      </c>
      <c r="E29" s="23">
        <v>1665</v>
      </c>
      <c r="F29" s="10">
        <f t="shared" si="0"/>
        <v>-29.717180244829038</v>
      </c>
      <c r="G29" s="1"/>
      <c r="H29" s="1"/>
      <c r="I29" s="1"/>
    </row>
    <row r="30" spans="1:9" x14ac:dyDescent="0.25">
      <c r="A30" s="11" t="s">
        <v>67</v>
      </c>
      <c r="B30" s="24">
        <v>0</v>
      </c>
      <c r="C30" s="24">
        <v>0</v>
      </c>
      <c r="D30" s="24">
        <v>0</v>
      </c>
      <c r="E30" s="24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23">
        <v>153</v>
      </c>
      <c r="C31" s="23">
        <v>314</v>
      </c>
      <c r="D31" s="23">
        <v>391</v>
      </c>
      <c r="E31" s="23">
        <v>3479</v>
      </c>
      <c r="F31" s="10">
        <f t="shared" si="0"/>
        <v>789.76982097186703</v>
      </c>
      <c r="G31" s="1"/>
      <c r="H31" s="1"/>
      <c r="I31" s="1"/>
    </row>
    <row r="32" spans="1:9" x14ac:dyDescent="0.25">
      <c r="A32" s="11" t="s">
        <v>69</v>
      </c>
      <c r="B32" s="24">
        <v>65</v>
      </c>
      <c r="C32" s="24">
        <v>128</v>
      </c>
      <c r="D32" s="24">
        <v>177</v>
      </c>
      <c r="E32" s="24">
        <v>399</v>
      </c>
      <c r="F32" s="13">
        <f t="shared" si="0"/>
        <v>125.42372881355934</v>
      </c>
      <c r="G32" s="1"/>
      <c r="H32" s="1"/>
      <c r="I32" s="1"/>
    </row>
    <row r="33" spans="1:9" x14ac:dyDescent="0.25">
      <c r="A33" s="8" t="s">
        <v>70</v>
      </c>
      <c r="B33" s="23">
        <v>4919</v>
      </c>
      <c r="C33" s="23">
        <v>5168</v>
      </c>
      <c r="D33" s="23">
        <v>13593</v>
      </c>
      <c r="E33" s="23">
        <v>13201</v>
      </c>
      <c r="F33" s="10">
        <f t="shared" si="0"/>
        <v>-2.8838372691826635</v>
      </c>
      <c r="G33" s="1"/>
      <c r="H33" s="1"/>
      <c r="I33" s="1"/>
    </row>
    <row r="34" spans="1:9" x14ac:dyDescent="0.25">
      <c r="A34" s="11" t="s">
        <v>71</v>
      </c>
      <c r="B34" s="24">
        <v>0</v>
      </c>
      <c r="C34" s="24">
        <v>0</v>
      </c>
      <c r="D34" s="24">
        <v>0</v>
      </c>
      <c r="E34" s="24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22021</v>
      </c>
      <c r="C35" s="15">
        <f t="shared" ref="C35:E35" si="1">SUM(C7:C34)</f>
        <v>22262</v>
      </c>
      <c r="D35" s="15">
        <f t="shared" si="1"/>
        <v>51742</v>
      </c>
      <c r="E35" s="15">
        <f t="shared" si="1"/>
        <v>50976</v>
      </c>
      <c r="F35" s="16">
        <f t="shared" si="0"/>
        <v>-1.4804220942367863</v>
      </c>
      <c r="G35" s="1"/>
      <c r="H35" s="1"/>
      <c r="I35" s="1"/>
    </row>
    <row r="37" spans="1:9" x14ac:dyDescent="0.25">
      <c r="A37" s="42"/>
      <c r="B37" s="42">
        <f>E6</f>
        <v>2014</v>
      </c>
      <c r="C37" s="42">
        <f>D6</f>
        <v>2013</v>
      </c>
      <c r="D37" s="42"/>
      <c r="E37" s="42"/>
      <c r="F37" s="42">
        <f>B37</f>
        <v>2014</v>
      </c>
      <c r="G37" s="42">
        <f>C37</f>
        <v>2013</v>
      </c>
    </row>
    <row r="38" spans="1:9" x14ac:dyDescent="0.25">
      <c r="A38" s="42" t="str">
        <f>A7</f>
        <v>A CORUÑA</v>
      </c>
      <c r="B38" s="41">
        <f>E7</f>
        <v>10368</v>
      </c>
      <c r="C38" s="41">
        <f>D7</f>
        <v>9759</v>
      </c>
      <c r="D38" s="41">
        <f>_xlfn.RANK.EQ(B38,$B$38:$B$65)+COUNTIF($B$38:$B$65,B38)-1</f>
        <v>2</v>
      </c>
      <c r="E38" s="42" t="str">
        <f t="shared" ref="E38:E65" si="2">INDEX($A$38:$B$65,MATCH(ROW()-37,$D$38:$D$65,0),1)</f>
        <v>VIGO</v>
      </c>
      <c r="F38" s="42">
        <f>LOOKUP(E38,$A$38:$A$65,$B$38:$B$65)</f>
        <v>13201</v>
      </c>
      <c r="G38" s="42">
        <f>LOOKUP(E38,$A$38:$A$65,$C$38:$C$65)</f>
        <v>13593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62</v>
      </c>
      <c r="C39" s="41">
        <f t="shared" ref="C39:C65" si="5">D8</f>
        <v>71</v>
      </c>
      <c r="D39" s="41">
        <f t="shared" ref="D39:D65" si="6">_xlfn.RANK.EQ(B39,$B$38:$B$65)+COUNTIF($B$38:$B$65,B39)-1</f>
        <v>21</v>
      </c>
      <c r="E39" s="42" t="str">
        <f t="shared" si="2"/>
        <v>A CORUÑA</v>
      </c>
      <c r="F39" s="42">
        <f t="shared" ref="F39:F54" si="7">LOOKUP(E39,$A$38:$A$65,$B$38:$B$65)</f>
        <v>10368</v>
      </c>
      <c r="G39" s="42">
        <f t="shared" ref="G39:G65" si="8">LOOKUP(E39,$A$38:$A$65,$C$38:$C$65)</f>
        <v>9759</v>
      </c>
    </row>
    <row r="40" spans="1:9" x14ac:dyDescent="0.25">
      <c r="A40" s="42" t="str">
        <f t="shared" si="3"/>
        <v>ALMERIA</v>
      </c>
      <c r="B40" s="41">
        <f t="shared" si="4"/>
        <v>1069</v>
      </c>
      <c r="C40" s="41">
        <f t="shared" si="5"/>
        <v>544</v>
      </c>
      <c r="D40" s="41">
        <f t="shared" si="6"/>
        <v>9</v>
      </c>
      <c r="E40" s="42" t="str">
        <f t="shared" si="2"/>
        <v>PASAIA</v>
      </c>
      <c r="F40" s="42">
        <f t="shared" si="7"/>
        <v>6662</v>
      </c>
      <c r="G40" s="42">
        <f t="shared" si="8"/>
        <v>7403</v>
      </c>
    </row>
    <row r="41" spans="1:9" x14ac:dyDescent="0.25">
      <c r="A41" s="42" t="str">
        <f t="shared" si="3"/>
        <v>AVILES</v>
      </c>
      <c r="B41" s="41">
        <f t="shared" si="4"/>
        <v>3456</v>
      </c>
      <c r="C41" s="41">
        <f t="shared" si="5"/>
        <v>5070</v>
      </c>
      <c r="D41" s="41">
        <f t="shared" si="6"/>
        <v>5</v>
      </c>
      <c r="E41" s="42" t="str">
        <f t="shared" si="2"/>
        <v>TARRAGONA</v>
      </c>
      <c r="F41" s="42">
        <f t="shared" si="7"/>
        <v>3479</v>
      </c>
      <c r="G41" s="42">
        <f t="shared" si="8"/>
        <v>391</v>
      </c>
    </row>
    <row r="42" spans="1:9" x14ac:dyDescent="0.25">
      <c r="A42" s="42" t="str">
        <f t="shared" si="3"/>
        <v>BAHIA DE ALGECIRAS</v>
      </c>
      <c r="B42" s="41">
        <f t="shared" si="4"/>
        <v>129</v>
      </c>
      <c r="C42" s="41">
        <f t="shared" si="5"/>
        <v>49</v>
      </c>
      <c r="D42" s="41">
        <f t="shared" si="6"/>
        <v>20</v>
      </c>
      <c r="E42" s="42" t="str">
        <f t="shared" si="2"/>
        <v>AVILES</v>
      </c>
      <c r="F42" s="42">
        <f t="shared" si="7"/>
        <v>3456</v>
      </c>
      <c r="G42" s="42">
        <f t="shared" si="8"/>
        <v>5070</v>
      </c>
    </row>
    <row r="43" spans="1:9" x14ac:dyDescent="0.25">
      <c r="A43" s="42" t="str">
        <f t="shared" si="3"/>
        <v>BAHIA DE CADIZ</v>
      </c>
      <c r="B43" s="41">
        <f t="shared" si="4"/>
        <v>3308</v>
      </c>
      <c r="C43" s="41">
        <f t="shared" si="5"/>
        <v>3172</v>
      </c>
      <c r="D43" s="41">
        <f t="shared" si="6"/>
        <v>6</v>
      </c>
      <c r="E43" s="42" t="str">
        <f t="shared" si="2"/>
        <v>BAHIA DE CADIZ</v>
      </c>
      <c r="F43" s="42">
        <f t="shared" si="7"/>
        <v>3308</v>
      </c>
      <c r="G43" s="42">
        <f t="shared" si="8"/>
        <v>3172</v>
      </c>
    </row>
    <row r="44" spans="1:9" x14ac:dyDescent="0.25">
      <c r="A44" s="42" t="str">
        <f t="shared" si="3"/>
        <v>BALEARES</v>
      </c>
      <c r="B44" s="41">
        <f t="shared" si="4"/>
        <v>661</v>
      </c>
      <c r="C44" s="41">
        <f t="shared" si="5"/>
        <v>475</v>
      </c>
      <c r="D44" s="41">
        <f t="shared" si="6"/>
        <v>12</v>
      </c>
      <c r="E44" s="42" t="str">
        <f t="shared" si="2"/>
        <v>GIJON</v>
      </c>
      <c r="F44" s="42">
        <f t="shared" si="7"/>
        <v>3018</v>
      </c>
      <c r="G44" s="42">
        <f t="shared" si="8"/>
        <v>4926</v>
      </c>
    </row>
    <row r="45" spans="1:9" x14ac:dyDescent="0.25">
      <c r="A45" s="42" t="str">
        <f t="shared" si="3"/>
        <v>BARCELONA</v>
      </c>
      <c r="B45" s="41">
        <f t="shared" si="4"/>
        <v>419</v>
      </c>
      <c r="C45" s="41">
        <f t="shared" si="5"/>
        <v>451</v>
      </c>
      <c r="D45" s="41">
        <f t="shared" si="6"/>
        <v>15</v>
      </c>
      <c r="E45" s="42" t="str">
        <f t="shared" si="2"/>
        <v>SANTANDER</v>
      </c>
      <c r="F45" s="42">
        <f t="shared" si="7"/>
        <v>1665</v>
      </c>
      <c r="G45" s="42">
        <f t="shared" si="8"/>
        <v>2369</v>
      </c>
    </row>
    <row r="46" spans="1:9" x14ac:dyDescent="0.25">
      <c r="A46" s="42" t="str">
        <f t="shared" si="3"/>
        <v>BILBAO</v>
      </c>
      <c r="B46" s="41">
        <f t="shared" si="4"/>
        <v>0</v>
      </c>
      <c r="C46" s="41">
        <f t="shared" si="5"/>
        <v>0</v>
      </c>
      <c r="D46" s="41">
        <f t="shared" si="6"/>
        <v>28</v>
      </c>
      <c r="E46" s="42" t="str">
        <f t="shared" si="2"/>
        <v>ALMERIA</v>
      </c>
      <c r="F46" s="42">
        <f t="shared" si="7"/>
        <v>1069</v>
      </c>
      <c r="G46" s="42">
        <f t="shared" si="8"/>
        <v>544</v>
      </c>
    </row>
    <row r="47" spans="1:9" x14ac:dyDescent="0.25">
      <c r="A47" s="42" t="str">
        <f t="shared" si="3"/>
        <v>CARTAGENA</v>
      </c>
      <c r="B47" s="41">
        <f t="shared" si="4"/>
        <v>153</v>
      </c>
      <c r="C47" s="41">
        <f t="shared" si="5"/>
        <v>152</v>
      </c>
      <c r="D47" s="41">
        <f t="shared" si="6"/>
        <v>18</v>
      </c>
      <c r="E47" s="42" t="str">
        <f t="shared" si="2"/>
        <v>SANTA CRUZ DE TENERIFE</v>
      </c>
      <c r="F47" s="42">
        <f t="shared" si="7"/>
        <v>777</v>
      </c>
      <c r="G47" s="42">
        <f t="shared" si="8"/>
        <v>719</v>
      </c>
    </row>
    <row r="48" spans="1:9" x14ac:dyDescent="0.25">
      <c r="A48" s="42" t="str">
        <f t="shared" si="3"/>
        <v>CASTELLON</v>
      </c>
      <c r="B48" s="41">
        <f t="shared" si="4"/>
        <v>704</v>
      </c>
      <c r="C48" s="41">
        <f t="shared" si="5"/>
        <v>635</v>
      </c>
      <c r="D48" s="41">
        <f t="shared" si="6"/>
        <v>11</v>
      </c>
      <c r="E48" s="42" t="str">
        <f t="shared" si="2"/>
        <v>CASTELLON</v>
      </c>
      <c r="F48" s="42">
        <f t="shared" si="7"/>
        <v>704</v>
      </c>
      <c r="G48" s="42">
        <f t="shared" si="8"/>
        <v>635</v>
      </c>
    </row>
    <row r="49" spans="1:7" x14ac:dyDescent="0.25">
      <c r="A49" s="42" t="str">
        <f t="shared" si="3"/>
        <v>CEUTA</v>
      </c>
      <c r="B49" s="41">
        <f t="shared" si="4"/>
        <v>0</v>
      </c>
      <c r="C49" s="41">
        <f t="shared" si="5"/>
        <v>6</v>
      </c>
      <c r="D49" s="41">
        <f t="shared" si="6"/>
        <v>28</v>
      </c>
      <c r="E49" s="42" t="str">
        <f t="shared" si="2"/>
        <v>BALEARES</v>
      </c>
      <c r="F49" s="42">
        <f t="shared" si="7"/>
        <v>661</v>
      </c>
      <c r="G49" s="42">
        <f t="shared" si="8"/>
        <v>475</v>
      </c>
    </row>
    <row r="50" spans="1:7" x14ac:dyDescent="0.25">
      <c r="A50" s="42" t="str">
        <f t="shared" si="3"/>
        <v>FERROL-SAN CIBRAO</v>
      </c>
      <c r="B50" s="41">
        <f t="shared" si="4"/>
        <v>54</v>
      </c>
      <c r="C50" s="41">
        <f t="shared" si="5"/>
        <v>60</v>
      </c>
      <c r="D50" s="41">
        <f t="shared" si="6"/>
        <v>22</v>
      </c>
      <c r="E50" s="42" t="str">
        <f t="shared" si="2"/>
        <v>HUELVA</v>
      </c>
      <c r="F50" s="42">
        <f t="shared" si="7"/>
        <v>543</v>
      </c>
      <c r="G50" s="42">
        <f t="shared" si="8"/>
        <v>594</v>
      </c>
    </row>
    <row r="51" spans="1:7" x14ac:dyDescent="0.25">
      <c r="A51" s="42" t="str">
        <f t="shared" si="3"/>
        <v>GIJON</v>
      </c>
      <c r="B51" s="41">
        <f t="shared" si="4"/>
        <v>3018</v>
      </c>
      <c r="C51" s="41">
        <f t="shared" si="5"/>
        <v>4926</v>
      </c>
      <c r="D51" s="41">
        <f t="shared" si="6"/>
        <v>7</v>
      </c>
      <c r="E51" s="42" t="str">
        <f t="shared" si="2"/>
        <v>MARIN Y RIA DE PONTEVEDRA</v>
      </c>
      <c r="F51" s="42">
        <f t="shared" si="7"/>
        <v>460</v>
      </c>
      <c r="G51" s="42">
        <f t="shared" si="8"/>
        <v>480</v>
      </c>
    </row>
    <row r="52" spans="1:7" x14ac:dyDescent="0.25">
      <c r="A52" s="42" t="str">
        <f t="shared" si="3"/>
        <v>HUELVA</v>
      </c>
      <c r="B52" s="41">
        <f t="shared" si="4"/>
        <v>543</v>
      </c>
      <c r="C52" s="41">
        <f t="shared" si="5"/>
        <v>594</v>
      </c>
      <c r="D52" s="41">
        <f t="shared" si="6"/>
        <v>13</v>
      </c>
      <c r="E52" s="42" t="str">
        <f t="shared" si="2"/>
        <v>BARCELONA</v>
      </c>
      <c r="F52" s="42">
        <f t="shared" si="7"/>
        <v>419</v>
      </c>
      <c r="G52" s="42">
        <f t="shared" si="8"/>
        <v>451</v>
      </c>
    </row>
    <row r="53" spans="1:7" x14ac:dyDescent="0.25">
      <c r="A53" s="42" t="str">
        <f t="shared" si="3"/>
        <v>LAS PALMAS</v>
      </c>
      <c r="B53" s="41">
        <f t="shared" si="4"/>
        <v>29</v>
      </c>
      <c r="C53" s="41">
        <f t="shared" si="5"/>
        <v>23</v>
      </c>
      <c r="D53" s="41">
        <f t="shared" si="6"/>
        <v>23</v>
      </c>
      <c r="E53" s="42" t="str">
        <f t="shared" si="2"/>
        <v>VALENCIA</v>
      </c>
      <c r="F53" s="42">
        <f t="shared" si="7"/>
        <v>399</v>
      </c>
      <c r="G53" s="42">
        <f t="shared" si="8"/>
        <v>177</v>
      </c>
    </row>
    <row r="54" spans="1:7" x14ac:dyDescent="0.25">
      <c r="A54" s="42" t="str">
        <f t="shared" si="3"/>
        <v>MALAGA</v>
      </c>
      <c r="B54" s="41">
        <f t="shared" si="4"/>
        <v>129</v>
      </c>
      <c r="C54" s="41">
        <f t="shared" si="5"/>
        <v>82</v>
      </c>
      <c r="D54" s="41">
        <f t="shared" si="6"/>
        <v>20</v>
      </c>
      <c r="E54" s="42" t="str">
        <f t="shared" si="2"/>
        <v>MOTRIL</v>
      </c>
      <c r="F54" s="42">
        <f t="shared" si="7"/>
        <v>231</v>
      </c>
      <c r="G54" s="42">
        <f t="shared" si="8"/>
        <v>541</v>
      </c>
    </row>
    <row r="55" spans="1:7" x14ac:dyDescent="0.25">
      <c r="A55" s="42" t="str">
        <f t="shared" si="3"/>
        <v>MARIN Y RIA DE PONTEVEDRA</v>
      </c>
      <c r="B55" s="41">
        <f t="shared" si="4"/>
        <v>460</v>
      </c>
      <c r="C55" s="41">
        <f t="shared" si="5"/>
        <v>480</v>
      </c>
      <c r="D55" s="41">
        <f t="shared" si="6"/>
        <v>14</v>
      </c>
      <c r="E55" s="42" t="str">
        <f t="shared" si="2"/>
        <v>CARTAGENA</v>
      </c>
      <c r="F55" s="42">
        <f t="shared" ref="F55:F65" si="9">LOOKUP(E55,$A$38:$A$65,$B$38:$B$65)</f>
        <v>153</v>
      </c>
      <c r="G55" s="42">
        <f t="shared" si="8"/>
        <v>152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231</v>
      </c>
      <c r="C57" s="41">
        <f t="shared" si="5"/>
        <v>541</v>
      </c>
      <c r="D57" s="41">
        <f t="shared" si="6"/>
        <v>17</v>
      </c>
      <c r="E57" s="42" t="str">
        <f t="shared" si="2"/>
        <v>BAHIA DE ALGECIRAS</v>
      </c>
      <c r="F57" s="42">
        <f t="shared" si="9"/>
        <v>129</v>
      </c>
      <c r="G57" s="42">
        <f t="shared" si="8"/>
        <v>49</v>
      </c>
    </row>
    <row r="58" spans="1:7" x14ac:dyDescent="0.25">
      <c r="A58" s="42" t="str">
        <f t="shared" si="3"/>
        <v>PASAIA</v>
      </c>
      <c r="B58" s="41">
        <f t="shared" si="4"/>
        <v>6662</v>
      </c>
      <c r="C58" s="41">
        <f t="shared" si="5"/>
        <v>7403</v>
      </c>
      <c r="D58" s="41">
        <f t="shared" si="6"/>
        <v>3</v>
      </c>
      <c r="E58" s="42" t="str">
        <f t="shared" si="2"/>
        <v>ALICANTE</v>
      </c>
      <c r="F58" s="42">
        <f t="shared" si="9"/>
        <v>62</v>
      </c>
      <c r="G58" s="42">
        <f t="shared" si="8"/>
        <v>71</v>
      </c>
    </row>
    <row r="59" spans="1:7" x14ac:dyDescent="0.25">
      <c r="A59" s="42" t="str">
        <f t="shared" si="3"/>
        <v>SANTA CRUZ DE TENERIFE</v>
      </c>
      <c r="B59" s="41">
        <f t="shared" si="4"/>
        <v>777</v>
      </c>
      <c r="C59" s="41">
        <f t="shared" si="5"/>
        <v>719</v>
      </c>
      <c r="D59" s="41">
        <f t="shared" si="6"/>
        <v>10</v>
      </c>
      <c r="E59" s="42" t="str">
        <f t="shared" si="2"/>
        <v>FERROL-SAN CIBRAO</v>
      </c>
      <c r="F59" s="42">
        <f t="shared" si="9"/>
        <v>54</v>
      </c>
      <c r="G59" s="42">
        <f t="shared" si="8"/>
        <v>60</v>
      </c>
    </row>
    <row r="60" spans="1:7" x14ac:dyDescent="0.25">
      <c r="A60" s="42" t="str">
        <f t="shared" si="3"/>
        <v>SANTANDER</v>
      </c>
      <c r="B60" s="41">
        <f t="shared" si="4"/>
        <v>1665</v>
      </c>
      <c r="C60" s="41">
        <f t="shared" si="5"/>
        <v>2369</v>
      </c>
      <c r="D60" s="41">
        <f t="shared" si="6"/>
        <v>8</v>
      </c>
      <c r="E60" s="42" t="str">
        <f t="shared" si="2"/>
        <v>LAS PALMAS</v>
      </c>
      <c r="F60" s="42">
        <f t="shared" si="9"/>
        <v>29</v>
      </c>
      <c r="G60" s="42">
        <f t="shared" si="8"/>
        <v>23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3479</v>
      </c>
      <c r="C62" s="41">
        <f t="shared" si="5"/>
        <v>391</v>
      </c>
      <c r="D62" s="41">
        <f t="shared" si="6"/>
        <v>4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399</v>
      </c>
      <c r="C63" s="41">
        <f t="shared" si="5"/>
        <v>177</v>
      </c>
      <c r="D63" s="41">
        <f t="shared" si="6"/>
        <v>16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13201</v>
      </c>
      <c r="C64" s="41">
        <f t="shared" si="5"/>
        <v>13593</v>
      </c>
      <c r="D64" s="41">
        <f t="shared" si="6"/>
        <v>1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BILBAO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81</v>
      </c>
    </row>
    <row r="2" spans="1:12" s="2" customFormat="1" ht="21" x14ac:dyDescent="0.35"/>
    <row r="5" spans="1:12" x14ac:dyDescent="0.25">
      <c r="A5" s="122" t="s">
        <v>73</v>
      </c>
      <c r="B5" s="120" t="str">
        <f>'Resumen general'!D6</f>
        <v>Mes Marzo</v>
      </c>
      <c r="C5" s="121"/>
      <c r="D5" s="120" t="str">
        <f>'Resumen general'!F6</f>
        <v>Acumulado desde Enero</v>
      </c>
      <c r="E5" s="121"/>
      <c r="F5" s="121"/>
      <c r="L5" s="39">
        <f>'Resumen general'!I4</f>
        <v>41758</v>
      </c>
    </row>
    <row r="6" spans="1:12" x14ac:dyDescent="0.25">
      <c r="A6" s="123"/>
      <c r="B6" s="7">
        <f>'Resumen general'!D7</f>
        <v>2013</v>
      </c>
      <c r="C6" s="7">
        <f>'Resumen general'!E7</f>
        <v>2014</v>
      </c>
      <c r="D6" s="7">
        <f>'Resumen general'!F7</f>
        <v>2013</v>
      </c>
      <c r="E6" s="7">
        <f>'Resumen general'!G7</f>
        <v>2014</v>
      </c>
      <c r="F6" s="7" t="s">
        <v>43</v>
      </c>
    </row>
    <row r="7" spans="1:12" x14ac:dyDescent="0.25">
      <c r="A7" s="8" t="s">
        <v>44</v>
      </c>
      <c r="B7" s="25">
        <v>4031</v>
      </c>
      <c r="C7" s="25">
        <v>3163</v>
      </c>
      <c r="D7" s="25">
        <v>10956</v>
      </c>
      <c r="E7" s="25">
        <v>8256</v>
      </c>
      <c r="F7" s="10">
        <f>((E7*100)/D7)-100</f>
        <v>-24.644030668127058</v>
      </c>
      <c r="G7" s="1"/>
      <c r="H7" s="1"/>
      <c r="I7" s="1"/>
    </row>
    <row r="8" spans="1:12" x14ac:dyDescent="0.25">
      <c r="A8" s="11" t="s">
        <v>45</v>
      </c>
      <c r="B8" s="26">
        <v>874</v>
      </c>
      <c r="C8" s="26">
        <v>404</v>
      </c>
      <c r="D8" s="26">
        <v>2347</v>
      </c>
      <c r="E8" s="26">
        <v>1402</v>
      </c>
      <c r="F8" s="13">
        <f t="shared" ref="F8:F35" si="0">((E8*100)/D8)-100</f>
        <v>-40.264167021729868</v>
      </c>
      <c r="G8" s="1"/>
      <c r="H8" s="1"/>
      <c r="I8" s="1"/>
    </row>
    <row r="9" spans="1:12" x14ac:dyDescent="0.25">
      <c r="A9" s="8" t="s">
        <v>46</v>
      </c>
      <c r="B9" s="25">
        <v>2655</v>
      </c>
      <c r="C9" s="25">
        <v>4366</v>
      </c>
      <c r="D9" s="25">
        <v>8598</v>
      </c>
      <c r="E9" s="25">
        <v>10921</v>
      </c>
      <c r="F9" s="10">
        <f t="shared" si="0"/>
        <v>27.017911142126081</v>
      </c>
      <c r="G9" s="1"/>
      <c r="H9" s="1"/>
      <c r="I9" s="1"/>
    </row>
    <row r="10" spans="1:12" x14ac:dyDescent="0.25">
      <c r="A10" s="11" t="s">
        <v>47</v>
      </c>
      <c r="B10" s="26">
        <v>4052</v>
      </c>
      <c r="C10" s="26">
        <v>3646</v>
      </c>
      <c r="D10" s="26">
        <v>9866</v>
      </c>
      <c r="E10" s="26">
        <v>9807</v>
      </c>
      <c r="F10" s="13">
        <f t="shared" si="0"/>
        <v>-0.59801337928237785</v>
      </c>
      <c r="G10" s="1"/>
      <c r="H10" s="1"/>
      <c r="I10" s="1"/>
    </row>
    <row r="11" spans="1:12" x14ac:dyDescent="0.25">
      <c r="A11" s="8" t="s">
        <v>48</v>
      </c>
      <c r="B11" s="25">
        <v>220407</v>
      </c>
      <c r="C11" s="25">
        <v>314672</v>
      </c>
      <c r="D11" s="25">
        <v>625245</v>
      </c>
      <c r="E11" s="25">
        <v>870563</v>
      </c>
      <c r="F11" s="10">
        <f t="shared" si="0"/>
        <v>39.235499684123823</v>
      </c>
      <c r="G11" s="1"/>
      <c r="H11" s="1"/>
      <c r="I11" s="1"/>
    </row>
    <row r="12" spans="1:12" x14ac:dyDescent="0.25">
      <c r="A12" s="11" t="s">
        <v>49</v>
      </c>
      <c r="B12" s="26">
        <v>9740</v>
      </c>
      <c r="C12" s="26">
        <v>8766</v>
      </c>
      <c r="D12" s="26">
        <v>22908</v>
      </c>
      <c r="E12" s="26">
        <v>20279</v>
      </c>
      <c r="F12" s="13">
        <f t="shared" si="0"/>
        <v>-11.476340143181417</v>
      </c>
      <c r="G12" s="1"/>
      <c r="H12" s="1"/>
      <c r="I12" s="1"/>
    </row>
    <row r="13" spans="1:12" x14ac:dyDescent="0.25">
      <c r="A13" s="8" t="s">
        <v>50</v>
      </c>
      <c r="B13" s="25">
        <v>9556</v>
      </c>
      <c r="C13" s="25">
        <v>10922</v>
      </c>
      <c r="D13" s="25">
        <v>20938</v>
      </c>
      <c r="E13" s="25">
        <v>25437</v>
      </c>
      <c r="F13" s="10">
        <f t="shared" si="0"/>
        <v>21.487248065717836</v>
      </c>
      <c r="G13" s="1"/>
      <c r="H13" s="1"/>
      <c r="I13" s="1"/>
    </row>
    <row r="14" spans="1:12" x14ac:dyDescent="0.25">
      <c r="A14" s="11" t="s">
        <v>51</v>
      </c>
      <c r="B14" s="26">
        <v>62853</v>
      </c>
      <c r="C14" s="26">
        <v>61647</v>
      </c>
      <c r="D14" s="26">
        <v>156237</v>
      </c>
      <c r="E14" s="26">
        <v>160216</v>
      </c>
      <c r="F14" s="13">
        <f t="shared" si="0"/>
        <v>2.5467718914213719</v>
      </c>
      <c r="G14" s="1"/>
      <c r="H14" s="1"/>
      <c r="I14" s="1"/>
    </row>
    <row r="15" spans="1:12" x14ac:dyDescent="0.25">
      <c r="A15" s="8" t="s">
        <v>52</v>
      </c>
      <c r="B15" s="25">
        <v>10620</v>
      </c>
      <c r="C15" s="25">
        <v>10835</v>
      </c>
      <c r="D15" s="25">
        <v>29940</v>
      </c>
      <c r="E15" s="25">
        <v>29380</v>
      </c>
      <c r="F15" s="10">
        <f t="shared" si="0"/>
        <v>-1.8704074816299254</v>
      </c>
      <c r="G15" s="1"/>
      <c r="H15" s="1"/>
      <c r="I15" s="1"/>
    </row>
    <row r="16" spans="1:12" x14ac:dyDescent="0.25">
      <c r="A16" s="11" t="s">
        <v>53</v>
      </c>
      <c r="B16" s="26">
        <v>3799</v>
      </c>
      <c r="C16" s="26">
        <v>3528</v>
      </c>
      <c r="D16" s="26">
        <v>10391</v>
      </c>
      <c r="E16" s="26">
        <v>10403</v>
      </c>
      <c r="F16" s="13">
        <f t="shared" si="0"/>
        <v>0.11548455394091661</v>
      </c>
      <c r="G16" s="1"/>
      <c r="H16" s="1"/>
      <c r="I16" s="1"/>
    </row>
    <row r="17" spans="1:9" x14ac:dyDescent="0.25">
      <c r="A17" s="8" t="s">
        <v>54</v>
      </c>
      <c r="B17" s="25">
        <v>1848</v>
      </c>
      <c r="C17" s="25">
        <v>1441</v>
      </c>
      <c r="D17" s="25">
        <v>5416</v>
      </c>
      <c r="E17" s="25">
        <v>4391</v>
      </c>
      <c r="F17" s="10">
        <f t="shared" si="0"/>
        <v>-18.925406203840467</v>
      </c>
      <c r="G17" s="1"/>
      <c r="H17" s="1"/>
      <c r="I17" s="1"/>
    </row>
    <row r="18" spans="1:9" x14ac:dyDescent="0.25">
      <c r="A18" s="11" t="s">
        <v>55</v>
      </c>
      <c r="B18" s="26">
        <v>58890</v>
      </c>
      <c r="C18" s="26">
        <v>56761</v>
      </c>
      <c r="D18" s="26">
        <v>165060</v>
      </c>
      <c r="E18" s="26">
        <v>153369</v>
      </c>
      <c r="F18" s="13">
        <f t="shared" si="0"/>
        <v>-7.082878953107965</v>
      </c>
      <c r="G18" s="1"/>
      <c r="H18" s="1"/>
      <c r="I18" s="1"/>
    </row>
    <row r="19" spans="1:9" x14ac:dyDescent="0.25">
      <c r="A19" s="8" t="s">
        <v>56</v>
      </c>
      <c r="B19" s="25">
        <v>1057</v>
      </c>
      <c r="C19" s="25">
        <v>1170</v>
      </c>
      <c r="D19" s="25">
        <v>3326</v>
      </c>
      <c r="E19" s="25">
        <v>3830</v>
      </c>
      <c r="F19" s="10">
        <f t="shared" si="0"/>
        <v>15.153337342152739</v>
      </c>
      <c r="G19" s="1"/>
      <c r="H19" s="1"/>
      <c r="I19" s="1"/>
    </row>
    <row r="20" spans="1:9" x14ac:dyDescent="0.25">
      <c r="A20" s="11" t="s">
        <v>57</v>
      </c>
      <c r="B20" s="26">
        <v>13071</v>
      </c>
      <c r="C20" s="26">
        <v>6775</v>
      </c>
      <c r="D20" s="26">
        <v>26695</v>
      </c>
      <c r="E20" s="26">
        <v>17375</v>
      </c>
      <c r="F20" s="13">
        <f t="shared" si="0"/>
        <v>-34.912905038396701</v>
      </c>
      <c r="G20" s="1"/>
      <c r="H20" s="1"/>
      <c r="I20" s="1"/>
    </row>
    <row r="21" spans="1:9" x14ac:dyDescent="0.25">
      <c r="A21" s="8" t="s">
        <v>58</v>
      </c>
      <c r="B21" s="25">
        <v>11525</v>
      </c>
      <c r="C21" s="25">
        <v>14504</v>
      </c>
      <c r="D21" s="25">
        <v>33458</v>
      </c>
      <c r="E21" s="25">
        <v>33704</v>
      </c>
      <c r="F21" s="10">
        <f t="shared" si="0"/>
        <v>0.73525016438519231</v>
      </c>
      <c r="G21" s="1"/>
      <c r="H21" s="1"/>
      <c r="I21" s="1"/>
    </row>
    <row r="22" spans="1:9" x14ac:dyDescent="0.25">
      <c r="A22" s="11" t="s">
        <v>59</v>
      </c>
      <c r="B22" s="26">
        <v>232349</v>
      </c>
      <c r="C22" s="26">
        <v>205707</v>
      </c>
      <c r="D22" s="26">
        <v>650005</v>
      </c>
      <c r="E22" s="26">
        <v>555568</v>
      </c>
      <c r="F22" s="13">
        <f t="shared" si="0"/>
        <v>-14.5286574718656</v>
      </c>
      <c r="G22" s="1"/>
      <c r="H22" s="1"/>
      <c r="I22" s="1"/>
    </row>
    <row r="23" spans="1:9" x14ac:dyDescent="0.25">
      <c r="A23" s="8" t="s">
        <v>60</v>
      </c>
      <c r="B23" s="25">
        <v>5916</v>
      </c>
      <c r="C23" s="25">
        <v>6407</v>
      </c>
      <c r="D23" s="25">
        <v>14625</v>
      </c>
      <c r="E23" s="25">
        <v>26606</v>
      </c>
      <c r="F23" s="10">
        <f t="shared" si="0"/>
        <v>81.921367521367529</v>
      </c>
      <c r="G23" s="1"/>
      <c r="H23" s="1"/>
      <c r="I23" s="1"/>
    </row>
    <row r="24" spans="1:9" x14ac:dyDescent="0.25">
      <c r="A24" s="11" t="s">
        <v>61</v>
      </c>
      <c r="B24" s="26">
        <v>1727</v>
      </c>
      <c r="C24" s="26">
        <v>871</v>
      </c>
      <c r="D24" s="26">
        <v>6902</v>
      </c>
      <c r="E24" s="26">
        <v>2522</v>
      </c>
      <c r="F24" s="13">
        <f t="shared" si="0"/>
        <v>-63.459866705302808</v>
      </c>
      <c r="G24" s="1"/>
      <c r="H24" s="1"/>
      <c r="I24" s="1"/>
    </row>
    <row r="25" spans="1:9" x14ac:dyDescent="0.25">
      <c r="A25" s="8" t="s">
        <v>62</v>
      </c>
      <c r="B25" s="25">
        <v>5048</v>
      </c>
      <c r="C25" s="25">
        <v>57</v>
      </c>
      <c r="D25" s="25">
        <v>5561</v>
      </c>
      <c r="E25" s="25">
        <v>1534</v>
      </c>
      <c r="F25" s="10">
        <f t="shared" si="0"/>
        <v>-72.415033267397945</v>
      </c>
      <c r="G25" s="1"/>
      <c r="H25" s="1"/>
      <c r="I25" s="1"/>
    </row>
    <row r="26" spans="1:9" x14ac:dyDescent="0.25">
      <c r="A26" s="11" t="s">
        <v>63</v>
      </c>
      <c r="B26" s="26">
        <v>2265</v>
      </c>
      <c r="C26" s="26">
        <v>1792</v>
      </c>
      <c r="D26" s="26">
        <v>6747</v>
      </c>
      <c r="E26" s="26">
        <v>5657</v>
      </c>
      <c r="F26" s="13">
        <f t="shared" si="0"/>
        <v>-16.155328294056616</v>
      </c>
      <c r="G26" s="1"/>
      <c r="H26" s="1"/>
      <c r="I26" s="1"/>
    </row>
    <row r="27" spans="1:9" x14ac:dyDescent="0.25">
      <c r="A27" s="8" t="s">
        <v>64</v>
      </c>
      <c r="B27" s="25">
        <v>2021</v>
      </c>
      <c r="C27" s="25">
        <v>3095</v>
      </c>
      <c r="D27" s="25">
        <v>6403</v>
      </c>
      <c r="E27" s="25">
        <v>6655</v>
      </c>
      <c r="F27" s="10">
        <f t="shared" si="0"/>
        <v>3.935655161642984</v>
      </c>
      <c r="G27" s="1"/>
      <c r="H27" s="1"/>
      <c r="I27" s="1"/>
    </row>
    <row r="28" spans="1:9" x14ac:dyDescent="0.25">
      <c r="A28" s="11" t="s">
        <v>65</v>
      </c>
      <c r="B28" s="26">
        <v>79431</v>
      </c>
      <c r="C28" s="26">
        <v>110520</v>
      </c>
      <c r="D28" s="26">
        <v>268163</v>
      </c>
      <c r="E28" s="26">
        <v>272227</v>
      </c>
      <c r="F28" s="13">
        <f t="shared" si="0"/>
        <v>1.5154961721042781</v>
      </c>
      <c r="G28" s="1"/>
      <c r="H28" s="1"/>
      <c r="I28" s="1"/>
    </row>
    <row r="29" spans="1:9" x14ac:dyDescent="0.25">
      <c r="A29" s="8" t="s">
        <v>66</v>
      </c>
      <c r="B29" s="25">
        <v>3423</v>
      </c>
      <c r="C29" s="25">
        <v>4096</v>
      </c>
      <c r="D29" s="25">
        <v>10456</v>
      </c>
      <c r="E29" s="25">
        <v>11536</v>
      </c>
      <c r="F29" s="10">
        <f t="shared" si="0"/>
        <v>10.328997704667174</v>
      </c>
      <c r="G29" s="1"/>
      <c r="H29" s="1"/>
      <c r="I29" s="1"/>
    </row>
    <row r="30" spans="1:9" x14ac:dyDescent="0.25">
      <c r="A30" s="11" t="s">
        <v>67</v>
      </c>
      <c r="B30" s="26">
        <v>3405</v>
      </c>
      <c r="C30" s="26">
        <v>0</v>
      </c>
      <c r="D30" s="26">
        <v>6680</v>
      </c>
      <c r="E30" s="26">
        <v>0</v>
      </c>
      <c r="F30" s="13">
        <f t="shared" si="0"/>
        <v>-100</v>
      </c>
      <c r="G30" s="1"/>
      <c r="H30" s="1"/>
      <c r="I30" s="1"/>
    </row>
    <row r="31" spans="1:9" x14ac:dyDescent="0.25">
      <c r="A31" s="8" t="s">
        <v>68</v>
      </c>
      <c r="B31" s="25">
        <v>12267</v>
      </c>
      <c r="C31" s="25">
        <v>5886</v>
      </c>
      <c r="D31" s="25">
        <v>31448</v>
      </c>
      <c r="E31" s="25">
        <v>15050</v>
      </c>
      <c r="F31" s="10">
        <f t="shared" si="0"/>
        <v>-52.14322055456627</v>
      </c>
      <c r="G31" s="1"/>
      <c r="H31" s="1"/>
      <c r="I31" s="1"/>
    </row>
    <row r="32" spans="1:9" x14ac:dyDescent="0.25">
      <c r="A32" s="11" t="s">
        <v>69</v>
      </c>
      <c r="B32" s="26">
        <v>46450</v>
      </c>
      <c r="C32" s="26">
        <v>42600</v>
      </c>
      <c r="D32" s="26">
        <v>116986</v>
      </c>
      <c r="E32" s="26">
        <v>113602</v>
      </c>
      <c r="F32" s="13">
        <f t="shared" si="0"/>
        <v>-2.8926538218248368</v>
      </c>
      <c r="G32" s="1"/>
      <c r="H32" s="1"/>
      <c r="I32" s="1"/>
    </row>
    <row r="33" spans="1:9" x14ac:dyDescent="0.25">
      <c r="A33" s="8" t="s">
        <v>70</v>
      </c>
      <c r="B33" s="25">
        <v>15408</v>
      </c>
      <c r="C33" s="25">
        <v>17442</v>
      </c>
      <c r="D33" s="25">
        <v>48734</v>
      </c>
      <c r="E33" s="25">
        <v>50959</v>
      </c>
      <c r="F33" s="10">
        <f t="shared" si="0"/>
        <v>4.5656010177699358</v>
      </c>
      <c r="G33" s="1"/>
      <c r="H33" s="1"/>
      <c r="I33" s="1"/>
    </row>
    <row r="34" spans="1:9" x14ac:dyDescent="0.25">
      <c r="A34" s="11" t="s">
        <v>71</v>
      </c>
      <c r="B34" s="26">
        <v>195</v>
      </c>
      <c r="C34" s="26">
        <v>201</v>
      </c>
      <c r="D34" s="26">
        <v>887</v>
      </c>
      <c r="E34" s="26">
        <v>1149</v>
      </c>
      <c r="F34" s="13">
        <f t="shared" si="0"/>
        <v>29.537767756482538</v>
      </c>
      <c r="G34" s="1"/>
      <c r="H34" s="1"/>
      <c r="I34" s="1"/>
    </row>
    <row r="35" spans="1:9" x14ac:dyDescent="0.25">
      <c r="A35" s="14" t="s">
        <v>72</v>
      </c>
      <c r="B35" s="15">
        <f>SUM(B7:B34)</f>
        <v>824883</v>
      </c>
      <c r="C35" s="15">
        <f t="shared" ref="C35:E35" si="1">SUM(C7:C34)</f>
        <v>901274</v>
      </c>
      <c r="D35" s="15">
        <f t="shared" si="1"/>
        <v>2304978</v>
      </c>
      <c r="E35" s="15">
        <f t="shared" si="1"/>
        <v>2422398</v>
      </c>
      <c r="F35" s="16">
        <f t="shared" si="0"/>
        <v>5.0941917883814938</v>
      </c>
      <c r="G35" s="1"/>
      <c r="H35" s="1"/>
      <c r="I35" s="1"/>
    </row>
    <row r="36" spans="1:9" x14ac:dyDescent="0.25">
      <c r="A36" s="42"/>
      <c r="B36" s="42"/>
      <c r="C36" s="42"/>
      <c r="D36" s="42"/>
      <c r="E36" s="42"/>
      <c r="F36" s="42"/>
      <c r="G36" s="42"/>
    </row>
    <row r="37" spans="1:9" x14ac:dyDescent="0.25">
      <c r="A37" s="42"/>
      <c r="B37" s="42">
        <f>E6</f>
        <v>2014</v>
      </c>
      <c r="C37" s="42">
        <f>D6</f>
        <v>2013</v>
      </c>
      <c r="D37" s="42"/>
      <c r="E37" s="42"/>
      <c r="F37" s="42">
        <f>B37</f>
        <v>2014</v>
      </c>
      <c r="G37" s="42">
        <f>C37</f>
        <v>2013</v>
      </c>
    </row>
    <row r="38" spans="1:9" x14ac:dyDescent="0.25">
      <c r="A38" s="42" t="str">
        <f>A7</f>
        <v>A CORUÑA</v>
      </c>
      <c r="B38" s="41">
        <f>E7</f>
        <v>8256</v>
      </c>
      <c r="C38" s="41">
        <f>D7</f>
        <v>10956</v>
      </c>
      <c r="D38" s="41">
        <f>_xlfn.RANK.EQ(B38,$B$38:$B$65)+COUNTIF($B$38:$B$65,B38)-1</f>
        <v>19</v>
      </c>
      <c r="E38" s="42" t="str">
        <f t="shared" ref="E38:E65" si="2">INDEX($A$38:$B$65,MATCH(ROW()-37,$D$38:$D$65,0),1)</f>
        <v>BAHIA DE ALGECIRAS</v>
      </c>
      <c r="F38" s="42">
        <f>LOOKUP(E38,$A$38:$A$65,$B$38:$B$65)</f>
        <v>870563</v>
      </c>
      <c r="G38" s="42">
        <f>LOOKUP(E38,$A$38:$A$65,$C$38:$C$65)</f>
        <v>625245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1402</v>
      </c>
      <c r="C39" s="41">
        <f t="shared" ref="C39:C65" si="5">D8</f>
        <v>2347</v>
      </c>
      <c r="D39" s="41">
        <f t="shared" ref="D39:D65" si="6">_xlfn.RANK.EQ(B39,$B$38:$B$65)+COUNTIF($B$38:$B$65,B39)-1</f>
        <v>26</v>
      </c>
      <c r="E39" s="42" t="str">
        <f t="shared" si="2"/>
        <v>LAS PALMAS</v>
      </c>
      <c r="F39" s="42">
        <f t="shared" ref="F39:F54" si="7">LOOKUP(E39,$A$38:$A$65,$B$38:$B$65)</f>
        <v>555568</v>
      </c>
      <c r="G39" s="42">
        <f t="shared" ref="G39:G65" si="8">LOOKUP(E39,$A$38:$A$65,$C$38:$C$65)</f>
        <v>650005</v>
      </c>
    </row>
    <row r="40" spans="1:9" x14ac:dyDescent="0.25">
      <c r="A40" s="42" t="str">
        <f t="shared" si="3"/>
        <v>ALMERIA</v>
      </c>
      <c r="B40" s="41">
        <f t="shared" si="4"/>
        <v>10921</v>
      </c>
      <c r="C40" s="41">
        <f t="shared" si="5"/>
        <v>8598</v>
      </c>
      <c r="D40" s="41">
        <f t="shared" si="6"/>
        <v>16</v>
      </c>
      <c r="E40" s="42" t="str">
        <f t="shared" si="2"/>
        <v>SANTA CRUZ DE TENERIFE</v>
      </c>
      <c r="F40" s="42">
        <f t="shared" si="7"/>
        <v>272227</v>
      </c>
      <c r="G40" s="42">
        <f t="shared" si="8"/>
        <v>268163</v>
      </c>
    </row>
    <row r="41" spans="1:9" x14ac:dyDescent="0.25">
      <c r="A41" s="42" t="str">
        <f t="shared" si="3"/>
        <v>AVILES</v>
      </c>
      <c r="B41" s="41">
        <f t="shared" si="4"/>
        <v>9807</v>
      </c>
      <c r="C41" s="41">
        <f t="shared" si="5"/>
        <v>9866</v>
      </c>
      <c r="D41" s="41">
        <f t="shared" si="6"/>
        <v>18</v>
      </c>
      <c r="E41" s="42" t="str">
        <f t="shared" si="2"/>
        <v>BARCELONA</v>
      </c>
      <c r="F41" s="42">
        <f t="shared" si="7"/>
        <v>160216</v>
      </c>
      <c r="G41" s="42">
        <f t="shared" si="8"/>
        <v>156237</v>
      </c>
    </row>
    <row r="42" spans="1:9" x14ac:dyDescent="0.25">
      <c r="A42" s="42" t="str">
        <f t="shared" si="3"/>
        <v>BAHIA DE ALGECIRAS</v>
      </c>
      <c r="B42" s="41">
        <f t="shared" si="4"/>
        <v>870563</v>
      </c>
      <c r="C42" s="41">
        <f t="shared" si="5"/>
        <v>625245</v>
      </c>
      <c r="D42" s="41">
        <f t="shared" si="6"/>
        <v>1</v>
      </c>
      <c r="E42" s="42" t="str">
        <f t="shared" si="2"/>
        <v>CEUTA</v>
      </c>
      <c r="F42" s="42">
        <f t="shared" si="7"/>
        <v>153369</v>
      </c>
      <c r="G42" s="42">
        <f t="shared" si="8"/>
        <v>165060</v>
      </c>
    </row>
    <row r="43" spans="1:9" x14ac:dyDescent="0.25">
      <c r="A43" s="42" t="str">
        <f t="shared" si="3"/>
        <v>BAHIA DE CADIZ</v>
      </c>
      <c r="B43" s="41">
        <f t="shared" si="4"/>
        <v>20279</v>
      </c>
      <c r="C43" s="41">
        <f t="shared" si="5"/>
        <v>22908</v>
      </c>
      <c r="D43" s="41">
        <f t="shared" si="6"/>
        <v>12</v>
      </c>
      <c r="E43" s="42" t="str">
        <f t="shared" si="2"/>
        <v>VALENCIA</v>
      </c>
      <c r="F43" s="42">
        <f t="shared" si="7"/>
        <v>113602</v>
      </c>
      <c r="G43" s="42">
        <f t="shared" si="8"/>
        <v>116986</v>
      </c>
    </row>
    <row r="44" spans="1:9" x14ac:dyDescent="0.25">
      <c r="A44" s="42" t="str">
        <f t="shared" si="3"/>
        <v>BALEARES</v>
      </c>
      <c r="B44" s="41">
        <f t="shared" si="4"/>
        <v>25437</v>
      </c>
      <c r="C44" s="41">
        <f t="shared" si="5"/>
        <v>20938</v>
      </c>
      <c r="D44" s="41">
        <f t="shared" si="6"/>
        <v>11</v>
      </c>
      <c r="E44" s="42" t="str">
        <f t="shared" si="2"/>
        <v>VIGO</v>
      </c>
      <c r="F44" s="42">
        <f t="shared" si="7"/>
        <v>50959</v>
      </c>
      <c r="G44" s="42">
        <f t="shared" si="8"/>
        <v>48734</v>
      </c>
    </row>
    <row r="45" spans="1:9" x14ac:dyDescent="0.25">
      <c r="A45" s="42" t="str">
        <f t="shared" si="3"/>
        <v>BARCELONA</v>
      </c>
      <c r="B45" s="41">
        <f t="shared" si="4"/>
        <v>160216</v>
      </c>
      <c r="C45" s="41">
        <f t="shared" si="5"/>
        <v>156237</v>
      </c>
      <c r="D45" s="41">
        <f t="shared" si="6"/>
        <v>4</v>
      </c>
      <c r="E45" s="42" t="str">
        <f t="shared" si="2"/>
        <v>HUELVA</v>
      </c>
      <c r="F45" s="42">
        <f t="shared" si="7"/>
        <v>33704</v>
      </c>
      <c r="G45" s="42">
        <f t="shared" si="8"/>
        <v>33458</v>
      </c>
    </row>
    <row r="46" spans="1:9" x14ac:dyDescent="0.25">
      <c r="A46" s="42" t="str">
        <f t="shared" si="3"/>
        <v>BILBAO</v>
      </c>
      <c r="B46" s="41">
        <f t="shared" si="4"/>
        <v>29380</v>
      </c>
      <c r="C46" s="41">
        <f t="shared" si="5"/>
        <v>29940</v>
      </c>
      <c r="D46" s="41">
        <f t="shared" si="6"/>
        <v>9</v>
      </c>
      <c r="E46" s="42" t="str">
        <f t="shared" si="2"/>
        <v>BILBAO</v>
      </c>
      <c r="F46" s="42">
        <f t="shared" si="7"/>
        <v>29380</v>
      </c>
      <c r="G46" s="42">
        <f t="shared" si="8"/>
        <v>29940</v>
      </c>
    </row>
    <row r="47" spans="1:9" x14ac:dyDescent="0.25">
      <c r="A47" s="42" t="str">
        <f t="shared" si="3"/>
        <v>CARTAGENA</v>
      </c>
      <c r="B47" s="41">
        <f t="shared" si="4"/>
        <v>10403</v>
      </c>
      <c r="C47" s="41">
        <f t="shared" si="5"/>
        <v>10391</v>
      </c>
      <c r="D47" s="41">
        <f t="shared" si="6"/>
        <v>17</v>
      </c>
      <c r="E47" s="42" t="str">
        <f t="shared" si="2"/>
        <v>MALAGA</v>
      </c>
      <c r="F47" s="42">
        <f t="shared" si="7"/>
        <v>26606</v>
      </c>
      <c r="G47" s="42">
        <f t="shared" si="8"/>
        <v>14625</v>
      </c>
    </row>
    <row r="48" spans="1:9" x14ac:dyDescent="0.25">
      <c r="A48" s="42" t="str">
        <f t="shared" si="3"/>
        <v>CASTELLON</v>
      </c>
      <c r="B48" s="41">
        <f t="shared" si="4"/>
        <v>4391</v>
      </c>
      <c r="C48" s="41">
        <f t="shared" si="5"/>
        <v>5416</v>
      </c>
      <c r="D48" s="41">
        <f t="shared" si="6"/>
        <v>22</v>
      </c>
      <c r="E48" s="42" t="str">
        <f t="shared" si="2"/>
        <v>BALEARES</v>
      </c>
      <c r="F48" s="42">
        <f t="shared" si="7"/>
        <v>25437</v>
      </c>
      <c r="G48" s="42">
        <f t="shared" si="8"/>
        <v>20938</v>
      </c>
    </row>
    <row r="49" spans="1:7" x14ac:dyDescent="0.25">
      <c r="A49" s="42" t="str">
        <f t="shared" si="3"/>
        <v>CEUTA</v>
      </c>
      <c r="B49" s="41">
        <f t="shared" si="4"/>
        <v>153369</v>
      </c>
      <c r="C49" s="41">
        <f t="shared" si="5"/>
        <v>165060</v>
      </c>
      <c r="D49" s="41">
        <f t="shared" si="6"/>
        <v>5</v>
      </c>
      <c r="E49" s="42" t="str">
        <f t="shared" si="2"/>
        <v>BAHIA DE CADIZ</v>
      </c>
      <c r="F49" s="42">
        <f t="shared" si="7"/>
        <v>20279</v>
      </c>
      <c r="G49" s="42">
        <f t="shared" si="8"/>
        <v>22908</v>
      </c>
    </row>
    <row r="50" spans="1:7" x14ac:dyDescent="0.25">
      <c r="A50" s="42" t="str">
        <f t="shared" si="3"/>
        <v>FERROL-SAN CIBRAO</v>
      </c>
      <c r="B50" s="41">
        <f t="shared" si="4"/>
        <v>3830</v>
      </c>
      <c r="C50" s="41">
        <f t="shared" si="5"/>
        <v>3326</v>
      </c>
      <c r="D50" s="41">
        <f t="shared" si="6"/>
        <v>23</v>
      </c>
      <c r="E50" s="42" t="str">
        <f t="shared" si="2"/>
        <v>GIJON</v>
      </c>
      <c r="F50" s="42">
        <f t="shared" si="7"/>
        <v>17375</v>
      </c>
      <c r="G50" s="42">
        <f t="shared" si="8"/>
        <v>26695</v>
      </c>
    </row>
    <row r="51" spans="1:7" x14ac:dyDescent="0.25">
      <c r="A51" s="42" t="str">
        <f t="shared" si="3"/>
        <v>GIJON</v>
      </c>
      <c r="B51" s="41">
        <f t="shared" si="4"/>
        <v>17375</v>
      </c>
      <c r="C51" s="41">
        <f t="shared" si="5"/>
        <v>26695</v>
      </c>
      <c r="D51" s="41">
        <f t="shared" si="6"/>
        <v>13</v>
      </c>
      <c r="E51" s="42" t="str">
        <f t="shared" si="2"/>
        <v>TARRAGONA</v>
      </c>
      <c r="F51" s="42">
        <f t="shared" si="7"/>
        <v>15050</v>
      </c>
      <c r="G51" s="42">
        <f t="shared" si="8"/>
        <v>31448</v>
      </c>
    </row>
    <row r="52" spans="1:7" x14ac:dyDescent="0.25">
      <c r="A52" s="42" t="str">
        <f t="shared" si="3"/>
        <v>HUELVA</v>
      </c>
      <c r="B52" s="41">
        <f t="shared" si="4"/>
        <v>33704</v>
      </c>
      <c r="C52" s="41">
        <f t="shared" si="5"/>
        <v>33458</v>
      </c>
      <c r="D52" s="41">
        <f t="shared" si="6"/>
        <v>8</v>
      </c>
      <c r="E52" s="42" t="str">
        <f t="shared" si="2"/>
        <v>SANTANDER</v>
      </c>
      <c r="F52" s="42">
        <f t="shared" si="7"/>
        <v>11536</v>
      </c>
      <c r="G52" s="42">
        <f t="shared" si="8"/>
        <v>10456</v>
      </c>
    </row>
    <row r="53" spans="1:7" x14ac:dyDescent="0.25">
      <c r="A53" s="42" t="str">
        <f t="shared" si="3"/>
        <v>LAS PALMAS</v>
      </c>
      <c r="B53" s="41">
        <f t="shared" si="4"/>
        <v>555568</v>
      </c>
      <c r="C53" s="41">
        <f t="shared" si="5"/>
        <v>650005</v>
      </c>
      <c r="D53" s="41">
        <f t="shared" si="6"/>
        <v>2</v>
      </c>
      <c r="E53" s="42" t="str">
        <f t="shared" si="2"/>
        <v>ALMERIA</v>
      </c>
      <c r="F53" s="42">
        <f t="shared" si="7"/>
        <v>10921</v>
      </c>
      <c r="G53" s="42">
        <f t="shared" si="8"/>
        <v>8598</v>
      </c>
    </row>
    <row r="54" spans="1:7" x14ac:dyDescent="0.25">
      <c r="A54" s="42" t="str">
        <f t="shared" si="3"/>
        <v>MALAGA</v>
      </c>
      <c r="B54" s="41">
        <f t="shared" si="4"/>
        <v>26606</v>
      </c>
      <c r="C54" s="41">
        <f t="shared" si="5"/>
        <v>14625</v>
      </c>
      <c r="D54" s="41">
        <f t="shared" si="6"/>
        <v>10</v>
      </c>
      <c r="E54" s="42" t="str">
        <f t="shared" si="2"/>
        <v>CARTAGENA</v>
      </c>
      <c r="F54" s="42">
        <f t="shared" si="7"/>
        <v>10403</v>
      </c>
      <c r="G54" s="42">
        <f t="shared" si="8"/>
        <v>10391</v>
      </c>
    </row>
    <row r="55" spans="1:7" x14ac:dyDescent="0.25">
      <c r="A55" s="42" t="str">
        <f t="shared" si="3"/>
        <v>MARIN Y RIA DE PONTEVEDRA</v>
      </c>
      <c r="B55" s="41">
        <f t="shared" si="4"/>
        <v>2522</v>
      </c>
      <c r="C55" s="41">
        <f t="shared" si="5"/>
        <v>6902</v>
      </c>
      <c r="D55" s="41">
        <f t="shared" si="6"/>
        <v>24</v>
      </c>
      <c r="E55" s="42" t="str">
        <f t="shared" si="2"/>
        <v>AVILES</v>
      </c>
      <c r="F55" s="42">
        <f t="shared" ref="F55:F65" si="9">LOOKUP(E55,$A$38:$A$65,$B$38:$B$65)</f>
        <v>9807</v>
      </c>
      <c r="G55" s="42">
        <f t="shared" si="8"/>
        <v>9866</v>
      </c>
    </row>
    <row r="56" spans="1:7" x14ac:dyDescent="0.25">
      <c r="A56" s="42" t="str">
        <f t="shared" si="3"/>
        <v>MELILLA</v>
      </c>
      <c r="B56" s="41">
        <f t="shared" si="4"/>
        <v>1534</v>
      </c>
      <c r="C56" s="41">
        <f t="shared" si="5"/>
        <v>5561</v>
      </c>
      <c r="D56" s="41">
        <f t="shared" si="6"/>
        <v>25</v>
      </c>
      <c r="E56" s="42" t="str">
        <f t="shared" si="2"/>
        <v>A CORUÑA</v>
      </c>
      <c r="F56" s="42">
        <f t="shared" si="9"/>
        <v>8256</v>
      </c>
      <c r="G56" s="42">
        <f t="shared" si="8"/>
        <v>10956</v>
      </c>
    </row>
    <row r="57" spans="1:7" x14ac:dyDescent="0.25">
      <c r="A57" s="42" t="str">
        <f t="shared" si="3"/>
        <v>MOTRIL</v>
      </c>
      <c r="B57" s="41">
        <f t="shared" si="4"/>
        <v>5657</v>
      </c>
      <c r="C57" s="41">
        <f t="shared" si="5"/>
        <v>6747</v>
      </c>
      <c r="D57" s="41">
        <f t="shared" si="6"/>
        <v>21</v>
      </c>
      <c r="E57" s="42" t="str">
        <f t="shared" si="2"/>
        <v>PASAIA</v>
      </c>
      <c r="F57" s="42">
        <f t="shared" si="9"/>
        <v>6655</v>
      </c>
      <c r="G57" s="42">
        <f t="shared" si="8"/>
        <v>6403</v>
      </c>
    </row>
    <row r="58" spans="1:7" x14ac:dyDescent="0.25">
      <c r="A58" s="42" t="str">
        <f t="shared" si="3"/>
        <v>PASAIA</v>
      </c>
      <c r="B58" s="41">
        <f t="shared" si="4"/>
        <v>6655</v>
      </c>
      <c r="C58" s="41">
        <f t="shared" si="5"/>
        <v>6403</v>
      </c>
      <c r="D58" s="41">
        <f t="shared" si="6"/>
        <v>20</v>
      </c>
      <c r="E58" s="42" t="str">
        <f t="shared" si="2"/>
        <v>MOTRIL</v>
      </c>
      <c r="F58" s="42">
        <f t="shared" si="9"/>
        <v>5657</v>
      </c>
      <c r="G58" s="42">
        <f t="shared" si="8"/>
        <v>6747</v>
      </c>
    </row>
    <row r="59" spans="1:7" x14ac:dyDescent="0.25">
      <c r="A59" s="42" t="str">
        <f t="shared" si="3"/>
        <v>SANTA CRUZ DE TENERIFE</v>
      </c>
      <c r="B59" s="41">
        <f t="shared" si="4"/>
        <v>272227</v>
      </c>
      <c r="C59" s="41">
        <f t="shared" si="5"/>
        <v>268163</v>
      </c>
      <c r="D59" s="41">
        <f t="shared" si="6"/>
        <v>3</v>
      </c>
      <c r="E59" s="42" t="str">
        <f t="shared" si="2"/>
        <v>CASTELLON</v>
      </c>
      <c r="F59" s="42">
        <f t="shared" si="9"/>
        <v>4391</v>
      </c>
      <c r="G59" s="42">
        <f t="shared" si="8"/>
        <v>5416</v>
      </c>
    </row>
    <row r="60" spans="1:7" x14ac:dyDescent="0.25">
      <c r="A60" s="42" t="str">
        <f t="shared" si="3"/>
        <v>SANTANDER</v>
      </c>
      <c r="B60" s="41">
        <f t="shared" si="4"/>
        <v>11536</v>
      </c>
      <c r="C60" s="41">
        <f t="shared" si="5"/>
        <v>10456</v>
      </c>
      <c r="D60" s="41">
        <f t="shared" si="6"/>
        <v>15</v>
      </c>
      <c r="E60" s="42" t="str">
        <f t="shared" si="2"/>
        <v>FERROL-SAN CIBRAO</v>
      </c>
      <c r="F60" s="42">
        <f t="shared" si="9"/>
        <v>3830</v>
      </c>
      <c r="G60" s="42">
        <f t="shared" si="8"/>
        <v>3326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6680</v>
      </c>
      <c r="D61" s="41">
        <f t="shared" si="6"/>
        <v>28</v>
      </c>
      <c r="E61" s="42" t="str">
        <f t="shared" si="2"/>
        <v>MARIN Y RIA DE PONTEVEDRA</v>
      </c>
      <c r="F61" s="42">
        <f t="shared" si="9"/>
        <v>2522</v>
      </c>
      <c r="G61" s="42">
        <f t="shared" si="8"/>
        <v>6902</v>
      </c>
    </row>
    <row r="62" spans="1:7" x14ac:dyDescent="0.25">
      <c r="A62" s="42" t="str">
        <f t="shared" si="3"/>
        <v>TARRAGONA</v>
      </c>
      <c r="B62" s="41">
        <f t="shared" si="4"/>
        <v>15050</v>
      </c>
      <c r="C62" s="41">
        <f t="shared" si="5"/>
        <v>31448</v>
      </c>
      <c r="D62" s="41">
        <f t="shared" si="6"/>
        <v>14</v>
      </c>
      <c r="E62" s="42" t="str">
        <f t="shared" si="2"/>
        <v>MELILLA</v>
      </c>
      <c r="F62" s="42">
        <f t="shared" si="9"/>
        <v>1534</v>
      </c>
      <c r="G62" s="42">
        <f t="shared" si="8"/>
        <v>5561</v>
      </c>
    </row>
    <row r="63" spans="1:7" x14ac:dyDescent="0.25">
      <c r="A63" s="42" t="str">
        <f t="shared" si="3"/>
        <v>VALENCIA</v>
      </c>
      <c r="B63" s="41">
        <f t="shared" si="4"/>
        <v>113602</v>
      </c>
      <c r="C63" s="41">
        <f t="shared" si="5"/>
        <v>116986</v>
      </c>
      <c r="D63" s="41">
        <f t="shared" si="6"/>
        <v>6</v>
      </c>
      <c r="E63" s="42" t="str">
        <f t="shared" si="2"/>
        <v>ALICANTE</v>
      </c>
      <c r="F63" s="42">
        <f t="shared" si="9"/>
        <v>1402</v>
      </c>
      <c r="G63" s="42">
        <f t="shared" si="8"/>
        <v>2347</v>
      </c>
    </row>
    <row r="64" spans="1:7" x14ac:dyDescent="0.25">
      <c r="A64" s="42" t="str">
        <f t="shared" si="3"/>
        <v>VIGO</v>
      </c>
      <c r="B64" s="41">
        <f t="shared" si="4"/>
        <v>50959</v>
      </c>
      <c r="C64" s="41">
        <f t="shared" si="5"/>
        <v>48734</v>
      </c>
      <c r="D64" s="41">
        <f t="shared" si="6"/>
        <v>7</v>
      </c>
      <c r="E64" s="42" t="str">
        <f t="shared" si="2"/>
        <v>VILAGARCIA</v>
      </c>
      <c r="F64" s="42">
        <f t="shared" si="9"/>
        <v>1149</v>
      </c>
      <c r="G64" s="42">
        <f t="shared" si="8"/>
        <v>887</v>
      </c>
    </row>
    <row r="65" spans="1:7" x14ac:dyDescent="0.25">
      <c r="A65" s="42" t="str">
        <f t="shared" si="3"/>
        <v>VILAGARCIA</v>
      </c>
      <c r="B65" s="41">
        <f t="shared" si="4"/>
        <v>1149</v>
      </c>
      <c r="C65" s="41">
        <f t="shared" si="5"/>
        <v>887</v>
      </c>
      <c r="D65" s="41">
        <f t="shared" si="6"/>
        <v>27</v>
      </c>
      <c r="E65" s="42" t="str">
        <f t="shared" si="2"/>
        <v>SEVILLA</v>
      </c>
      <c r="F65" s="42">
        <f t="shared" si="9"/>
        <v>0</v>
      </c>
      <c r="G65" s="42">
        <f t="shared" si="8"/>
        <v>6680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82</v>
      </c>
    </row>
    <row r="2" spans="1:12" s="2" customFormat="1" ht="21" x14ac:dyDescent="0.35"/>
    <row r="5" spans="1:12" x14ac:dyDescent="0.25">
      <c r="A5" s="122" t="s">
        <v>73</v>
      </c>
      <c r="B5" s="120" t="str">
        <f>'Resumen general'!D6</f>
        <v>Mes Marzo</v>
      </c>
      <c r="C5" s="121"/>
      <c r="D5" s="120" t="str">
        <f>'Resumen general'!F6</f>
        <v>Acumulado desde Enero</v>
      </c>
      <c r="E5" s="121"/>
      <c r="F5" s="121"/>
      <c r="L5" s="39">
        <f>'Resumen general'!I4</f>
        <v>41758</v>
      </c>
    </row>
    <row r="6" spans="1:12" x14ac:dyDescent="0.25">
      <c r="A6" s="123"/>
      <c r="B6" s="7">
        <f>'Resumen general'!D7</f>
        <v>2013</v>
      </c>
      <c r="C6" s="7">
        <f>'Resumen general'!E7</f>
        <v>2014</v>
      </c>
      <c r="D6" s="7">
        <f>'Resumen general'!F7</f>
        <v>2013</v>
      </c>
      <c r="E6" s="7">
        <f>'Resumen general'!G7</f>
        <v>2014</v>
      </c>
      <c r="F6" s="7" t="s">
        <v>43</v>
      </c>
    </row>
    <row r="7" spans="1:12" x14ac:dyDescent="0.25">
      <c r="A7" s="8" t="s">
        <v>44</v>
      </c>
      <c r="B7" s="27">
        <v>0</v>
      </c>
      <c r="C7" s="27">
        <v>0</v>
      </c>
      <c r="D7" s="27">
        <v>0</v>
      </c>
      <c r="E7" s="27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28">
        <v>1322</v>
      </c>
      <c r="C8" s="28">
        <v>2368</v>
      </c>
      <c r="D8" s="28">
        <v>8472</v>
      </c>
      <c r="E8" s="28">
        <v>4941</v>
      </c>
      <c r="F8" s="13">
        <f t="shared" ref="F8:F35" si="0">((E8*100)/D8)-100</f>
        <v>-41.67847025495751</v>
      </c>
      <c r="G8" s="1"/>
      <c r="H8" s="1"/>
      <c r="I8" s="1"/>
    </row>
    <row r="9" spans="1:12" x14ac:dyDescent="0.25">
      <c r="A9" s="8" t="s">
        <v>46</v>
      </c>
      <c r="B9" s="27">
        <v>0</v>
      </c>
      <c r="C9" s="27">
        <v>0</v>
      </c>
      <c r="D9" s="27">
        <v>0</v>
      </c>
      <c r="E9" s="27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47</v>
      </c>
      <c r="B10" s="28">
        <v>0</v>
      </c>
      <c r="C10" s="28">
        <v>0</v>
      </c>
      <c r="D10" s="28">
        <v>0</v>
      </c>
      <c r="E10" s="28">
        <v>0</v>
      </c>
      <c r="F10" s="13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27">
        <v>4705010</v>
      </c>
      <c r="C11" s="27">
        <v>5356874</v>
      </c>
      <c r="D11" s="27">
        <v>12637751</v>
      </c>
      <c r="E11" s="27">
        <v>14879355</v>
      </c>
      <c r="F11" s="10">
        <f t="shared" si="0"/>
        <v>17.737364820686849</v>
      </c>
      <c r="G11" s="1"/>
      <c r="H11" s="1"/>
      <c r="I11" s="1"/>
    </row>
    <row r="12" spans="1:12" x14ac:dyDescent="0.25">
      <c r="A12" s="11" t="s">
        <v>49</v>
      </c>
      <c r="B12" s="28">
        <v>16402</v>
      </c>
      <c r="C12" s="28">
        <v>2720</v>
      </c>
      <c r="D12" s="28">
        <v>28113</v>
      </c>
      <c r="E12" s="28">
        <v>25966</v>
      </c>
      <c r="F12" s="13">
        <f t="shared" si="0"/>
        <v>-7.6370362465763151</v>
      </c>
      <c r="G12" s="1"/>
      <c r="H12" s="1"/>
      <c r="I12" s="1"/>
    </row>
    <row r="13" spans="1:12" x14ac:dyDescent="0.25">
      <c r="A13" s="8" t="s">
        <v>50</v>
      </c>
      <c r="B13" s="27">
        <v>955</v>
      </c>
      <c r="C13" s="27">
        <v>2185</v>
      </c>
      <c r="D13" s="27">
        <v>1277</v>
      </c>
      <c r="E13" s="27">
        <v>3796</v>
      </c>
      <c r="F13" s="10">
        <f t="shared" si="0"/>
        <v>197.25920125293658</v>
      </c>
      <c r="G13" s="1"/>
      <c r="H13" s="1"/>
      <c r="I13" s="1"/>
    </row>
    <row r="14" spans="1:12" x14ac:dyDescent="0.25">
      <c r="A14" s="11" t="s">
        <v>51</v>
      </c>
      <c r="B14" s="28">
        <v>589478</v>
      </c>
      <c r="C14" s="28">
        <v>564383</v>
      </c>
      <c r="D14" s="28">
        <v>1452073</v>
      </c>
      <c r="E14" s="28">
        <v>1564175</v>
      </c>
      <c r="F14" s="13">
        <f t="shared" si="0"/>
        <v>7.7201352824548053</v>
      </c>
      <c r="G14" s="1"/>
      <c r="H14" s="1"/>
      <c r="I14" s="1"/>
    </row>
    <row r="15" spans="1:12" x14ac:dyDescent="0.25">
      <c r="A15" s="8" t="s">
        <v>52</v>
      </c>
      <c r="B15" s="27">
        <v>858</v>
      </c>
      <c r="C15" s="27">
        <v>412</v>
      </c>
      <c r="D15" s="27">
        <v>1938</v>
      </c>
      <c r="E15" s="27">
        <v>2749</v>
      </c>
      <c r="F15" s="10">
        <f t="shared" si="0"/>
        <v>41.847265221878217</v>
      </c>
      <c r="G15" s="1"/>
      <c r="H15" s="1"/>
      <c r="I15" s="1"/>
    </row>
    <row r="16" spans="1:12" x14ac:dyDescent="0.25">
      <c r="A16" s="11" t="s">
        <v>53</v>
      </c>
      <c r="B16" s="28">
        <v>0</v>
      </c>
      <c r="C16" s="28">
        <v>283</v>
      </c>
      <c r="D16" s="28">
        <v>0</v>
      </c>
      <c r="E16" s="28">
        <v>130260</v>
      </c>
      <c r="F16" s="13" t="e">
        <f t="shared" si="0"/>
        <v>#DIV/0!</v>
      </c>
      <c r="G16" s="1"/>
      <c r="H16" s="1"/>
      <c r="I16" s="1"/>
    </row>
    <row r="17" spans="1:9" x14ac:dyDescent="0.25">
      <c r="A17" s="8" t="s">
        <v>54</v>
      </c>
      <c r="B17" s="27">
        <v>8470</v>
      </c>
      <c r="C17" s="27">
        <v>5979</v>
      </c>
      <c r="D17" s="27">
        <v>12542</v>
      </c>
      <c r="E17" s="27">
        <v>23862</v>
      </c>
      <c r="F17" s="10">
        <f t="shared" si="0"/>
        <v>90.256737362462133</v>
      </c>
      <c r="G17" s="1"/>
      <c r="H17" s="1"/>
      <c r="I17" s="1"/>
    </row>
    <row r="18" spans="1:9" x14ac:dyDescent="0.25">
      <c r="A18" s="11" t="s">
        <v>55</v>
      </c>
      <c r="B18" s="28">
        <v>345</v>
      </c>
      <c r="C18" s="28">
        <v>0</v>
      </c>
      <c r="D18" s="28">
        <v>3095</v>
      </c>
      <c r="E18" s="28">
        <v>0</v>
      </c>
      <c r="F18" s="13">
        <f t="shared" si="0"/>
        <v>-100</v>
      </c>
      <c r="G18" s="1"/>
      <c r="H18" s="1"/>
      <c r="I18" s="1"/>
    </row>
    <row r="19" spans="1:9" x14ac:dyDescent="0.25">
      <c r="A19" s="8" t="s">
        <v>56</v>
      </c>
      <c r="B19" s="27">
        <v>0</v>
      </c>
      <c r="C19" s="27">
        <v>0</v>
      </c>
      <c r="D19" s="27">
        <v>0</v>
      </c>
      <c r="E19" s="27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28">
        <v>8058</v>
      </c>
      <c r="C20" s="28">
        <v>17924</v>
      </c>
      <c r="D20" s="28">
        <v>51504</v>
      </c>
      <c r="E20" s="28">
        <v>154139</v>
      </c>
      <c r="F20" s="13">
        <f t="shared" si="0"/>
        <v>199.27578440509473</v>
      </c>
      <c r="G20" s="1"/>
      <c r="H20" s="1"/>
      <c r="I20" s="1"/>
    </row>
    <row r="21" spans="1:9" x14ac:dyDescent="0.25">
      <c r="A21" s="8" t="s">
        <v>58</v>
      </c>
      <c r="B21" s="27">
        <v>46675</v>
      </c>
      <c r="C21" s="27">
        <v>48958</v>
      </c>
      <c r="D21" s="27">
        <v>276056</v>
      </c>
      <c r="E21" s="27">
        <v>108320</v>
      </c>
      <c r="F21" s="10">
        <f t="shared" si="0"/>
        <v>-60.76158460602197</v>
      </c>
      <c r="G21" s="1"/>
      <c r="H21" s="1"/>
      <c r="I21" s="1"/>
    </row>
    <row r="22" spans="1:9" x14ac:dyDescent="0.25">
      <c r="A22" s="11" t="s">
        <v>59</v>
      </c>
      <c r="B22" s="28">
        <v>853804</v>
      </c>
      <c r="C22" s="28">
        <v>724858</v>
      </c>
      <c r="D22" s="28">
        <v>2297015</v>
      </c>
      <c r="E22" s="28">
        <v>1904318</v>
      </c>
      <c r="F22" s="13">
        <f t="shared" si="0"/>
        <v>-17.095970204809291</v>
      </c>
      <c r="G22" s="1"/>
      <c r="H22" s="1"/>
      <c r="I22" s="1"/>
    </row>
    <row r="23" spans="1:9" x14ac:dyDescent="0.25">
      <c r="A23" s="8" t="s">
        <v>60</v>
      </c>
      <c r="B23" s="27">
        <v>30428</v>
      </c>
      <c r="C23" s="27">
        <v>5364</v>
      </c>
      <c r="D23" s="27">
        <v>57317</v>
      </c>
      <c r="E23" s="27">
        <v>98914</v>
      </c>
      <c r="F23" s="10">
        <f t="shared" si="0"/>
        <v>72.573582008828083</v>
      </c>
      <c r="G23" s="1"/>
      <c r="H23" s="1"/>
      <c r="I23" s="1"/>
    </row>
    <row r="24" spans="1:9" x14ac:dyDescent="0.25">
      <c r="A24" s="11" t="s">
        <v>61</v>
      </c>
      <c r="B24" s="28">
        <v>3246</v>
      </c>
      <c r="C24" s="28">
        <v>259</v>
      </c>
      <c r="D24" s="28">
        <v>9171</v>
      </c>
      <c r="E24" s="28">
        <v>1790</v>
      </c>
      <c r="F24" s="13">
        <f t="shared" si="0"/>
        <v>-80.481953985388728</v>
      </c>
      <c r="G24" s="1"/>
      <c r="H24" s="1"/>
      <c r="I24" s="1"/>
    </row>
    <row r="25" spans="1:9" x14ac:dyDescent="0.25">
      <c r="A25" s="8" t="s">
        <v>62</v>
      </c>
      <c r="B25" s="27">
        <v>0</v>
      </c>
      <c r="C25" s="27">
        <v>0</v>
      </c>
      <c r="D25" s="27">
        <v>0</v>
      </c>
      <c r="E25" s="27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28">
        <v>0</v>
      </c>
      <c r="C26" s="28">
        <v>0</v>
      </c>
      <c r="D26" s="28">
        <v>0</v>
      </c>
      <c r="E26" s="28">
        <v>90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64</v>
      </c>
      <c r="B27" s="27">
        <v>698</v>
      </c>
      <c r="C27" s="27">
        <v>1064</v>
      </c>
      <c r="D27" s="27">
        <v>2738</v>
      </c>
      <c r="E27" s="27">
        <v>2956</v>
      </c>
      <c r="F27" s="10">
        <f t="shared" si="0"/>
        <v>7.9620160701241787</v>
      </c>
      <c r="G27" s="1"/>
      <c r="H27" s="1"/>
      <c r="I27" s="1"/>
    </row>
    <row r="28" spans="1:9" x14ac:dyDescent="0.25">
      <c r="A28" s="11" t="s">
        <v>65</v>
      </c>
      <c r="B28" s="28">
        <v>4704</v>
      </c>
      <c r="C28" s="28">
        <v>4699</v>
      </c>
      <c r="D28" s="28">
        <v>12634</v>
      </c>
      <c r="E28" s="28">
        <v>10035</v>
      </c>
      <c r="F28" s="13">
        <f t="shared" si="0"/>
        <v>-20.571473800854832</v>
      </c>
      <c r="G28" s="1"/>
      <c r="H28" s="1"/>
      <c r="I28" s="1"/>
    </row>
    <row r="29" spans="1:9" x14ac:dyDescent="0.25">
      <c r="A29" s="8" t="s">
        <v>66</v>
      </c>
      <c r="B29" s="27">
        <v>0</v>
      </c>
      <c r="C29" s="27">
        <v>0</v>
      </c>
      <c r="D29" s="27">
        <v>0</v>
      </c>
      <c r="E29" s="27">
        <v>117</v>
      </c>
      <c r="F29" s="10" t="e">
        <f t="shared" si="0"/>
        <v>#DIV/0!</v>
      </c>
      <c r="G29" s="1"/>
      <c r="H29" s="1"/>
      <c r="I29" s="1"/>
    </row>
    <row r="30" spans="1:9" x14ac:dyDescent="0.25">
      <c r="A30" s="11" t="s">
        <v>67</v>
      </c>
      <c r="B30" s="28">
        <v>0</v>
      </c>
      <c r="C30" s="28">
        <v>0</v>
      </c>
      <c r="D30" s="28">
        <v>0</v>
      </c>
      <c r="E30" s="28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27">
        <v>173800</v>
      </c>
      <c r="C31" s="27">
        <v>375676</v>
      </c>
      <c r="D31" s="27">
        <v>702440</v>
      </c>
      <c r="E31" s="27">
        <v>1059159</v>
      </c>
      <c r="F31" s="10">
        <f t="shared" si="0"/>
        <v>50.782842662718537</v>
      </c>
      <c r="G31" s="1"/>
      <c r="H31" s="1"/>
      <c r="I31" s="1"/>
    </row>
    <row r="32" spans="1:9" x14ac:dyDescent="0.25">
      <c r="A32" s="11" t="s">
        <v>69</v>
      </c>
      <c r="B32" s="28">
        <v>3086501</v>
      </c>
      <c r="C32" s="28">
        <v>2635050</v>
      </c>
      <c r="D32" s="28">
        <v>8408101</v>
      </c>
      <c r="E32" s="28">
        <v>7099139</v>
      </c>
      <c r="F32" s="13">
        <f t="shared" si="0"/>
        <v>-15.567867227094439</v>
      </c>
      <c r="G32" s="1"/>
      <c r="H32" s="1"/>
      <c r="I32" s="1"/>
    </row>
    <row r="33" spans="1:9" x14ac:dyDescent="0.25">
      <c r="A33" s="8" t="s">
        <v>70</v>
      </c>
      <c r="B33" s="27">
        <v>23923</v>
      </c>
      <c r="C33" s="27">
        <v>24446</v>
      </c>
      <c r="D33" s="27">
        <v>83257</v>
      </c>
      <c r="E33" s="27">
        <v>55971</v>
      </c>
      <c r="F33" s="10">
        <f t="shared" si="0"/>
        <v>-32.773220269767108</v>
      </c>
      <c r="G33" s="1"/>
      <c r="H33" s="1"/>
      <c r="I33" s="1"/>
    </row>
    <row r="34" spans="1:9" x14ac:dyDescent="0.25">
      <c r="A34" s="11" t="s">
        <v>71</v>
      </c>
      <c r="B34" s="28">
        <v>6777</v>
      </c>
      <c r="C34" s="28">
        <v>94</v>
      </c>
      <c r="D34" s="28">
        <v>16101</v>
      </c>
      <c r="E34" s="28">
        <v>14586</v>
      </c>
      <c r="F34" s="13">
        <f t="shared" si="0"/>
        <v>-9.4093534563070591</v>
      </c>
      <c r="G34" s="1"/>
      <c r="H34" s="1"/>
      <c r="I34" s="1"/>
    </row>
    <row r="35" spans="1:9" x14ac:dyDescent="0.25">
      <c r="A35" s="14" t="s">
        <v>72</v>
      </c>
      <c r="B35" s="15">
        <f>SUM(B7:B34)</f>
        <v>9561454</v>
      </c>
      <c r="C35" s="15">
        <f t="shared" ref="C35:E35" si="1">SUM(C7:C34)</f>
        <v>9773596</v>
      </c>
      <c r="D35" s="15">
        <f t="shared" si="1"/>
        <v>26061595</v>
      </c>
      <c r="E35" s="15">
        <f t="shared" si="1"/>
        <v>27144638</v>
      </c>
      <c r="F35" s="16">
        <f t="shared" si="0"/>
        <v>4.1557049750792316</v>
      </c>
      <c r="G35" s="1"/>
      <c r="H35" s="1"/>
      <c r="I35" s="1"/>
    </row>
    <row r="37" spans="1:9" x14ac:dyDescent="0.25">
      <c r="A37" s="42"/>
      <c r="B37" s="42">
        <f>E6</f>
        <v>2014</v>
      </c>
      <c r="C37" s="42">
        <f>D6</f>
        <v>2013</v>
      </c>
      <c r="D37" s="42"/>
      <c r="E37" s="42"/>
      <c r="F37" s="42">
        <f>B37</f>
        <v>2014</v>
      </c>
      <c r="G37" s="42">
        <f>C37</f>
        <v>2013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14879355</v>
      </c>
      <c r="G38" s="42">
        <f>LOOKUP(E38,$A$38:$A$65,$C$38:$C$65)</f>
        <v>12637751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4941</v>
      </c>
      <c r="C39" s="41">
        <f t="shared" ref="C39:C65" si="5">D8</f>
        <v>8472</v>
      </c>
      <c r="D39" s="41">
        <f t="shared" ref="D39:D65" si="6">_xlfn.RANK.EQ(B39,$B$38:$B$65)+COUNTIF($B$38:$B$65,B39)-1</f>
        <v>15</v>
      </c>
      <c r="E39" s="42" t="str">
        <f t="shared" si="2"/>
        <v>VALENCIA</v>
      </c>
      <c r="F39" s="42">
        <f t="shared" ref="F39:F54" si="7">LOOKUP(E39,$A$38:$A$65,$B$38:$B$65)</f>
        <v>7099139</v>
      </c>
      <c r="G39" s="42">
        <f t="shared" ref="G39:G65" si="8">LOOKUP(E39,$A$38:$A$65,$C$38:$C$65)</f>
        <v>8408101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LAS PALMAS</v>
      </c>
      <c r="F40" s="42">
        <f t="shared" si="7"/>
        <v>1904318</v>
      </c>
      <c r="G40" s="42">
        <f t="shared" si="8"/>
        <v>2297015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BARCELONA</v>
      </c>
      <c r="F41" s="42">
        <f t="shared" si="7"/>
        <v>1564175</v>
      </c>
      <c r="G41" s="42">
        <f t="shared" si="8"/>
        <v>1452073</v>
      </c>
    </row>
    <row r="42" spans="1:9" x14ac:dyDescent="0.25">
      <c r="A42" s="42" t="str">
        <f t="shared" si="3"/>
        <v>BAHIA DE ALGECIRAS</v>
      </c>
      <c r="B42" s="41">
        <f t="shared" si="4"/>
        <v>14879355</v>
      </c>
      <c r="C42" s="41">
        <f t="shared" si="5"/>
        <v>12637751</v>
      </c>
      <c r="D42" s="41">
        <f t="shared" si="6"/>
        <v>1</v>
      </c>
      <c r="E42" s="42" t="str">
        <f t="shared" si="2"/>
        <v>TARRAGONA</v>
      </c>
      <c r="F42" s="42">
        <f t="shared" si="7"/>
        <v>1059159</v>
      </c>
      <c r="G42" s="42">
        <f t="shared" si="8"/>
        <v>702440</v>
      </c>
    </row>
    <row r="43" spans="1:9" x14ac:dyDescent="0.25">
      <c r="A43" s="42" t="str">
        <f t="shared" si="3"/>
        <v>BAHIA DE CADIZ</v>
      </c>
      <c r="B43" s="41">
        <f t="shared" si="4"/>
        <v>25966</v>
      </c>
      <c r="C43" s="41">
        <f t="shared" si="5"/>
        <v>28113</v>
      </c>
      <c r="D43" s="41">
        <f t="shared" si="6"/>
        <v>11</v>
      </c>
      <c r="E43" s="42" t="str">
        <f t="shared" si="2"/>
        <v>GIJON</v>
      </c>
      <c r="F43" s="42">
        <f t="shared" si="7"/>
        <v>154139</v>
      </c>
      <c r="G43" s="42">
        <f t="shared" si="8"/>
        <v>51504</v>
      </c>
    </row>
    <row r="44" spans="1:9" x14ac:dyDescent="0.25">
      <c r="A44" s="42" t="str">
        <f t="shared" si="3"/>
        <v>BALEARES</v>
      </c>
      <c r="B44" s="41">
        <f t="shared" si="4"/>
        <v>3796</v>
      </c>
      <c r="C44" s="41">
        <f t="shared" si="5"/>
        <v>1277</v>
      </c>
      <c r="D44" s="41">
        <f t="shared" si="6"/>
        <v>16</v>
      </c>
      <c r="E44" s="42" t="str">
        <f t="shared" si="2"/>
        <v>CARTAGENA</v>
      </c>
      <c r="F44" s="42">
        <f t="shared" si="7"/>
        <v>130260</v>
      </c>
      <c r="G44" s="42">
        <f t="shared" si="8"/>
        <v>0</v>
      </c>
    </row>
    <row r="45" spans="1:9" x14ac:dyDescent="0.25">
      <c r="A45" s="42" t="str">
        <f t="shared" si="3"/>
        <v>BARCELONA</v>
      </c>
      <c r="B45" s="41">
        <f t="shared" si="4"/>
        <v>1564175</v>
      </c>
      <c r="C45" s="41">
        <f t="shared" si="5"/>
        <v>1452073</v>
      </c>
      <c r="D45" s="41">
        <f t="shared" si="6"/>
        <v>4</v>
      </c>
      <c r="E45" s="42" t="str">
        <f t="shared" si="2"/>
        <v>HUELVA</v>
      </c>
      <c r="F45" s="42">
        <f t="shared" si="7"/>
        <v>108320</v>
      </c>
      <c r="G45" s="42">
        <f t="shared" si="8"/>
        <v>276056</v>
      </c>
    </row>
    <row r="46" spans="1:9" x14ac:dyDescent="0.25">
      <c r="A46" s="42" t="str">
        <f t="shared" si="3"/>
        <v>BILBAO</v>
      </c>
      <c r="B46" s="41">
        <f t="shared" si="4"/>
        <v>2749</v>
      </c>
      <c r="C46" s="41">
        <f t="shared" si="5"/>
        <v>1938</v>
      </c>
      <c r="D46" s="41">
        <f t="shared" si="6"/>
        <v>18</v>
      </c>
      <c r="E46" s="42" t="str">
        <f t="shared" si="2"/>
        <v>MALAGA</v>
      </c>
      <c r="F46" s="42">
        <f t="shared" si="7"/>
        <v>98914</v>
      </c>
      <c r="G46" s="42">
        <f t="shared" si="8"/>
        <v>57317</v>
      </c>
    </row>
    <row r="47" spans="1:9" x14ac:dyDescent="0.25">
      <c r="A47" s="42" t="str">
        <f t="shared" si="3"/>
        <v>CARTAGENA</v>
      </c>
      <c r="B47" s="41">
        <f t="shared" si="4"/>
        <v>130260</v>
      </c>
      <c r="C47" s="41">
        <f t="shared" si="5"/>
        <v>0</v>
      </c>
      <c r="D47" s="41">
        <f t="shared" si="6"/>
        <v>7</v>
      </c>
      <c r="E47" s="42" t="str">
        <f t="shared" si="2"/>
        <v>VIGO</v>
      </c>
      <c r="F47" s="42">
        <f t="shared" si="7"/>
        <v>55971</v>
      </c>
      <c r="G47" s="42">
        <f t="shared" si="8"/>
        <v>83257</v>
      </c>
    </row>
    <row r="48" spans="1:9" x14ac:dyDescent="0.25">
      <c r="A48" s="42" t="str">
        <f t="shared" si="3"/>
        <v>CASTELLON</v>
      </c>
      <c r="B48" s="41">
        <f t="shared" si="4"/>
        <v>23862</v>
      </c>
      <c r="C48" s="41">
        <f t="shared" si="5"/>
        <v>12542</v>
      </c>
      <c r="D48" s="41">
        <f t="shared" si="6"/>
        <v>12</v>
      </c>
      <c r="E48" s="42" t="str">
        <f t="shared" si="2"/>
        <v>BAHIA DE CADIZ</v>
      </c>
      <c r="F48" s="42">
        <f t="shared" si="7"/>
        <v>25966</v>
      </c>
      <c r="G48" s="42">
        <f t="shared" si="8"/>
        <v>28113</v>
      </c>
    </row>
    <row r="49" spans="1:7" x14ac:dyDescent="0.25">
      <c r="A49" s="42" t="str">
        <f t="shared" si="3"/>
        <v>CEUTA</v>
      </c>
      <c r="B49" s="41">
        <f t="shared" si="4"/>
        <v>0</v>
      </c>
      <c r="C49" s="41">
        <f t="shared" si="5"/>
        <v>3095</v>
      </c>
      <c r="D49" s="41">
        <f t="shared" si="6"/>
        <v>28</v>
      </c>
      <c r="E49" s="42" t="str">
        <f t="shared" si="2"/>
        <v>CASTELLON</v>
      </c>
      <c r="F49" s="42">
        <f t="shared" si="7"/>
        <v>23862</v>
      </c>
      <c r="G49" s="42">
        <f t="shared" si="8"/>
        <v>12542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VILAGARCIA</v>
      </c>
      <c r="F50" s="42">
        <f t="shared" si="7"/>
        <v>14586</v>
      </c>
      <c r="G50" s="42">
        <f t="shared" si="8"/>
        <v>16101</v>
      </c>
    </row>
    <row r="51" spans="1:7" x14ac:dyDescent="0.25">
      <c r="A51" s="42" t="str">
        <f t="shared" si="3"/>
        <v>GIJON</v>
      </c>
      <c r="B51" s="41">
        <f t="shared" si="4"/>
        <v>154139</v>
      </c>
      <c r="C51" s="41">
        <f t="shared" si="5"/>
        <v>51504</v>
      </c>
      <c r="D51" s="41">
        <f t="shared" si="6"/>
        <v>6</v>
      </c>
      <c r="E51" s="42" t="str">
        <f t="shared" si="2"/>
        <v>SANTA CRUZ DE TENERIFE</v>
      </c>
      <c r="F51" s="42">
        <f t="shared" si="7"/>
        <v>10035</v>
      </c>
      <c r="G51" s="42">
        <f t="shared" si="8"/>
        <v>12634</v>
      </c>
    </row>
    <row r="52" spans="1:7" x14ac:dyDescent="0.25">
      <c r="A52" s="42" t="str">
        <f t="shared" si="3"/>
        <v>HUELVA</v>
      </c>
      <c r="B52" s="41">
        <f t="shared" si="4"/>
        <v>108320</v>
      </c>
      <c r="C52" s="41">
        <f t="shared" si="5"/>
        <v>276056</v>
      </c>
      <c r="D52" s="41">
        <f t="shared" si="6"/>
        <v>8</v>
      </c>
      <c r="E52" s="42" t="str">
        <f t="shared" si="2"/>
        <v>ALICANTE</v>
      </c>
      <c r="F52" s="42">
        <f t="shared" si="7"/>
        <v>4941</v>
      </c>
      <c r="G52" s="42">
        <f t="shared" si="8"/>
        <v>8472</v>
      </c>
    </row>
    <row r="53" spans="1:7" x14ac:dyDescent="0.25">
      <c r="A53" s="42" t="str">
        <f t="shared" si="3"/>
        <v>LAS PALMAS</v>
      </c>
      <c r="B53" s="41">
        <f t="shared" si="4"/>
        <v>1904318</v>
      </c>
      <c r="C53" s="41">
        <f t="shared" si="5"/>
        <v>2297015</v>
      </c>
      <c r="D53" s="41">
        <f t="shared" si="6"/>
        <v>3</v>
      </c>
      <c r="E53" s="42" t="str">
        <f t="shared" si="2"/>
        <v>BALEARES</v>
      </c>
      <c r="F53" s="42">
        <f t="shared" si="7"/>
        <v>3796</v>
      </c>
      <c r="G53" s="42">
        <f t="shared" si="8"/>
        <v>1277</v>
      </c>
    </row>
    <row r="54" spans="1:7" x14ac:dyDescent="0.25">
      <c r="A54" s="42" t="str">
        <f t="shared" si="3"/>
        <v>MALAGA</v>
      </c>
      <c r="B54" s="41">
        <f t="shared" si="4"/>
        <v>98914</v>
      </c>
      <c r="C54" s="41">
        <f t="shared" si="5"/>
        <v>57317</v>
      </c>
      <c r="D54" s="41">
        <f t="shared" si="6"/>
        <v>9</v>
      </c>
      <c r="E54" s="42" t="str">
        <f t="shared" si="2"/>
        <v>PASAIA</v>
      </c>
      <c r="F54" s="42">
        <f t="shared" si="7"/>
        <v>2956</v>
      </c>
      <c r="G54" s="42">
        <f t="shared" si="8"/>
        <v>2738</v>
      </c>
    </row>
    <row r="55" spans="1:7" x14ac:dyDescent="0.25">
      <c r="A55" s="42" t="str">
        <f t="shared" si="3"/>
        <v>MARIN Y RIA DE PONTEVEDRA</v>
      </c>
      <c r="B55" s="41">
        <f t="shared" si="4"/>
        <v>1790</v>
      </c>
      <c r="C55" s="41">
        <f t="shared" si="5"/>
        <v>9171</v>
      </c>
      <c r="D55" s="41">
        <f t="shared" si="6"/>
        <v>19</v>
      </c>
      <c r="E55" s="42" t="str">
        <f t="shared" si="2"/>
        <v>BILBAO</v>
      </c>
      <c r="F55" s="42">
        <f t="shared" ref="F55:F65" si="9">LOOKUP(E55,$A$38:$A$65,$B$38:$B$65)</f>
        <v>2749</v>
      </c>
      <c r="G55" s="42">
        <f t="shared" si="8"/>
        <v>1938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str">
        <f t="shared" si="2"/>
        <v>MARIN Y RIA DE PONTEVEDRA</v>
      </c>
      <c r="F56" s="42">
        <f t="shared" si="9"/>
        <v>1790</v>
      </c>
      <c r="G56" s="42">
        <f t="shared" si="8"/>
        <v>9171</v>
      </c>
    </row>
    <row r="57" spans="1:7" x14ac:dyDescent="0.25">
      <c r="A57" s="42" t="str">
        <f t="shared" si="3"/>
        <v>MOTRIL</v>
      </c>
      <c r="B57" s="41">
        <f t="shared" si="4"/>
        <v>90</v>
      </c>
      <c r="C57" s="41">
        <f t="shared" si="5"/>
        <v>0</v>
      </c>
      <c r="D57" s="41">
        <f t="shared" si="6"/>
        <v>21</v>
      </c>
      <c r="E57" s="42" t="str">
        <f t="shared" si="2"/>
        <v>SANTANDER</v>
      </c>
      <c r="F57" s="42">
        <f t="shared" si="9"/>
        <v>117</v>
      </c>
      <c r="G57" s="42">
        <f t="shared" si="8"/>
        <v>0</v>
      </c>
    </row>
    <row r="58" spans="1:7" x14ac:dyDescent="0.25">
      <c r="A58" s="42" t="str">
        <f t="shared" si="3"/>
        <v>PASAIA</v>
      </c>
      <c r="B58" s="41">
        <f t="shared" si="4"/>
        <v>2956</v>
      </c>
      <c r="C58" s="41">
        <f t="shared" si="5"/>
        <v>2738</v>
      </c>
      <c r="D58" s="41">
        <f t="shared" si="6"/>
        <v>17</v>
      </c>
      <c r="E58" s="42" t="str">
        <f t="shared" si="2"/>
        <v>MOTRIL</v>
      </c>
      <c r="F58" s="42">
        <f t="shared" si="9"/>
        <v>90</v>
      </c>
      <c r="G58" s="42">
        <f t="shared" si="8"/>
        <v>0</v>
      </c>
    </row>
    <row r="59" spans="1:7" x14ac:dyDescent="0.25">
      <c r="A59" s="42" t="str">
        <f t="shared" si="3"/>
        <v>SANTA CRUZ DE TENERIFE</v>
      </c>
      <c r="B59" s="41">
        <f t="shared" si="4"/>
        <v>10035</v>
      </c>
      <c r="C59" s="41">
        <f t="shared" si="5"/>
        <v>12634</v>
      </c>
      <c r="D59" s="41">
        <f t="shared" si="6"/>
        <v>14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117</v>
      </c>
      <c r="C60" s="41">
        <f t="shared" si="5"/>
        <v>0</v>
      </c>
      <c r="D60" s="41">
        <f t="shared" si="6"/>
        <v>20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1059159</v>
      </c>
      <c r="C62" s="41">
        <f t="shared" si="5"/>
        <v>702440</v>
      </c>
      <c r="D62" s="41">
        <f t="shared" si="6"/>
        <v>5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7099139</v>
      </c>
      <c r="C63" s="41">
        <f t="shared" si="5"/>
        <v>8408101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55971</v>
      </c>
      <c r="C64" s="41">
        <f t="shared" si="5"/>
        <v>83257</v>
      </c>
      <c r="D64" s="41">
        <f t="shared" si="6"/>
        <v>10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14586</v>
      </c>
      <c r="C65" s="41">
        <f t="shared" si="5"/>
        <v>16101</v>
      </c>
      <c r="D65" s="41">
        <f t="shared" si="6"/>
        <v>13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83</v>
      </c>
    </row>
    <row r="2" spans="1:12" s="2" customFormat="1" ht="21" x14ac:dyDescent="0.35"/>
    <row r="5" spans="1:12" x14ac:dyDescent="0.25">
      <c r="A5" s="122" t="s">
        <v>73</v>
      </c>
      <c r="B5" s="120" t="str">
        <f>'Resumen general'!D6</f>
        <v>Mes Marzo</v>
      </c>
      <c r="C5" s="121"/>
      <c r="D5" s="120" t="str">
        <f>'Resumen general'!F6</f>
        <v>Acumulado desde Enero</v>
      </c>
      <c r="E5" s="121"/>
      <c r="F5" s="121"/>
      <c r="L5" s="39">
        <f>'Resumen general'!I4</f>
        <v>41758</v>
      </c>
    </row>
    <row r="6" spans="1:12" x14ac:dyDescent="0.25">
      <c r="A6" s="123"/>
      <c r="B6" s="7">
        <f>'Resumen general'!D7</f>
        <v>2013</v>
      </c>
      <c r="C6" s="7">
        <f>'Resumen general'!E7</f>
        <v>2014</v>
      </c>
      <c r="D6" s="7">
        <f>'Resumen general'!F7</f>
        <v>2013</v>
      </c>
      <c r="E6" s="7">
        <f>'Resumen general'!G7</f>
        <v>2014</v>
      </c>
      <c r="F6" s="7" t="s">
        <v>43</v>
      </c>
    </row>
    <row r="7" spans="1:12" x14ac:dyDescent="0.25">
      <c r="A7" s="8" t="s">
        <v>44</v>
      </c>
      <c r="B7" s="29">
        <v>0</v>
      </c>
      <c r="C7" s="29">
        <v>0</v>
      </c>
      <c r="D7" s="29">
        <v>0</v>
      </c>
      <c r="E7" s="29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30">
        <v>858</v>
      </c>
      <c r="C8" s="30">
        <v>2368</v>
      </c>
      <c r="D8" s="30">
        <v>8008</v>
      </c>
      <c r="E8" s="30">
        <v>4941</v>
      </c>
      <c r="F8" s="13">
        <f t="shared" ref="F8:F35" si="0">((E8*100)/D8)-100</f>
        <v>-38.299200799200797</v>
      </c>
      <c r="G8" s="1"/>
      <c r="H8" s="1"/>
      <c r="I8" s="1"/>
    </row>
    <row r="9" spans="1:12" x14ac:dyDescent="0.25">
      <c r="A9" s="8" t="s">
        <v>46</v>
      </c>
      <c r="B9" s="29">
        <v>0</v>
      </c>
      <c r="C9" s="29">
        <v>0</v>
      </c>
      <c r="D9" s="29">
        <v>0</v>
      </c>
      <c r="E9" s="29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47</v>
      </c>
      <c r="B10" s="30">
        <v>0</v>
      </c>
      <c r="C10" s="30">
        <v>0</v>
      </c>
      <c r="D10" s="30">
        <v>0</v>
      </c>
      <c r="E10" s="30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29">
        <v>4008887</v>
      </c>
      <c r="C11" s="29">
        <v>4698702</v>
      </c>
      <c r="D11" s="29">
        <v>10956491</v>
      </c>
      <c r="E11" s="29">
        <v>13067960</v>
      </c>
      <c r="F11" s="10">
        <f t="shared" si="0"/>
        <v>19.271398114597091</v>
      </c>
      <c r="G11" s="1"/>
      <c r="H11" s="1"/>
      <c r="I11" s="1"/>
    </row>
    <row r="12" spans="1:12" x14ac:dyDescent="0.25">
      <c r="A12" s="11" t="s">
        <v>49</v>
      </c>
      <c r="B12" s="30">
        <v>0</v>
      </c>
      <c r="C12" s="30">
        <v>2720</v>
      </c>
      <c r="D12" s="30">
        <v>0</v>
      </c>
      <c r="E12" s="30">
        <v>5220</v>
      </c>
      <c r="F12" s="13" t="e">
        <f t="shared" si="0"/>
        <v>#DIV/0!</v>
      </c>
      <c r="G12" s="1"/>
      <c r="H12" s="1"/>
      <c r="I12" s="1"/>
    </row>
    <row r="13" spans="1:12" x14ac:dyDescent="0.25">
      <c r="A13" s="8" t="s">
        <v>50</v>
      </c>
      <c r="B13" s="29">
        <v>4</v>
      </c>
      <c r="C13" s="29">
        <v>6</v>
      </c>
      <c r="D13" s="29">
        <v>4</v>
      </c>
      <c r="E13" s="29">
        <v>11</v>
      </c>
      <c r="F13" s="10">
        <f t="shared" si="0"/>
        <v>175</v>
      </c>
      <c r="G13" s="1"/>
      <c r="H13" s="1"/>
      <c r="I13" s="1"/>
    </row>
    <row r="14" spans="1:12" x14ac:dyDescent="0.25">
      <c r="A14" s="11" t="s">
        <v>51</v>
      </c>
      <c r="B14" s="30">
        <v>345834</v>
      </c>
      <c r="C14" s="30">
        <v>251039</v>
      </c>
      <c r="D14" s="30">
        <v>1005372</v>
      </c>
      <c r="E14" s="30">
        <v>735119</v>
      </c>
      <c r="F14" s="13">
        <f t="shared" si="0"/>
        <v>-26.880895827614054</v>
      </c>
      <c r="G14" s="1"/>
      <c r="H14" s="1"/>
      <c r="I14" s="1"/>
    </row>
    <row r="15" spans="1:12" x14ac:dyDescent="0.25">
      <c r="A15" s="8" t="s">
        <v>52</v>
      </c>
      <c r="B15" s="29">
        <v>818</v>
      </c>
      <c r="C15" s="29">
        <v>412</v>
      </c>
      <c r="D15" s="29">
        <v>1768</v>
      </c>
      <c r="E15" s="29">
        <v>2537</v>
      </c>
      <c r="F15" s="10">
        <f t="shared" si="0"/>
        <v>43.495475113122183</v>
      </c>
      <c r="G15" s="1"/>
      <c r="H15" s="1"/>
      <c r="I15" s="1"/>
    </row>
    <row r="16" spans="1:12" x14ac:dyDescent="0.25">
      <c r="A16" s="11" t="s">
        <v>53</v>
      </c>
      <c r="B16" s="30">
        <v>0</v>
      </c>
      <c r="C16" s="30">
        <v>283</v>
      </c>
      <c r="D16" s="30">
        <v>0</v>
      </c>
      <c r="E16" s="30">
        <v>421</v>
      </c>
      <c r="F16" s="13" t="e">
        <f t="shared" si="0"/>
        <v>#DIV/0!</v>
      </c>
      <c r="G16" s="1"/>
      <c r="H16" s="1"/>
      <c r="I16" s="1"/>
    </row>
    <row r="17" spans="1:9" x14ac:dyDescent="0.25">
      <c r="A17" s="8" t="s">
        <v>54</v>
      </c>
      <c r="B17" s="29">
        <v>8430</v>
      </c>
      <c r="C17" s="29">
        <v>5206</v>
      </c>
      <c r="D17" s="29">
        <v>12077</v>
      </c>
      <c r="E17" s="29">
        <v>22880</v>
      </c>
      <c r="F17" s="10">
        <f t="shared" si="0"/>
        <v>89.451022604951561</v>
      </c>
      <c r="G17" s="1"/>
      <c r="H17" s="1"/>
      <c r="I17" s="1"/>
    </row>
    <row r="18" spans="1:9" x14ac:dyDescent="0.25">
      <c r="A18" s="11" t="s">
        <v>55</v>
      </c>
      <c r="B18" s="30">
        <v>0</v>
      </c>
      <c r="C18" s="30">
        <v>0</v>
      </c>
      <c r="D18" s="30">
        <v>0</v>
      </c>
      <c r="E18" s="30">
        <v>0</v>
      </c>
      <c r="F18" s="17" t="e">
        <f t="shared" si="0"/>
        <v>#DIV/0!</v>
      </c>
      <c r="G18" s="1"/>
      <c r="H18" s="1"/>
      <c r="I18" s="1"/>
    </row>
    <row r="19" spans="1:9" x14ac:dyDescent="0.25">
      <c r="A19" s="8" t="s">
        <v>56</v>
      </c>
      <c r="B19" s="29">
        <v>0</v>
      </c>
      <c r="C19" s="29">
        <v>0</v>
      </c>
      <c r="D19" s="29">
        <v>0</v>
      </c>
      <c r="E19" s="29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30">
        <v>0</v>
      </c>
      <c r="C20" s="30">
        <v>0</v>
      </c>
      <c r="D20" s="30">
        <v>0</v>
      </c>
      <c r="E20" s="30">
        <v>0</v>
      </c>
      <c r="F20" s="17" t="e">
        <f t="shared" si="0"/>
        <v>#DIV/0!</v>
      </c>
      <c r="G20" s="1"/>
      <c r="H20" s="1"/>
      <c r="I20" s="1"/>
    </row>
    <row r="21" spans="1:9" x14ac:dyDescent="0.25">
      <c r="A21" s="8" t="s">
        <v>58</v>
      </c>
      <c r="B21" s="29">
        <v>0</v>
      </c>
      <c r="C21" s="29">
        <v>0</v>
      </c>
      <c r="D21" s="29">
        <v>0</v>
      </c>
      <c r="E21" s="29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30">
        <v>820893</v>
      </c>
      <c r="C22" s="30">
        <v>660016</v>
      </c>
      <c r="D22" s="30">
        <v>2195381</v>
      </c>
      <c r="E22" s="30">
        <v>1758128</v>
      </c>
      <c r="F22" s="13">
        <f t="shared" si="0"/>
        <v>-19.916952911590286</v>
      </c>
      <c r="G22" s="1"/>
      <c r="H22" s="1"/>
      <c r="I22" s="1"/>
    </row>
    <row r="23" spans="1:9" x14ac:dyDescent="0.25">
      <c r="A23" s="8" t="s">
        <v>60</v>
      </c>
      <c r="B23" s="29">
        <v>30428</v>
      </c>
      <c r="C23" s="29">
        <v>5364</v>
      </c>
      <c r="D23" s="29">
        <v>57317</v>
      </c>
      <c r="E23" s="29">
        <v>98890</v>
      </c>
      <c r="F23" s="10">
        <f t="shared" si="0"/>
        <v>72.531709614948454</v>
      </c>
      <c r="G23" s="1"/>
      <c r="H23" s="1"/>
      <c r="I23" s="1"/>
    </row>
    <row r="24" spans="1:9" x14ac:dyDescent="0.25">
      <c r="A24" s="11" t="s">
        <v>61</v>
      </c>
      <c r="B24" s="30">
        <v>3246</v>
      </c>
      <c r="C24" s="30">
        <v>259</v>
      </c>
      <c r="D24" s="30">
        <v>9171</v>
      </c>
      <c r="E24" s="30">
        <v>1790</v>
      </c>
      <c r="F24" s="13">
        <f t="shared" si="0"/>
        <v>-80.481953985388728</v>
      </c>
      <c r="G24" s="1"/>
      <c r="H24" s="1"/>
      <c r="I24" s="1"/>
    </row>
    <row r="25" spans="1:9" x14ac:dyDescent="0.25">
      <c r="A25" s="8" t="s">
        <v>62</v>
      </c>
      <c r="B25" s="29">
        <v>0</v>
      </c>
      <c r="C25" s="29">
        <v>0</v>
      </c>
      <c r="D25" s="29">
        <v>0</v>
      </c>
      <c r="E25" s="29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30">
        <v>0</v>
      </c>
      <c r="C26" s="30">
        <v>0</v>
      </c>
      <c r="D26" s="30">
        <v>0</v>
      </c>
      <c r="E26" s="30">
        <v>90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64</v>
      </c>
      <c r="B27" s="29">
        <v>0</v>
      </c>
      <c r="C27" s="29">
        <v>0</v>
      </c>
      <c r="D27" s="29">
        <v>0</v>
      </c>
      <c r="E27" s="2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0">
        <v>4468</v>
      </c>
      <c r="C28" s="30">
        <v>4471</v>
      </c>
      <c r="D28" s="30">
        <v>11977</v>
      </c>
      <c r="E28" s="30">
        <v>9083</v>
      </c>
      <c r="F28" s="13">
        <f t="shared" si="0"/>
        <v>-24.162979043166075</v>
      </c>
      <c r="G28" s="1"/>
      <c r="H28" s="1"/>
      <c r="I28" s="1"/>
    </row>
    <row r="29" spans="1:9" x14ac:dyDescent="0.25">
      <c r="A29" s="8" t="s">
        <v>66</v>
      </c>
      <c r="B29" s="29">
        <v>0</v>
      </c>
      <c r="C29" s="29">
        <v>0</v>
      </c>
      <c r="D29" s="29">
        <v>0</v>
      </c>
      <c r="E29" s="29">
        <v>0</v>
      </c>
      <c r="F29" s="18" t="e">
        <f t="shared" si="0"/>
        <v>#DIV/0!</v>
      </c>
      <c r="G29" s="1"/>
      <c r="H29" s="1"/>
      <c r="I29" s="1"/>
    </row>
    <row r="30" spans="1:9" x14ac:dyDescent="0.25">
      <c r="A30" s="11" t="s">
        <v>67</v>
      </c>
      <c r="B30" s="30">
        <v>0</v>
      </c>
      <c r="C30" s="30">
        <v>0</v>
      </c>
      <c r="D30" s="30">
        <v>0</v>
      </c>
      <c r="E30" s="30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29">
        <v>89095</v>
      </c>
      <c r="C31" s="29">
        <v>69371</v>
      </c>
      <c r="D31" s="29">
        <v>236811</v>
      </c>
      <c r="E31" s="29">
        <v>224219</v>
      </c>
      <c r="F31" s="10">
        <f t="shared" si="0"/>
        <v>-5.3173205636562528</v>
      </c>
      <c r="G31" s="1"/>
      <c r="H31" s="1"/>
      <c r="I31" s="1"/>
    </row>
    <row r="32" spans="1:9" x14ac:dyDescent="0.25">
      <c r="A32" s="11" t="s">
        <v>69</v>
      </c>
      <c r="B32" s="30">
        <v>3069934</v>
      </c>
      <c r="C32" s="30">
        <v>2626632</v>
      </c>
      <c r="D32" s="30">
        <v>8370465</v>
      </c>
      <c r="E32" s="30">
        <v>7085251</v>
      </c>
      <c r="F32" s="13">
        <f t="shared" si="0"/>
        <v>-15.35415296521758</v>
      </c>
      <c r="G32" s="1"/>
      <c r="H32" s="1"/>
      <c r="I32" s="1"/>
    </row>
    <row r="33" spans="1:9" x14ac:dyDescent="0.25">
      <c r="A33" s="8" t="s">
        <v>70</v>
      </c>
      <c r="B33" s="29">
        <v>7925</v>
      </c>
      <c r="C33" s="29">
        <v>8934</v>
      </c>
      <c r="D33" s="29">
        <v>27591</v>
      </c>
      <c r="E33" s="29">
        <v>27661</v>
      </c>
      <c r="F33" s="10">
        <f t="shared" si="0"/>
        <v>0.25370591859663705</v>
      </c>
      <c r="G33" s="1"/>
      <c r="H33" s="1"/>
      <c r="I33" s="1"/>
    </row>
    <row r="34" spans="1:9" x14ac:dyDescent="0.25">
      <c r="A34" s="11" t="s">
        <v>71</v>
      </c>
      <c r="B34" s="30">
        <v>0</v>
      </c>
      <c r="C34" s="30">
        <v>94</v>
      </c>
      <c r="D34" s="30">
        <v>0</v>
      </c>
      <c r="E34" s="30">
        <v>94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8390820</v>
      </c>
      <c r="C35" s="15">
        <f t="shared" ref="C35:E35" si="1">SUM(C7:C34)</f>
        <v>8335877</v>
      </c>
      <c r="D35" s="15">
        <f t="shared" si="1"/>
        <v>22892433</v>
      </c>
      <c r="E35" s="15">
        <f t="shared" si="1"/>
        <v>23044295</v>
      </c>
      <c r="F35" s="16">
        <f t="shared" si="0"/>
        <v>0.66337204088355861</v>
      </c>
      <c r="G35" s="1"/>
      <c r="H35" s="1"/>
      <c r="I35" s="1"/>
    </row>
    <row r="37" spans="1:9" x14ac:dyDescent="0.25">
      <c r="A37" s="42"/>
      <c r="B37" s="42">
        <f>E6</f>
        <v>2014</v>
      </c>
      <c r="C37" s="42">
        <f>D6</f>
        <v>2013</v>
      </c>
      <c r="D37" s="42"/>
      <c r="E37" s="42"/>
      <c r="F37" s="42">
        <f>B37</f>
        <v>2014</v>
      </c>
      <c r="G37" s="42">
        <f>C37</f>
        <v>2013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13067960</v>
      </c>
      <c r="G38" s="42">
        <f>LOOKUP(E38,$A$38:$A$65,$C$38:$C$65)</f>
        <v>10956491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4941</v>
      </c>
      <c r="C39" s="41">
        <f t="shared" ref="C39:C65" si="5">D8</f>
        <v>8008</v>
      </c>
      <c r="D39" s="41">
        <f t="shared" ref="D39:D65" si="6">_xlfn.RANK.EQ(B39,$B$38:$B$65)+COUNTIF($B$38:$B$65,B39)-1</f>
        <v>11</v>
      </c>
      <c r="E39" s="42" t="str">
        <f t="shared" si="2"/>
        <v>VALENCIA</v>
      </c>
      <c r="F39" s="42">
        <f t="shared" ref="F39:F54" si="7">LOOKUP(E39,$A$38:$A$65,$B$38:$B$65)</f>
        <v>7085251</v>
      </c>
      <c r="G39" s="42">
        <f t="shared" ref="G39:G65" si="8">LOOKUP(E39,$A$38:$A$65,$C$38:$C$65)</f>
        <v>8370465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LAS PALMAS</v>
      </c>
      <c r="F40" s="42">
        <f t="shared" si="7"/>
        <v>1758128</v>
      </c>
      <c r="G40" s="42">
        <f t="shared" si="8"/>
        <v>2195381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BARCELONA</v>
      </c>
      <c r="F41" s="42">
        <f t="shared" si="7"/>
        <v>735119</v>
      </c>
      <c r="G41" s="42">
        <f t="shared" si="8"/>
        <v>1005372</v>
      </c>
    </row>
    <row r="42" spans="1:9" x14ac:dyDescent="0.25">
      <c r="A42" s="42" t="str">
        <f t="shared" si="3"/>
        <v>BAHIA DE ALGECIRAS</v>
      </c>
      <c r="B42" s="41">
        <f t="shared" si="4"/>
        <v>13067960</v>
      </c>
      <c r="C42" s="41">
        <f t="shared" si="5"/>
        <v>10956491</v>
      </c>
      <c r="D42" s="41">
        <f t="shared" si="6"/>
        <v>1</v>
      </c>
      <c r="E42" s="42" t="str">
        <f t="shared" si="2"/>
        <v>TARRAGONA</v>
      </c>
      <c r="F42" s="42">
        <f t="shared" si="7"/>
        <v>224219</v>
      </c>
      <c r="G42" s="42">
        <f t="shared" si="8"/>
        <v>236811</v>
      </c>
    </row>
    <row r="43" spans="1:9" x14ac:dyDescent="0.25">
      <c r="A43" s="42" t="str">
        <f t="shared" si="3"/>
        <v>BAHIA DE CADIZ</v>
      </c>
      <c r="B43" s="41">
        <f t="shared" si="4"/>
        <v>5220</v>
      </c>
      <c r="C43" s="41">
        <f t="shared" si="5"/>
        <v>0</v>
      </c>
      <c r="D43" s="41">
        <f t="shared" si="6"/>
        <v>10</v>
      </c>
      <c r="E43" s="42" t="str">
        <f t="shared" si="2"/>
        <v>MALAGA</v>
      </c>
      <c r="F43" s="42">
        <f t="shared" si="7"/>
        <v>98890</v>
      </c>
      <c r="G43" s="42">
        <f t="shared" si="8"/>
        <v>57317</v>
      </c>
    </row>
    <row r="44" spans="1:9" x14ac:dyDescent="0.25">
      <c r="A44" s="42" t="str">
        <f t="shared" si="3"/>
        <v>BALEARES</v>
      </c>
      <c r="B44" s="41">
        <f t="shared" si="4"/>
        <v>11</v>
      </c>
      <c r="C44" s="41">
        <f t="shared" si="5"/>
        <v>4</v>
      </c>
      <c r="D44" s="41">
        <f t="shared" si="6"/>
        <v>17</v>
      </c>
      <c r="E44" s="42" t="str">
        <f t="shared" si="2"/>
        <v>VIGO</v>
      </c>
      <c r="F44" s="42">
        <f t="shared" si="7"/>
        <v>27661</v>
      </c>
      <c r="G44" s="42">
        <f t="shared" si="8"/>
        <v>27591</v>
      </c>
    </row>
    <row r="45" spans="1:9" x14ac:dyDescent="0.25">
      <c r="A45" s="42" t="str">
        <f t="shared" si="3"/>
        <v>BARCELONA</v>
      </c>
      <c r="B45" s="41">
        <f t="shared" si="4"/>
        <v>735119</v>
      </c>
      <c r="C45" s="41">
        <f t="shared" si="5"/>
        <v>1005372</v>
      </c>
      <c r="D45" s="41">
        <f t="shared" si="6"/>
        <v>4</v>
      </c>
      <c r="E45" s="42" t="str">
        <f t="shared" si="2"/>
        <v>CASTELLON</v>
      </c>
      <c r="F45" s="42">
        <f t="shared" si="7"/>
        <v>22880</v>
      </c>
      <c r="G45" s="42">
        <f t="shared" si="8"/>
        <v>12077</v>
      </c>
    </row>
    <row r="46" spans="1:9" x14ac:dyDescent="0.25">
      <c r="A46" s="42" t="str">
        <f t="shared" si="3"/>
        <v>BILBAO</v>
      </c>
      <c r="B46" s="41">
        <f t="shared" si="4"/>
        <v>2537</v>
      </c>
      <c r="C46" s="41">
        <f t="shared" si="5"/>
        <v>1768</v>
      </c>
      <c r="D46" s="41">
        <f t="shared" si="6"/>
        <v>12</v>
      </c>
      <c r="E46" s="42" t="str">
        <f t="shared" si="2"/>
        <v>SANTA CRUZ DE TENERIFE</v>
      </c>
      <c r="F46" s="42">
        <f t="shared" si="7"/>
        <v>9083</v>
      </c>
      <c r="G46" s="42">
        <f t="shared" si="8"/>
        <v>11977</v>
      </c>
    </row>
    <row r="47" spans="1:9" x14ac:dyDescent="0.25">
      <c r="A47" s="42" t="str">
        <f t="shared" si="3"/>
        <v>CARTAGENA</v>
      </c>
      <c r="B47" s="41">
        <f t="shared" si="4"/>
        <v>421</v>
      </c>
      <c r="C47" s="41">
        <f t="shared" si="5"/>
        <v>0</v>
      </c>
      <c r="D47" s="41">
        <f t="shared" si="6"/>
        <v>14</v>
      </c>
      <c r="E47" s="42" t="str">
        <f t="shared" si="2"/>
        <v>BAHIA DE CADIZ</v>
      </c>
      <c r="F47" s="42">
        <f t="shared" si="7"/>
        <v>5220</v>
      </c>
      <c r="G47" s="42">
        <f t="shared" si="8"/>
        <v>0</v>
      </c>
    </row>
    <row r="48" spans="1:9" x14ac:dyDescent="0.25">
      <c r="A48" s="42" t="str">
        <f t="shared" si="3"/>
        <v>CASTELLON</v>
      </c>
      <c r="B48" s="41">
        <f t="shared" si="4"/>
        <v>22880</v>
      </c>
      <c r="C48" s="41">
        <f t="shared" si="5"/>
        <v>12077</v>
      </c>
      <c r="D48" s="41">
        <f t="shared" si="6"/>
        <v>8</v>
      </c>
      <c r="E48" s="42" t="str">
        <f t="shared" si="2"/>
        <v>ALICANTE</v>
      </c>
      <c r="F48" s="42">
        <f t="shared" si="7"/>
        <v>4941</v>
      </c>
      <c r="G48" s="42">
        <f t="shared" si="8"/>
        <v>8008</v>
      </c>
    </row>
    <row r="49" spans="1:7" x14ac:dyDescent="0.25">
      <c r="A49" s="42" t="str">
        <f t="shared" si="3"/>
        <v>CEUTA</v>
      </c>
      <c r="B49" s="41">
        <f t="shared" si="4"/>
        <v>0</v>
      </c>
      <c r="C49" s="41">
        <f t="shared" si="5"/>
        <v>0</v>
      </c>
      <c r="D49" s="41">
        <f t="shared" si="6"/>
        <v>28</v>
      </c>
      <c r="E49" s="42" t="str">
        <f t="shared" si="2"/>
        <v>BILBAO</v>
      </c>
      <c r="F49" s="42">
        <f t="shared" si="7"/>
        <v>2537</v>
      </c>
      <c r="G49" s="42">
        <f t="shared" si="8"/>
        <v>1768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MARIN Y RIA DE PONTEVEDRA</v>
      </c>
      <c r="F50" s="42">
        <f t="shared" si="7"/>
        <v>1790</v>
      </c>
      <c r="G50" s="42">
        <f t="shared" si="8"/>
        <v>9171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0</v>
      </c>
      <c r="D51" s="41">
        <f t="shared" si="6"/>
        <v>28</v>
      </c>
      <c r="E51" s="42" t="str">
        <f t="shared" si="2"/>
        <v>CARTAGENA</v>
      </c>
      <c r="F51" s="42">
        <f t="shared" si="7"/>
        <v>421</v>
      </c>
      <c r="G51" s="42">
        <f t="shared" si="8"/>
        <v>0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VILAGARCIA</v>
      </c>
      <c r="F52" s="42">
        <f t="shared" si="7"/>
        <v>94</v>
      </c>
      <c r="G52" s="42">
        <f t="shared" si="8"/>
        <v>0</v>
      </c>
    </row>
    <row r="53" spans="1:7" x14ac:dyDescent="0.25">
      <c r="A53" s="42" t="str">
        <f t="shared" si="3"/>
        <v>LAS PALMAS</v>
      </c>
      <c r="B53" s="41">
        <f t="shared" si="4"/>
        <v>1758128</v>
      </c>
      <c r="C53" s="41">
        <f t="shared" si="5"/>
        <v>2195381</v>
      </c>
      <c r="D53" s="41">
        <f t="shared" si="6"/>
        <v>3</v>
      </c>
      <c r="E53" s="42" t="str">
        <f t="shared" si="2"/>
        <v>MOTRIL</v>
      </c>
      <c r="F53" s="42">
        <f t="shared" si="7"/>
        <v>90</v>
      </c>
      <c r="G53" s="42">
        <f t="shared" si="8"/>
        <v>0</v>
      </c>
    </row>
    <row r="54" spans="1:7" x14ac:dyDescent="0.25">
      <c r="A54" s="42" t="str">
        <f t="shared" si="3"/>
        <v>MALAGA</v>
      </c>
      <c r="B54" s="41">
        <f t="shared" si="4"/>
        <v>98890</v>
      </c>
      <c r="C54" s="41">
        <f t="shared" si="5"/>
        <v>57317</v>
      </c>
      <c r="D54" s="41">
        <f t="shared" si="6"/>
        <v>6</v>
      </c>
      <c r="E54" s="42" t="str">
        <f t="shared" si="2"/>
        <v>BALEARES</v>
      </c>
      <c r="F54" s="42">
        <f t="shared" si="7"/>
        <v>11</v>
      </c>
      <c r="G54" s="42">
        <f t="shared" si="8"/>
        <v>4</v>
      </c>
    </row>
    <row r="55" spans="1:7" x14ac:dyDescent="0.25">
      <c r="A55" s="42" t="str">
        <f t="shared" si="3"/>
        <v>MARIN Y RIA DE PONTEVEDRA</v>
      </c>
      <c r="B55" s="41">
        <f t="shared" si="4"/>
        <v>1790</v>
      </c>
      <c r="C55" s="41">
        <f t="shared" si="5"/>
        <v>9171</v>
      </c>
      <c r="D55" s="41">
        <f t="shared" si="6"/>
        <v>13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90</v>
      </c>
      <c r="C57" s="41">
        <f t="shared" si="5"/>
        <v>0</v>
      </c>
      <c r="D57" s="41">
        <f t="shared" si="6"/>
        <v>16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9083</v>
      </c>
      <c r="C59" s="41">
        <f t="shared" si="5"/>
        <v>11977</v>
      </c>
      <c r="D59" s="41">
        <f t="shared" si="6"/>
        <v>9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0</v>
      </c>
      <c r="C60" s="41">
        <f t="shared" si="5"/>
        <v>0</v>
      </c>
      <c r="D60" s="41">
        <f t="shared" si="6"/>
        <v>28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224219</v>
      </c>
      <c r="C62" s="41">
        <f t="shared" si="5"/>
        <v>236811</v>
      </c>
      <c r="D62" s="41">
        <f t="shared" si="6"/>
        <v>5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7085251</v>
      </c>
      <c r="C63" s="41">
        <f t="shared" si="5"/>
        <v>8370465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27661</v>
      </c>
      <c r="C64" s="41">
        <f t="shared" si="5"/>
        <v>27591</v>
      </c>
      <c r="D64" s="41">
        <f t="shared" si="6"/>
        <v>7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94</v>
      </c>
      <c r="C65" s="41">
        <f t="shared" si="5"/>
        <v>0</v>
      </c>
      <c r="D65" s="41">
        <f t="shared" si="6"/>
        <v>15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customWidth="1"/>
  </cols>
  <sheetData>
    <row r="1" spans="1:12" s="2" customFormat="1" ht="22.5" customHeight="1" x14ac:dyDescent="0.35">
      <c r="F1" s="3" t="s">
        <v>84</v>
      </c>
    </row>
    <row r="2" spans="1:12" s="2" customFormat="1" ht="21" x14ac:dyDescent="0.35"/>
    <row r="5" spans="1:12" x14ac:dyDescent="0.25">
      <c r="A5" s="122" t="s">
        <v>73</v>
      </c>
      <c r="B5" s="120" t="str">
        <f>'Resumen general'!D6</f>
        <v>Mes Marzo</v>
      </c>
      <c r="C5" s="121"/>
      <c r="D5" s="120" t="str">
        <f>'Resumen general'!F6</f>
        <v>Acumulado desde Enero</v>
      </c>
      <c r="E5" s="121"/>
      <c r="F5" s="121"/>
      <c r="L5" s="39">
        <f>'Resumen general'!I4</f>
        <v>41758</v>
      </c>
    </row>
    <row r="6" spans="1:12" x14ac:dyDescent="0.25">
      <c r="A6" s="123"/>
      <c r="B6" s="7">
        <f>'Resumen general'!D7</f>
        <v>2013</v>
      </c>
      <c r="C6" s="7">
        <f>'Resumen general'!E7</f>
        <v>2014</v>
      </c>
      <c r="D6" s="7">
        <f>'Resumen general'!F7</f>
        <v>2013</v>
      </c>
      <c r="E6" s="7">
        <f>'Resumen general'!G7</f>
        <v>2014</v>
      </c>
      <c r="F6" s="7" t="s">
        <v>43</v>
      </c>
    </row>
    <row r="7" spans="1:12" x14ac:dyDescent="0.25">
      <c r="A7" s="8" t="s">
        <v>44</v>
      </c>
      <c r="B7" s="31">
        <v>2625</v>
      </c>
      <c r="C7" s="31">
        <v>2024</v>
      </c>
      <c r="D7" s="31">
        <v>7355</v>
      </c>
      <c r="E7" s="31">
        <v>7949</v>
      </c>
      <c r="F7" s="10">
        <f>((E7*100)/D7)-100</f>
        <v>8.0761386811692688</v>
      </c>
      <c r="G7" s="1"/>
      <c r="H7" s="1"/>
      <c r="I7" s="1"/>
    </row>
    <row r="8" spans="1:12" x14ac:dyDescent="0.25">
      <c r="A8" s="11" t="s">
        <v>45</v>
      </c>
      <c r="B8" s="32">
        <v>109200</v>
      </c>
      <c r="C8" s="32">
        <v>94068</v>
      </c>
      <c r="D8" s="32">
        <v>289550</v>
      </c>
      <c r="E8" s="32">
        <v>268199</v>
      </c>
      <c r="F8" s="13">
        <f t="shared" ref="F8:F35" si="0">((E8*100)/D8)-100</f>
        <v>-7.3738559834225583</v>
      </c>
      <c r="G8" s="1"/>
      <c r="H8" s="1"/>
      <c r="I8" s="1"/>
    </row>
    <row r="9" spans="1:12" x14ac:dyDescent="0.25">
      <c r="A9" s="8" t="s">
        <v>46</v>
      </c>
      <c r="B9" s="31">
        <v>5366</v>
      </c>
      <c r="C9" s="31">
        <v>9871</v>
      </c>
      <c r="D9" s="31">
        <v>15338</v>
      </c>
      <c r="E9" s="31">
        <v>21166</v>
      </c>
      <c r="F9" s="10">
        <f t="shared" si="0"/>
        <v>37.997131307862816</v>
      </c>
      <c r="G9" s="1"/>
      <c r="H9" s="1"/>
      <c r="I9" s="1"/>
    </row>
    <row r="10" spans="1:12" x14ac:dyDescent="0.25">
      <c r="A10" s="11" t="s">
        <v>47</v>
      </c>
      <c r="B10" s="32">
        <v>0</v>
      </c>
      <c r="C10" s="32">
        <v>0</v>
      </c>
      <c r="D10" s="32">
        <v>0</v>
      </c>
      <c r="E10" s="3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31">
        <v>4319424</v>
      </c>
      <c r="C11" s="31">
        <v>4997834</v>
      </c>
      <c r="D11" s="31">
        <v>11804938</v>
      </c>
      <c r="E11" s="31">
        <v>13941704</v>
      </c>
      <c r="F11" s="10">
        <f t="shared" si="0"/>
        <v>18.100611794826875</v>
      </c>
      <c r="G11" s="1"/>
      <c r="H11" s="1"/>
      <c r="I11" s="1"/>
    </row>
    <row r="12" spans="1:12" x14ac:dyDescent="0.25">
      <c r="A12" s="11" t="s">
        <v>49</v>
      </c>
      <c r="B12" s="32">
        <v>79351</v>
      </c>
      <c r="C12" s="32">
        <v>92179</v>
      </c>
      <c r="D12" s="32">
        <v>231275</v>
      </c>
      <c r="E12" s="32">
        <v>236400</v>
      </c>
      <c r="F12" s="13">
        <f t="shared" si="0"/>
        <v>2.215976651172852</v>
      </c>
      <c r="G12" s="1"/>
      <c r="H12" s="1"/>
      <c r="I12" s="1"/>
    </row>
    <row r="13" spans="1:12" x14ac:dyDescent="0.25">
      <c r="A13" s="8" t="s">
        <v>50</v>
      </c>
      <c r="B13" s="31">
        <v>22957</v>
      </c>
      <c r="C13" s="31">
        <v>25537</v>
      </c>
      <c r="D13" s="31">
        <v>58263</v>
      </c>
      <c r="E13" s="31">
        <v>61204</v>
      </c>
      <c r="F13" s="10">
        <f t="shared" si="0"/>
        <v>5.0478004908775773</v>
      </c>
      <c r="G13" s="1"/>
      <c r="H13" s="1"/>
      <c r="I13" s="1"/>
    </row>
    <row r="14" spans="1:12" x14ac:dyDescent="0.25">
      <c r="A14" s="11" t="s">
        <v>51</v>
      </c>
      <c r="B14" s="32">
        <v>1553004</v>
      </c>
      <c r="C14" s="32">
        <v>1438475</v>
      </c>
      <c r="D14" s="32">
        <v>4156627</v>
      </c>
      <c r="E14" s="32">
        <v>4061133</v>
      </c>
      <c r="F14" s="13">
        <f t="shared" si="0"/>
        <v>-2.2973916110346266</v>
      </c>
      <c r="G14" s="1"/>
      <c r="H14" s="1"/>
      <c r="I14" s="1"/>
    </row>
    <row r="15" spans="1:12" x14ac:dyDescent="0.25">
      <c r="A15" s="8" t="s">
        <v>52</v>
      </c>
      <c r="B15" s="31">
        <v>487204</v>
      </c>
      <c r="C15" s="31">
        <v>516790</v>
      </c>
      <c r="D15" s="31">
        <v>1424934</v>
      </c>
      <c r="E15" s="31">
        <v>1484344</v>
      </c>
      <c r="F15" s="10">
        <f t="shared" si="0"/>
        <v>4.169315912175577</v>
      </c>
      <c r="G15" s="1"/>
      <c r="H15" s="1"/>
      <c r="I15" s="1"/>
    </row>
    <row r="16" spans="1:12" x14ac:dyDescent="0.25">
      <c r="A16" s="11" t="s">
        <v>53</v>
      </c>
      <c r="B16" s="32">
        <v>77200</v>
      </c>
      <c r="C16" s="32">
        <v>80609</v>
      </c>
      <c r="D16" s="32">
        <v>218648</v>
      </c>
      <c r="E16" s="32">
        <v>250911</v>
      </c>
      <c r="F16" s="13">
        <f t="shared" si="0"/>
        <v>14.755680362957818</v>
      </c>
      <c r="G16" s="1"/>
      <c r="H16" s="1"/>
      <c r="I16" s="1"/>
    </row>
    <row r="17" spans="1:9" x14ac:dyDescent="0.25">
      <c r="A17" s="8" t="s">
        <v>54</v>
      </c>
      <c r="B17" s="31">
        <v>237503</v>
      </c>
      <c r="C17" s="31">
        <v>254741</v>
      </c>
      <c r="D17" s="31">
        <v>594691</v>
      </c>
      <c r="E17" s="31">
        <v>631394</v>
      </c>
      <c r="F17" s="10">
        <f t="shared" si="0"/>
        <v>6.1717766033116419</v>
      </c>
      <c r="G17" s="1"/>
      <c r="H17" s="1"/>
      <c r="I17" s="1"/>
    </row>
    <row r="18" spans="1:9" x14ac:dyDescent="0.25">
      <c r="A18" s="11" t="s">
        <v>55</v>
      </c>
      <c r="B18" s="32">
        <v>8197</v>
      </c>
      <c r="C18" s="32">
        <v>8787</v>
      </c>
      <c r="D18" s="32">
        <v>22948</v>
      </c>
      <c r="E18" s="32">
        <v>23761</v>
      </c>
      <c r="F18" s="13">
        <f t="shared" si="0"/>
        <v>3.5427924002091657</v>
      </c>
      <c r="G18" s="1"/>
      <c r="H18" s="1"/>
      <c r="I18" s="1"/>
    </row>
    <row r="19" spans="1:9" x14ac:dyDescent="0.25">
      <c r="A19" s="8" t="s">
        <v>56</v>
      </c>
      <c r="B19" s="31">
        <v>932</v>
      </c>
      <c r="C19" s="31">
        <v>1043</v>
      </c>
      <c r="D19" s="31">
        <v>2883</v>
      </c>
      <c r="E19" s="31">
        <v>2002</v>
      </c>
      <c r="F19" s="10">
        <f t="shared" si="0"/>
        <v>-30.558446063128685</v>
      </c>
      <c r="G19" s="1"/>
      <c r="H19" s="1"/>
      <c r="I19" s="1"/>
    </row>
    <row r="20" spans="1:9" x14ac:dyDescent="0.25">
      <c r="A20" s="11" t="s">
        <v>57</v>
      </c>
      <c r="B20" s="32">
        <v>69047</v>
      </c>
      <c r="C20" s="32">
        <v>67207</v>
      </c>
      <c r="D20" s="32">
        <v>186633</v>
      </c>
      <c r="E20" s="32">
        <v>192823</v>
      </c>
      <c r="F20" s="13">
        <f t="shared" si="0"/>
        <v>3.3166696136267433</v>
      </c>
      <c r="G20" s="1"/>
      <c r="H20" s="1"/>
      <c r="I20" s="1"/>
    </row>
    <row r="21" spans="1:9" x14ac:dyDescent="0.25">
      <c r="A21" s="8" t="s">
        <v>58</v>
      </c>
      <c r="B21" s="31">
        <v>185</v>
      </c>
      <c r="C21" s="31">
        <v>9165</v>
      </c>
      <c r="D21" s="31">
        <v>260</v>
      </c>
      <c r="E21" s="31">
        <v>18878</v>
      </c>
      <c r="F21" s="10">
        <f t="shared" si="0"/>
        <v>7160.7692307692305</v>
      </c>
      <c r="G21" s="1"/>
      <c r="H21" s="1"/>
      <c r="I21" s="1"/>
    </row>
    <row r="22" spans="1:9" x14ac:dyDescent="0.25">
      <c r="A22" s="11" t="s">
        <v>59</v>
      </c>
      <c r="B22" s="32">
        <v>1079067</v>
      </c>
      <c r="C22" s="32">
        <v>941496</v>
      </c>
      <c r="D22" s="32">
        <v>2921420</v>
      </c>
      <c r="E22" s="32">
        <v>2543398</v>
      </c>
      <c r="F22" s="13">
        <f t="shared" si="0"/>
        <v>-12.939666326649373</v>
      </c>
      <c r="G22" s="1"/>
      <c r="H22" s="1"/>
      <c r="I22" s="1"/>
    </row>
    <row r="23" spans="1:9" x14ac:dyDescent="0.25">
      <c r="A23" s="8" t="s">
        <v>60</v>
      </c>
      <c r="B23" s="31">
        <v>54772</v>
      </c>
      <c r="C23" s="31">
        <v>35887</v>
      </c>
      <c r="D23" s="31">
        <v>117571</v>
      </c>
      <c r="E23" s="31">
        <v>182527</v>
      </c>
      <c r="F23" s="10">
        <f t="shared" si="0"/>
        <v>55.248318037611313</v>
      </c>
      <c r="G23" s="1"/>
      <c r="H23" s="1"/>
      <c r="I23" s="1"/>
    </row>
    <row r="24" spans="1:9" x14ac:dyDescent="0.25">
      <c r="A24" s="11" t="s">
        <v>61</v>
      </c>
      <c r="B24" s="32">
        <v>30225</v>
      </c>
      <c r="C24" s="32">
        <v>15577</v>
      </c>
      <c r="D24" s="32">
        <v>80383</v>
      </c>
      <c r="E24" s="32">
        <v>50314</v>
      </c>
      <c r="F24" s="13">
        <f t="shared" si="0"/>
        <v>-37.407163206150557</v>
      </c>
      <c r="G24" s="1"/>
      <c r="H24" s="1"/>
      <c r="I24" s="1"/>
    </row>
    <row r="25" spans="1:9" x14ac:dyDescent="0.25">
      <c r="A25" s="8" t="s">
        <v>62</v>
      </c>
      <c r="B25" s="31">
        <v>18509</v>
      </c>
      <c r="C25" s="31">
        <v>23366</v>
      </c>
      <c r="D25" s="31">
        <v>61510</v>
      </c>
      <c r="E25" s="31">
        <v>69577</v>
      </c>
      <c r="F25" s="10">
        <f t="shared" si="0"/>
        <v>13.114940660055282</v>
      </c>
      <c r="G25" s="1"/>
      <c r="H25" s="1"/>
      <c r="I25" s="1"/>
    </row>
    <row r="26" spans="1:9" x14ac:dyDescent="0.25">
      <c r="A26" s="11" t="s">
        <v>63</v>
      </c>
      <c r="B26" s="32">
        <v>3862</v>
      </c>
      <c r="C26" s="32">
        <v>3247</v>
      </c>
      <c r="D26" s="32">
        <v>14450</v>
      </c>
      <c r="E26" s="32">
        <v>11049</v>
      </c>
      <c r="F26" s="13">
        <f t="shared" si="0"/>
        <v>-23.536332179930795</v>
      </c>
      <c r="G26" s="1"/>
      <c r="H26" s="1"/>
      <c r="I26" s="1"/>
    </row>
    <row r="27" spans="1:9" x14ac:dyDescent="0.25">
      <c r="A27" s="8" t="s">
        <v>64</v>
      </c>
      <c r="B27" s="31">
        <v>0</v>
      </c>
      <c r="C27" s="31">
        <v>0</v>
      </c>
      <c r="D27" s="31">
        <v>0</v>
      </c>
      <c r="E27" s="31">
        <v>0</v>
      </c>
      <c r="F27" s="10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2">
        <v>197095</v>
      </c>
      <c r="C28" s="32">
        <v>203731</v>
      </c>
      <c r="D28" s="32">
        <v>575063</v>
      </c>
      <c r="E28" s="32">
        <v>588552</v>
      </c>
      <c r="F28" s="13">
        <f t="shared" si="0"/>
        <v>2.3456560411641902</v>
      </c>
      <c r="G28" s="1"/>
      <c r="H28" s="1"/>
      <c r="I28" s="1"/>
    </row>
    <row r="29" spans="1:9" x14ac:dyDescent="0.25">
      <c r="A29" s="8" t="s">
        <v>66</v>
      </c>
      <c r="B29" s="31">
        <v>1568</v>
      </c>
      <c r="C29" s="31">
        <v>1627</v>
      </c>
      <c r="D29" s="31">
        <v>4124</v>
      </c>
      <c r="E29" s="31">
        <v>2946</v>
      </c>
      <c r="F29" s="10">
        <f t="shared" si="0"/>
        <v>-28.564500484966047</v>
      </c>
      <c r="G29" s="1"/>
      <c r="H29" s="1"/>
      <c r="I29" s="1"/>
    </row>
    <row r="30" spans="1:9" x14ac:dyDescent="0.25">
      <c r="A30" s="11" t="s">
        <v>67</v>
      </c>
      <c r="B30" s="32">
        <v>97527</v>
      </c>
      <c r="C30" s="32">
        <v>95249</v>
      </c>
      <c r="D30" s="32">
        <v>252878</v>
      </c>
      <c r="E30" s="32">
        <v>272927</v>
      </c>
      <c r="F30" s="13">
        <f t="shared" si="0"/>
        <v>7.9283290756807645</v>
      </c>
      <c r="G30" s="1"/>
      <c r="H30" s="1"/>
      <c r="I30" s="1"/>
    </row>
    <row r="31" spans="1:9" x14ac:dyDescent="0.25">
      <c r="A31" s="8" t="s">
        <v>68</v>
      </c>
      <c r="B31" s="31">
        <v>142879</v>
      </c>
      <c r="C31" s="31">
        <v>152759</v>
      </c>
      <c r="D31" s="31">
        <v>409235</v>
      </c>
      <c r="E31" s="31">
        <v>421059</v>
      </c>
      <c r="F31" s="10">
        <f t="shared" si="0"/>
        <v>2.8892934377558106</v>
      </c>
      <c r="G31" s="1"/>
      <c r="H31" s="1"/>
      <c r="I31" s="1"/>
    </row>
    <row r="32" spans="1:9" x14ac:dyDescent="0.25">
      <c r="A32" s="11" t="s">
        <v>69</v>
      </c>
      <c r="B32" s="32">
        <v>4733799</v>
      </c>
      <c r="C32" s="32">
        <v>4205588</v>
      </c>
      <c r="D32" s="32">
        <v>12722528</v>
      </c>
      <c r="E32" s="32">
        <v>11407653</v>
      </c>
      <c r="F32" s="13">
        <f t="shared" si="0"/>
        <v>-10.335013607358533</v>
      </c>
      <c r="G32" s="1"/>
      <c r="H32" s="1"/>
      <c r="I32" s="1"/>
    </row>
    <row r="33" spans="1:9" x14ac:dyDescent="0.25">
      <c r="A33" s="8" t="s">
        <v>70</v>
      </c>
      <c r="B33" s="31">
        <v>185209</v>
      </c>
      <c r="C33" s="31">
        <v>204390</v>
      </c>
      <c r="D33" s="31">
        <v>532438</v>
      </c>
      <c r="E33" s="31">
        <v>541463</v>
      </c>
      <c r="F33" s="10">
        <f t="shared" si="0"/>
        <v>1.6950330367103845</v>
      </c>
      <c r="G33" s="1"/>
      <c r="H33" s="1"/>
      <c r="I33" s="1"/>
    </row>
    <row r="34" spans="1:9" x14ac:dyDescent="0.25">
      <c r="A34" s="11" t="s">
        <v>71</v>
      </c>
      <c r="B34" s="32">
        <v>19053</v>
      </c>
      <c r="C34" s="32">
        <v>30128</v>
      </c>
      <c r="D34" s="32">
        <v>58241</v>
      </c>
      <c r="E34" s="32">
        <v>74764</v>
      </c>
      <c r="F34" s="13">
        <f t="shared" si="0"/>
        <v>28.370048591198639</v>
      </c>
      <c r="G34" s="1"/>
      <c r="H34" s="1"/>
      <c r="I34" s="1"/>
    </row>
    <row r="35" spans="1:9" x14ac:dyDescent="0.25">
      <c r="A35" s="14" t="s">
        <v>72</v>
      </c>
      <c r="B35" s="15">
        <f>SUM(B7:B34)</f>
        <v>13535760</v>
      </c>
      <c r="C35" s="15">
        <f t="shared" ref="C35:E35" si="1">SUM(C7:C34)</f>
        <v>13511375</v>
      </c>
      <c r="D35" s="15">
        <f t="shared" si="1"/>
        <v>36764184</v>
      </c>
      <c r="E35" s="15">
        <f t="shared" si="1"/>
        <v>37368097</v>
      </c>
      <c r="F35" s="16">
        <f t="shared" si="0"/>
        <v>1.6426666779820209</v>
      </c>
      <c r="G35" s="1"/>
      <c r="H35" s="1"/>
      <c r="I35" s="1"/>
    </row>
    <row r="37" spans="1:9" x14ac:dyDescent="0.25">
      <c r="A37" s="42"/>
      <c r="B37" s="42">
        <f>E6</f>
        <v>2014</v>
      </c>
      <c r="C37" s="42">
        <f>D6</f>
        <v>2013</v>
      </c>
      <c r="D37" s="42"/>
      <c r="E37" s="42"/>
      <c r="F37" s="42">
        <f>B37</f>
        <v>2014</v>
      </c>
      <c r="G37" s="42">
        <f>C37</f>
        <v>2013</v>
      </c>
    </row>
    <row r="38" spans="1:9" x14ac:dyDescent="0.25">
      <c r="A38" s="42" t="str">
        <f>A7</f>
        <v>A CORUÑA</v>
      </c>
      <c r="B38" s="41">
        <f>E7</f>
        <v>7949</v>
      </c>
      <c r="C38" s="41">
        <f>D7</f>
        <v>7355</v>
      </c>
      <c r="D38" s="41">
        <f>_xlfn.RANK.EQ(B38,$B$38:$B$65)+COUNTIF($B$38:$B$65,B38)-1</f>
        <v>24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13941704</v>
      </c>
      <c r="G38" s="42">
        <f>LOOKUP(E38,$A$38:$A$65,$C$38:$C$65)</f>
        <v>11804938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268199</v>
      </c>
      <c r="C39" s="41">
        <f t="shared" ref="C39:C65" si="5">D8</f>
        <v>289550</v>
      </c>
      <c r="D39" s="41">
        <f t="shared" ref="D39:D65" si="6">_xlfn.RANK.EQ(B39,$B$38:$B$65)+COUNTIF($B$38:$B$65,B39)-1</f>
        <v>11</v>
      </c>
      <c r="E39" s="42" t="str">
        <f t="shared" si="2"/>
        <v>VALENCIA</v>
      </c>
      <c r="F39" s="42">
        <f t="shared" ref="F39:F54" si="7">LOOKUP(E39,$A$38:$A$65,$B$38:$B$65)</f>
        <v>11407653</v>
      </c>
      <c r="G39" s="42">
        <f t="shared" ref="G39:G65" si="8">LOOKUP(E39,$A$38:$A$65,$C$38:$C$65)</f>
        <v>12722528</v>
      </c>
    </row>
    <row r="40" spans="1:9" x14ac:dyDescent="0.25">
      <c r="A40" s="42" t="str">
        <f t="shared" si="3"/>
        <v>ALMERIA</v>
      </c>
      <c r="B40" s="41">
        <f t="shared" si="4"/>
        <v>21166</v>
      </c>
      <c r="C40" s="41">
        <f t="shared" si="5"/>
        <v>15338</v>
      </c>
      <c r="D40" s="41">
        <f t="shared" si="6"/>
        <v>21</v>
      </c>
      <c r="E40" s="42" t="str">
        <f t="shared" si="2"/>
        <v>BARCELONA</v>
      </c>
      <c r="F40" s="42">
        <f t="shared" si="7"/>
        <v>4061133</v>
      </c>
      <c r="G40" s="42">
        <f t="shared" si="8"/>
        <v>4156627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LAS PALMAS</v>
      </c>
      <c r="F41" s="42">
        <f t="shared" si="7"/>
        <v>2543398</v>
      </c>
      <c r="G41" s="42">
        <f t="shared" si="8"/>
        <v>2921420</v>
      </c>
    </row>
    <row r="42" spans="1:9" x14ac:dyDescent="0.25">
      <c r="A42" s="42" t="str">
        <f t="shared" si="3"/>
        <v>BAHIA DE ALGECIRAS</v>
      </c>
      <c r="B42" s="41">
        <f t="shared" si="4"/>
        <v>13941704</v>
      </c>
      <c r="C42" s="41">
        <f t="shared" si="5"/>
        <v>11804938</v>
      </c>
      <c r="D42" s="41">
        <f t="shared" si="6"/>
        <v>1</v>
      </c>
      <c r="E42" s="42" t="str">
        <f t="shared" si="2"/>
        <v>BILBAO</v>
      </c>
      <c r="F42" s="42">
        <f t="shared" si="7"/>
        <v>1484344</v>
      </c>
      <c r="G42" s="42">
        <f t="shared" si="8"/>
        <v>1424934</v>
      </c>
    </row>
    <row r="43" spans="1:9" x14ac:dyDescent="0.25">
      <c r="A43" s="42" t="str">
        <f t="shared" si="3"/>
        <v>BAHIA DE CADIZ</v>
      </c>
      <c r="B43" s="41">
        <f t="shared" si="4"/>
        <v>236400</v>
      </c>
      <c r="C43" s="41">
        <f t="shared" si="5"/>
        <v>231275</v>
      </c>
      <c r="D43" s="41">
        <f t="shared" si="6"/>
        <v>13</v>
      </c>
      <c r="E43" s="42" t="str">
        <f t="shared" si="2"/>
        <v>CASTELLON</v>
      </c>
      <c r="F43" s="42">
        <f t="shared" si="7"/>
        <v>631394</v>
      </c>
      <c r="G43" s="42">
        <f t="shared" si="8"/>
        <v>594691</v>
      </c>
    </row>
    <row r="44" spans="1:9" x14ac:dyDescent="0.25">
      <c r="A44" s="42" t="str">
        <f t="shared" si="3"/>
        <v>BALEARES</v>
      </c>
      <c r="B44" s="41">
        <f t="shared" si="4"/>
        <v>61204</v>
      </c>
      <c r="C44" s="41">
        <f t="shared" si="5"/>
        <v>58263</v>
      </c>
      <c r="D44" s="41">
        <f t="shared" si="6"/>
        <v>18</v>
      </c>
      <c r="E44" s="42" t="str">
        <f t="shared" si="2"/>
        <v>SANTA CRUZ DE TENERIFE</v>
      </c>
      <c r="F44" s="42">
        <f t="shared" si="7"/>
        <v>588552</v>
      </c>
      <c r="G44" s="42">
        <f t="shared" si="8"/>
        <v>575063</v>
      </c>
    </row>
    <row r="45" spans="1:9" x14ac:dyDescent="0.25">
      <c r="A45" s="42" t="str">
        <f t="shared" si="3"/>
        <v>BARCELONA</v>
      </c>
      <c r="B45" s="41">
        <f t="shared" si="4"/>
        <v>4061133</v>
      </c>
      <c r="C45" s="41">
        <f t="shared" si="5"/>
        <v>4156627</v>
      </c>
      <c r="D45" s="41">
        <f t="shared" si="6"/>
        <v>3</v>
      </c>
      <c r="E45" s="42" t="str">
        <f t="shared" si="2"/>
        <v>VIGO</v>
      </c>
      <c r="F45" s="42">
        <f t="shared" si="7"/>
        <v>541463</v>
      </c>
      <c r="G45" s="42">
        <f t="shared" si="8"/>
        <v>532438</v>
      </c>
    </row>
    <row r="46" spans="1:9" x14ac:dyDescent="0.25">
      <c r="A46" s="42" t="str">
        <f t="shared" si="3"/>
        <v>BILBAO</v>
      </c>
      <c r="B46" s="41">
        <f t="shared" si="4"/>
        <v>1484344</v>
      </c>
      <c r="C46" s="41">
        <f t="shared" si="5"/>
        <v>1424934</v>
      </c>
      <c r="D46" s="41">
        <f t="shared" si="6"/>
        <v>5</v>
      </c>
      <c r="E46" s="42" t="str">
        <f t="shared" si="2"/>
        <v>TARRAGONA</v>
      </c>
      <c r="F46" s="42">
        <f t="shared" si="7"/>
        <v>421059</v>
      </c>
      <c r="G46" s="42">
        <f t="shared" si="8"/>
        <v>409235</v>
      </c>
    </row>
    <row r="47" spans="1:9" x14ac:dyDescent="0.25">
      <c r="A47" s="42" t="str">
        <f t="shared" si="3"/>
        <v>CARTAGENA</v>
      </c>
      <c r="B47" s="41">
        <f t="shared" si="4"/>
        <v>250911</v>
      </c>
      <c r="C47" s="41">
        <f t="shared" si="5"/>
        <v>218648</v>
      </c>
      <c r="D47" s="41">
        <f t="shared" si="6"/>
        <v>12</v>
      </c>
      <c r="E47" s="42" t="str">
        <f t="shared" si="2"/>
        <v>SEVILLA</v>
      </c>
      <c r="F47" s="42">
        <f t="shared" si="7"/>
        <v>272927</v>
      </c>
      <c r="G47" s="42">
        <f t="shared" si="8"/>
        <v>252878</v>
      </c>
    </row>
    <row r="48" spans="1:9" x14ac:dyDescent="0.25">
      <c r="A48" s="42" t="str">
        <f t="shared" si="3"/>
        <v>CASTELLON</v>
      </c>
      <c r="B48" s="41">
        <f t="shared" si="4"/>
        <v>631394</v>
      </c>
      <c r="C48" s="41">
        <f t="shared" si="5"/>
        <v>594691</v>
      </c>
      <c r="D48" s="41">
        <f t="shared" si="6"/>
        <v>6</v>
      </c>
      <c r="E48" s="42" t="str">
        <f t="shared" si="2"/>
        <v>ALICANTE</v>
      </c>
      <c r="F48" s="42">
        <f t="shared" si="7"/>
        <v>268199</v>
      </c>
      <c r="G48" s="42">
        <f t="shared" si="8"/>
        <v>289550</v>
      </c>
    </row>
    <row r="49" spans="1:7" x14ac:dyDescent="0.25">
      <c r="A49" s="42" t="str">
        <f t="shared" si="3"/>
        <v>CEUTA</v>
      </c>
      <c r="B49" s="41">
        <f t="shared" si="4"/>
        <v>23761</v>
      </c>
      <c r="C49" s="41">
        <f t="shared" si="5"/>
        <v>22948</v>
      </c>
      <c r="D49" s="41">
        <f t="shared" si="6"/>
        <v>20</v>
      </c>
      <c r="E49" s="42" t="str">
        <f t="shared" si="2"/>
        <v>CARTAGENA</v>
      </c>
      <c r="F49" s="42">
        <f t="shared" si="7"/>
        <v>250911</v>
      </c>
      <c r="G49" s="42">
        <f t="shared" si="8"/>
        <v>218648</v>
      </c>
    </row>
    <row r="50" spans="1:7" x14ac:dyDescent="0.25">
      <c r="A50" s="42" t="str">
        <f t="shared" si="3"/>
        <v>FERROL-SAN CIBRAO</v>
      </c>
      <c r="B50" s="41">
        <f t="shared" si="4"/>
        <v>2002</v>
      </c>
      <c r="C50" s="41">
        <f t="shared" si="5"/>
        <v>2883</v>
      </c>
      <c r="D50" s="41">
        <f t="shared" si="6"/>
        <v>26</v>
      </c>
      <c r="E50" s="42" t="str">
        <f t="shared" si="2"/>
        <v>BAHIA DE CADIZ</v>
      </c>
      <c r="F50" s="42">
        <f t="shared" si="7"/>
        <v>236400</v>
      </c>
      <c r="G50" s="42">
        <f t="shared" si="8"/>
        <v>231275</v>
      </c>
    </row>
    <row r="51" spans="1:7" x14ac:dyDescent="0.25">
      <c r="A51" s="42" t="str">
        <f t="shared" si="3"/>
        <v>GIJON</v>
      </c>
      <c r="B51" s="41">
        <f t="shared" si="4"/>
        <v>192823</v>
      </c>
      <c r="C51" s="41">
        <f t="shared" si="5"/>
        <v>186633</v>
      </c>
      <c r="D51" s="41">
        <f t="shared" si="6"/>
        <v>14</v>
      </c>
      <c r="E51" s="42" t="str">
        <f t="shared" si="2"/>
        <v>GIJON</v>
      </c>
      <c r="F51" s="42">
        <f t="shared" si="7"/>
        <v>192823</v>
      </c>
      <c r="G51" s="42">
        <f t="shared" si="8"/>
        <v>186633</v>
      </c>
    </row>
    <row r="52" spans="1:7" x14ac:dyDescent="0.25">
      <c r="A52" s="42" t="str">
        <f t="shared" si="3"/>
        <v>HUELVA</v>
      </c>
      <c r="B52" s="41">
        <f t="shared" si="4"/>
        <v>18878</v>
      </c>
      <c r="C52" s="41">
        <f t="shared" si="5"/>
        <v>260</v>
      </c>
      <c r="D52" s="41">
        <f t="shared" si="6"/>
        <v>22</v>
      </c>
      <c r="E52" s="42" t="str">
        <f t="shared" si="2"/>
        <v>MALAGA</v>
      </c>
      <c r="F52" s="42">
        <f t="shared" si="7"/>
        <v>182527</v>
      </c>
      <c r="G52" s="42">
        <f t="shared" si="8"/>
        <v>117571</v>
      </c>
    </row>
    <row r="53" spans="1:7" x14ac:dyDescent="0.25">
      <c r="A53" s="42" t="str">
        <f t="shared" si="3"/>
        <v>LAS PALMAS</v>
      </c>
      <c r="B53" s="41">
        <f t="shared" si="4"/>
        <v>2543398</v>
      </c>
      <c r="C53" s="41">
        <f t="shared" si="5"/>
        <v>2921420</v>
      </c>
      <c r="D53" s="41">
        <f t="shared" si="6"/>
        <v>4</v>
      </c>
      <c r="E53" s="42" t="str">
        <f t="shared" si="2"/>
        <v>VILAGARCIA</v>
      </c>
      <c r="F53" s="42">
        <f t="shared" si="7"/>
        <v>74764</v>
      </c>
      <c r="G53" s="42">
        <f t="shared" si="8"/>
        <v>58241</v>
      </c>
    </row>
    <row r="54" spans="1:7" x14ac:dyDescent="0.25">
      <c r="A54" s="42" t="str">
        <f t="shared" si="3"/>
        <v>MALAGA</v>
      </c>
      <c r="B54" s="41">
        <f t="shared" si="4"/>
        <v>182527</v>
      </c>
      <c r="C54" s="41">
        <f t="shared" si="5"/>
        <v>117571</v>
      </c>
      <c r="D54" s="41">
        <f t="shared" si="6"/>
        <v>15</v>
      </c>
      <c r="E54" s="42" t="str">
        <f t="shared" si="2"/>
        <v>MELILLA</v>
      </c>
      <c r="F54" s="42">
        <f t="shared" si="7"/>
        <v>69577</v>
      </c>
      <c r="G54" s="42">
        <f t="shared" si="8"/>
        <v>61510</v>
      </c>
    </row>
    <row r="55" spans="1:7" x14ac:dyDescent="0.25">
      <c r="A55" s="42" t="str">
        <f t="shared" si="3"/>
        <v>MARIN Y RIA DE PONTEVEDRA</v>
      </c>
      <c r="B55" s="41">
        <f t="shared" si="4"/>
        <v>50314</v>
      </c>
      <c r="C55" s="41">
        <f t="shared" si="5"/>
        <v>80383</v>
      </c>
      <c r="D55" s="41">
        <f t="shared" si="6"/>
        <v>19</v>
      </c>
      <c r="E55" s="42" t="str">
        <f t="shared" si="2"/>
        <v>BALEARES</v>
      </c>
      <c r="F55" s="42">
        <f t="shared" ref="F55:F65" si="9">LOOKUP(E55,$A$38:$A$65,$B$38:$B$65)</f>
        <v>61204</v>
      </c>
      <c r="G55" s="42">
        <f t="shared" si="8"/>
        <v>58263</v>
      </c>
    </row>
    <row r="56" spans="1:7" x14ac:dyDescent="0.25">
      <c r="A56" s="42" t="str">
        <f t="shared" si="3"/>
        <v>MELILLA</v>
      </c>
      <c r="B56" s="41">
        <f t="shared" si="4"/>
        <v>69577</v>
      </c>
      <c r="C56" s="41">
        <f t="shared" si="5"/>
        <v>61510</v>
      </c>
      <c r="D56" s="41">
        <f t="shared" si="6"/>
        <v>17</v>
      </c>
      <c r="E56" s="42" t="str">
        <f t="shared" si="2"/>
        <v>MARIN Y RIA DE PONTEVEDRA</v>
      </c>
      <c r="F56" s="42">
        <f t="shared" si="9"/>
        <v>50314</v>
      </c>
      <c r="G56" s="42">
        <f t="shared" si="8"/>
        <v>80383</v>
      </c>
    </row>
    <row r="57" spans="1:7" x14ac:dyDescent="0.25">
      <c r="A57" s="42" t="str">
        <f t="shared" si="3"/>
        <v>MOTRIL</v>
      </c>
      <c r="B57" s="41">
        <f t="shared" si="4"/>
        <v>11049</v>
      </c>
      <c r="C57" s="41">
        <f t="shared" si="5"/>
        <v>14450</v>
      </c>
      <c r="D57" s="41">
        <f t="shared" si="6"/>
        <v>23</v>
      </c>
      <c r="E57" s="42" t="str">
        <f t="shared" si="2"/>
        <v>CEUTA</v>
      </c>
      <c r="F57" s="42">
        <f t="shared" si="9"/>
        <v>23761</v>
      </c>
      <c r="G57" s="42">
        <f t="shared" si="8"/>
        <v>22948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ALMERIA</v>
      </c>
      <c r="F58" s="42">
        <f t="shared" si="9"/>
        <v>21166</v>
      </c>
      <c r="G58" s="42">
        <f t="shared" si="8"/>
        <v>15338</v>
      </c>
    </row>
    <row r="59" spans="1:7" x14ac:dyDescent="0.25">
      <c r="A59" s="42" t="str">
        <f t="shared" si="3"/>
        <v>SANTA CRUZ DE TENERIFE</v>
      </c>
      <c r="B59" s="41">
        <f t="shared" si="4"/>
        <v>588552</v>
      </c>
      <c r="C59" s="41">
        <f t="shared" si="5"/>
        <v>575063</v>
      </c>
      <c r="D59" s="41">
        <f t="shared" si="6"/>
        <v>7</v>
      </c>
      <c r="E59" s="42" t="str">
        <f t="shared" si="2"/>
        <v>HUELVA</v>
      </c>
      <c r="F59" s="42">
        <f t="shared" si="9"/>
        <v>18878</v>
      </c>
      <c r="G59" s="42">
        <f t="shared" si="8"/>
        <v>260</v>
      </c>
    </row>
    <row r="60" spans="1:7" x14ac:dyDescent="0.25">
      <c r="A60" s="42" t="str">
        <f t="shared" si="3"/>
        <v>SANTANDER</v>
      </c>
      <c r="B60" s="41">
        <f t="shared" si="4"/>
        <v>2946</v>
      </c>
      <c r="C60" s="41">
        <f t="shared" si="5"/>
        <v>4124</v>
      </c>
      <c r="D60" s="41">
        <f t="shared" si="6"/>
        <v>25</v>
      </c>
      <c r="E60" s="42" t="str">
        <f t="shared" si="2"/>
        <v>MOTRIL</v>
      </c>
      <c r="F60" s="42">
        <f t="shared" si="9"/>
        <v>11049</v>
      </c>
      <c r="G60" s="42">
        <f t="shared" si="8"/>
        <v>14450</v>
      </c>
    </row>
    <row r="61" spans="1:7" x14ac:dyDescent="0.25">
      <c r="A61" s="42" t="str">
        <f t="shared" si="3"/>
        <v>SEVILLA</v>
      </c>
      <c r="B61" s="41">
        <f t="shared" si="4"/>
        <v>272927</v>
      </c>
      <c r="C61" s="41">
        <f t="shared" si="5"/>
        <v>252878</v>
      </c>
      <c r="D61" s="41">
        <f t="shared" si="6"/>
        <v>10</v>
      </c>
      <c r="E61" s="42" t="str">
        <f t="shared" si="2"/>
        <v>A CORUÑA</v>
      </c>
      <c r="F61" s="42">
        <f t="shared" si="9"/>
        <v>7949</v>
      </c>
      <c r="G61" s="42">
        <f t="shared" si="8"/>
        <v>7355</v>
      </c>
    </row>
    <row r="62" spans="1:7" x14ac:dyDescent="0.25">
      <c r="A62" s="42" t="str">
        <f t="shared" si="3"/>
        <v>TARRAGONA</v>
      </c>
      <c r="B62" s="41">
        <f t="shared" si="4"/>
        <v>421059</v>
      </c>
      <c r="C62" s="41">
        <f t="shared" si="5"/>
        <v>409235</v>
      </c>
      <c r="D62" s="41">
        <f t="shared" si="6"/>
        <v>9</v>
      </c>
      <c r="E62" s="42" t="str">
        <f t="shared" si="2"/>
        <v>SANTANDER</v>
      </c>
      <c r="F62" s="42">
        <f t="shared" si="9"/>
        <v>2946</v>
      </c>
      <c r="G62" s="42">
        <f t="shared" si="8"/>
        <v>4124</v>
      </c>
    </row>
    <row r="63" spans="1:7" x14ac:dyDescent="0.25">
      <c r="A63" s="42" t="str">
        <f t="shared" si="3"/>
        <v>VALENCIA</v>
      </c>
      <c r="B63" s="41">
        <f t="shared" si="4"/>
        <v>11407653</v>
      </c>
      <c r="C63" s="41">
        <f t="shared" si="5"/>
        <v>12722528</v>
      </c>
      <c r="D63" s="41">
        <f t="shared" si="6"/>
        <v>2</v>
      </c>
      <c r="E63" s="42" t="str">
        <f t="shared" si="2"/>
        <v>FERROL-SAN CIBRAO</v>
      </c>
      <c r="F63" s="42">
        <f t="shared" si="9"/>
        <v>2002</v>
      </c>
      <c r="G63" s="42">
        <f t="shared" si="8"/>
        <v>2883</v>
      </c>
    </row>
    <row r="64" spans="1:7" x14ac:dyDescent="0.25">
      <c r="A64" s="42" t="str">
        <f t="shared" si="3"/>
        <v>VIGO</v>
      </c>
      <c r="B64" s="41">
        <f t="shared" si="4"/>
        <v>541463</v>
      </c>
      <c r="C64" s="41">
        <f t="shared" si="5"/>
        <v>532438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74764</v>
      </c>
      <c r="C65" s="41">
        <f t="shared" si="5"/>
        <v>58241</v>
      </c>
      <c r="D65" s="41">
        <f t="shared" si="6"/>
        <v>16</v>
      </c>
      <c r="E65" s="42" t="str">
        <f t="shared" si="2"/>
        <v>AVILES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85</v>
      </c>
    </row>
    <row r="2" spans="1:12" s="2" customFormat="1" ht="21" x14ac:dyDescent="0.35"/>
    <row r="5" spans="1:12" x14ac:dyDescent="0.25">
      <c r="A5" s="122" t="s">
        <v>73</v>
      </c>
      <c r="B5" s="120" t="str">
        <f>'Resumen general'!D6</f>
        <v>Mes Marzo</v>
      </c>
      <c r="C5" s="121"/>
      <c r="D5" s="120" t="str">
        <f>'Resumen general'!F6</f>
        <v>Acumulado desde Enero</v>
      </c>
      <c r="E5" s="121"/>
      <c r="F5" s="121"/>
      <c r="L5" s="39">
        <f>'Resumen general'!I4</f>
        <v>41758</v>
      </c>
    </row>
    <row r="6" spans="1:12" x14ac:dyDescent="0.25">
      <c r="A6" s="123"/>
      <c r="B6" s="7">
        <f>'Resumen general'!D7</f>
        <v>2013</v>
      </c>
      <c r="C6" s="7">
        <f>'Resumen general'!E7</f>
        <v>2014</v>
      </c>
      <c r="D6" s="7">
        <f>'Resumen general'!F7</f>
        <v>2013</v>
      </c>
      <c r="E6" s="7">
        <f>'Resumen general'!G7</f>
        <v>2014</v>
      </c>
      <c r="F6" s="7" t="s">
        <v>43</v>
      </c>
    </row>
    <row r="7" spans="1:12" x14ac:dyDescent="0.25">
      <c r="A7" s="8" t="s">
        <v>44</v>
      </c>
      <c r="B7" s="33">
        <v>0</v>
      </c>
      <c r="C7" s="33">
        <v>0</v>
      </c>
      <c r="D7" s="33">
        <v>0</v>
      </c>
      <c r="E7" s="33">
        <v>0</v>
      </c>
      <c r="F7" s="18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34">
        <v>7019</v>
      </c>
      <c r="C8" s="34">
        <v>10407</v>
      </c>
      <c r="D8" s="34">
        <v>18879</v>
      </c>
      <c r="E8" s="34">
        <v>23445</v>
      </c>
      <c r="F8" s="13">
        <f t="shared" ref="F8:F35" si="0">((E8*100)/D8)-100</f>
        <v>24.185603051009053</v>
      </c>
      <c r="G8" s="1"/>
      <c r="H8" s="1"/>
      <c r="I8" s="1"/>
    </row>
    <row r="9" spans="1:12" x14ac:dyDescent="0.25">
      <c r="A9" s="8" t="s">
        <v>46</v>
      </c>
      <c r="B9" s="33">
        <v>31757</v>
      </c>
      <c r="C9" s="33">
        <v>29334</v>
      </c>
      <c r="D9" s="33">
        <v>97107</v>
      </c>
      <c r="E9" s="33">
        <v>86264</v>
      </c>
      <c r="F9" s="10">
        <f t="shared" si="0"/>
        <v>-11.166033344661045</v>
      </c>
      <c r="G9" s="1"/>
      <c r="H9" s="1"/>
      <c r="I9" s="1"/>
    </row>
    <row r="10" spans="1:12" x14ac:dyDescent="0.25">
      <c r="A10" s="11" t="s">
        <v>47</v>
      </c>
      <c r="B10" s="34">
        <v>0</v>
      </c>
      <c r="C10" s="34">
        <v>0</v>
      </c>
      <c r="D10" s="34">
        <v>0</v>
      </c>
      <c r="E10" s="34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33">
        <v>617549</v>
      </c>
      <c r="C11" s="33">
        <v>666333</v>
      </c>
      <c r="D11" s="33">
        <v>1692836</v>
      </c>
      <c r="E11" s="33">
        <v>1799253</v>
      </c>
      <c r="F11" s="10">
        <f t="shared" si="0"/>
        <v>6.28631479954349</v>
      </c>
      <c r="G11" s="1"/>
      <c r="H11" s="1"/>
      <c r="I11" s="1"/>
    </row>
    <row r="12" spans="1:12" x14ac:dyDescent="0.25">
      <c r="A12" s="11" t="s">
        <v>49</v>
      </c>
      <c r="B12" s="34">
        <v>77082</v>
      </c>
      <c r="C12" s="34">
        <v>66310</v>
      </c>
      <c r="D12" s="34">
        <v>213025</v>
      </c>
      <c r="E12" s="34">
        <v>185328</v>
      </c>
      <c r="F12" s="13">
        <f t="shared" si="0"/>
        <v>-13.001760356765644</v>
      </c>
      <c r="G12" s="1"/>
      <c r="H12" s="1"/>
      <c r="I12" s="1"/>
    </row>
    <row r="13" spans="1:12" x14ac:dyDescent="0.25">
      <c r="A13" s="8" t="s">
        <v>50</v>
      </c>
      <c r="B13" s="33">
        <v>669273</v>
      </c>
      <c r="C13" s="33">
        <v>720510</v>
      </c>
      <c r="D13" s="33">
        <v>1786668</v>
      </c>
      <c r="E13" s="33">
        <v>1956453</v>
      </c>
      <c r="F13" s="10">
        <f t="shared" si="0"/>
        <v>9.5028846993397735</v>
      </c>
      <c r="G13" s="1"/>
      <c r="H13" s="1"/>
      <c r="I13" s="1"/>
    </row>
    <row r="14" spans="1:12" x14ac:dyDescent="0.25">
      <c r="A14" s="11" t="s">
        <v>51</v>
      </c>
      <c r="B14" s="34">
        <v>763450</v>
      </c>
      <c r="C14" s="34">
        <v>850717</v>
      </c>
      <c r="D14" s="34">
        <v>2055012</v>
      </c>
      <c r="E14" s="34">
        <v>2222765</v>
      </c>
      <c r="F14" s="13">
        <f t="shared" si="0"/>
        <v>8.163115349204773</v>
      </c>
      <c r="G14" s="1"/>
      <c r="H14" s="1"/>
      <c r="I14" s="1"/>
    </row>
    <row r="15" spans="1:12" x14ac:dyDescent="0.25">
      <c r="A15" s="8" t="s">
        <v>52</v>
      </c>
      <c r="B15" s="33">
        <v>68115</v>
      </c>
      <c r="C15" s="33">
        <v>52566</v>
      </c>
      <c r="D15" s="33">
        <v>198611</v>
      </c>
      <c r="E15" s="33">
        <v>166340</v>
      </c>
      <c r="F15" s="10">
        <f t="shared" si="0"/>
        <v>-16.248344754318737</v>
      </c>
      <c r="G15" s="1"/>
      <c r="H15" s="1"/>
      <c r="I15" s="1"/>
    </row>
    <row r="16" spans="1:12" x14ac:dyDescent="0.25">
      <c r="A16" s="11" t="s">
        <v>53</v>
      </c>
      <c r="B16" s="34">
        <v>0</v>
      </c>
      <c r="C16" s="34">
        <v>0</v>
      </c>
      <c r="D16" s="34">
        <v>0</v>
      </c>
      <c r="E16" s="34">
        <v>0</v>
      </c>
      <c r="F16" s="17" t="e">
        <f t="shared" si="0"/>
        <v>#DIV/0!</v>
      </c>
      <c r="G16" s="1"/>
      <c r="H16" s="1"/>
      <c r="I16" s="1"/>
    </row>
    <row r="17" spans="1:9" x14ac:dyDescent="0.25">
      <c r="A17" s="8" t="s">
        <v>54</v>
      </c>
      <c r="B17" s="33">
        <v>49710</v>
      </c>
      <c r="C17" s="33">
        <v>41573</v>
      </c>
      <c r="D17" s="33">
        <v>107842</v>
      </c>
      <c r="E17" s="33">
        <v>103038</v>
      </c>
      <c r="F17" s="10">
        <f t="shared" si="0"/>
        <v>-4.4546651582871277</v>
      </c>
      <c r="G17" s="1"/>
      <c r="H17" s="1"/>
      <c r="I17" s="1"/>
    </row>
    <row r="18" spans="1:9" x14ac:dyDescent="0.25">
      <c r="A18" s="11" t="s">
        <v>55</v>
      </c>
      <c r="B18" s="34">
        <v>69873</v>
      </c>
      <c r="C18" s="34">
        <v>79372</v>
      </c>
      <c r="D18" s="34">
        <v>226930</v>
      </c>
      <c r="E18" s="34">
        <v>226500</v>
      </c>
      <c r="F18" s="13">
        <f t="shared" si="0"/>
        <v>-0.18948574450270428</v>
      </c>
      <c r="G18" s="1"/>
      <c r="H18" s="1"/>
      <c r="I18" s="1"/>
    </row>
    <row r="19" spans="1:9" x14ac:dyDescent="0.25">
      <c r="A19" s="8" t="s">
        <v>56</v>
      </c>
      <c r="B19" s="33">
        <v>5107</v>
      </c>
      <c r="C19" s="33">
        <v>6991</v>
      </c>
      <c r="D19" s="33">
        <v>12780</v>
      </c>
      <c r="E19" s="33">
        <v>13950</v>
      </c>
      <c r="F19" s="10">
        <f t="shared" si="0"/>
        <v>9.1549295774647845</v>
      </c>
      <c r="G19" s="1"/>
      <c r="H19" s="1"/>
      <c r="I19" s="1"/>
    </row>
    <row r="20" spans="1:9" x14ac:dyDescent="0.25">
      <c r="A20" s="11" t="s">
        <v>57</v>
      </c>
      <c r="B20" s="34">
        <v>59000</v>
      </c>
      <c r="C20" s="34">
        <v>49602</v>
      </c>
      <c r="D20" s="34">
        <v>166905</v>
      </c>
      <c r="E20" s="34">
        <v>142379</v>
      </c>
      <c r="F20" s="13">
        <f t="shared" si="0"/>
        <v>-14.694586740960432</v>
      </c>
      <c r="G20" s="1"/>
      <c r="H20" s="1"/>
      <c r="I20" s="1"/>
    </row>
    <row r="21" spans="1:9" x14ac:dyDescent="0.25">
      <c r="A21" s="8" t="s">
        <v>58</v>
      </c>
      <c r="B21" s="33">
        <v>12316</v>
      </c>
      <c r="C21" s="33">
        <v>12978</v>
      </c>
      <c r="D21" s="33">
        <v>38338</v>
      </c>
      <c r="E21" s="33">
        <v>32123</v>
      </c>
      <c r="F21" s="10">
        <f t="shared" si="0"/>
        <v>-16.211069956700925</v>
      </c>
      <c r="G21" s="1"/>
      <c r="H21" s="1"/>
      <c r="I21" s="1"/>
    </row>
    <row r="22" spans="1:9" x14ac:dyDescent="0.25">
      <c r="A22" s="11" t="s">
        <v>59</v>
      </c>
      <c r="B22" s="34">
        <v>214892</v>
      </c>
      <c r="C22" s="34">
        <v>246955</v>
      </c>
      <c r="D22" s="34">
        <v>618559</v>
      </c>
      <c r="E22" s="34">
        <v>735511</v>
      </c>
      <c r="F22" s="13">
        <f t="shared" si="0"/>
        <v>18.907169728352514</v>
      </c>
      <c r="G22" s="1"/>
      <c r="H22" s="1"/>
      <c r="I22" s="1"/>
    </row>
    <row r="23" spans="1:9" x14ac:dyDescent="0.25">
      <c r="A23" s="8" t="s">
        <v>60</v>
      </c>
      <c r="B23" s="33">
        <v>35255</v>
      </c>
      <c r="C23" s="33">
        <v>40125</v>
      </c>
      <c r="D23" s="33">
        <v>114724</v>
      </c>
      <c r="E23" s="33">
        <v>114618</v>
      </c>
      <c r="F23" s="10">
        <f t="shared" si="0"/>
        <v>-9.2395662633805387E-2</v>
      </c>
      <c r="G23" s="1"/>
      <c r="H23" s="1"/>
      <c r="I23" s="1"/>
    </row>
    <row r="24" spans="1:9" x14ac:dyDescent="0.25">
      <c r="A24" s="11" t="s">
        <v>61</v>
      </c>
      <c r="B24" s="34">
        <v>0</v>
      </c>
      <c r="C24" s="34">
        <v>33</v>
      </c>
      <c r="D24" s="34">
        <v>0</v>
      </c>
      <c r="E24" s="34">
        <v>33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33">
        <v>51704</v>
      </c>
      <c r="C25" s="33">
        <v>55887</v>
      </c>
      <c r="D25" s="33">
        <v>163258</v>
      </c>
      <c r="E25" s="33">
        <v>165174</v>
      </c>
      <c r="F25" s="10">
        <f t="shared" si="0"/>
        <v>1.1736025187127126</v>
      </c>
      <c r="G25" s="1"/>
      <c r="H25" s="1"/>
      <c r="I25" s="1"/>
    </row>
    <row r="26" spans="1:9" x14ac:dyDescent="0.25">
      <c r="A26" s="11" t="s">
        <v>63</v>
      </c>
      <c r="B26" s="34">
        <v>9467</v>
      </c>
      <c r="C26" s="34">
        <v>15170</v>
      </c>
      <c r="D26" s="34">
        <v>31272</v>
      </c>
      <c r="E26" s="34">
        <v>44045</v>
      </c>
      <c r="F26" s="13">
        <f t="shared" si="0"/>
        <v>40.844845228958803</v>
      </c>
      <c r="G26" s="1"/>
      <c r="H26" s="1"/>
      <c r="I26" s="1"/>
    </row>
    <row r="27" spans="1:9" x14ac:dyDescent="0.25">
      <c r="A27" s="8" t="s">
        <v>64</v>
      </c>
      <c r="B27" s="33">
        <v>47277</v>
      </c>
      <c r="C27" s="33">
        <v>56280</v>
      </c>
      <c r="D27" s="33">
        <v>129597</v>
      </c>
      <c r="E27" s="33">
        <v>133077</v>
      </c>
      <c r="F27" s="10">
        <f t="shared" si="0"/>
        <v>2.6852473436885163</v>
      </c>
      <c r="G27" s="1"/>
      <c r="H27" s="1"/>
      <c r="I27" s="1"/>
    </row>
    <row r="28" spans="1:9" x14ac:dyDescent="0.25">
      <c r="A28" s="11" t="s">
        <v>65</v>
      </c>
      <c r="B28" s="34">
        <v>239706</v>
      </c>
      <c r="C28" s="34">
        <v>252984</v>
      </c>
      <c r="D28" s="34">
        <v>725900</v>
      </c>
      <c r="E28" s="34">
        <v>754844</v>
      </c>
      <c r="F28" s="13">
        <f t="shared" si="0"/>
        <v>3.9873260779721704</v>
      </c>
      <c r="G28" s="1"/>
      <c r="H28" s="1"/>
      <c r="I28" s="1"/>
    </row>
    <row r="29" spans="1:9" x14ac:dyDescent="0.25">
      <c r="A29" s="8" t="s">
        <v>66</v>
      </c>
      <c r="B29" s="33">
        <v>120906</v>
      </c>
      <c r="C29" s="33">
        <v>140070</v>
      </c>
      <c r="D29" s="33">
        <v>268110</v>
      </c>
      <c r="E29" s="33">
        <v>311436</v>
      </c>
      <c r="F29" s="10">
        <f t="shared" si="0"/>
        <v>16.159785162806315</v>
      </c>
      <c r="G29" s="1"/>
      <c r="H29" s="1"/>
      <c r="I29" s="1"/>
    </row>
    <row r="30" spans="1:9" x14ac:dyDescent="0.25">
      <c r="A30" s="11" t="s">
        <v>67</v>
      </c>
      <c r="B30" s="34">
        <v>18272</v>
      </c>
      <c r="C30" s="34">
        <v>28225</v>
      </c>
      <c r="D30" s="34">
        <v>48605</v>
      </c>
      <c r="E30" s="34">
        <v>77000</v>
      </c>
      <c r="F30" s="13">
        <f t="shared" si="0"/>
        <v>58.419915646538414</v>
      </c>
      <c r="G30" s="1"/>
      <c r="H30" s="1"/>
      <c r="I30" s="1"/>
    </row>
    <row r="31" spans="1:9" x14ac:dyDescent="0.25">
      <c r="A31" s="8" t="s">
        <v>68</v>
      </c>
      <c r="B31" s="33">
        <v>23872</v>
      </c>
      <c r="C31" s="33">
        <v>7393</v>
      </c>
      <c r="D31" s="33">
        <v>83962</v>
      </c>
      <c r="E31" s="33">
        <v>19103</v>
      </c>
      <c r="F31" s="10">
        <f t="shared" si="0"/>
        <v>-77.248040780353023</v>
      </c>
      <c r="G31" s="1"/>
      <c r="H31" s="1"/>
      <c r="I31" s="1"/>
    </row>
    <row r="32" spans="1:9" x14ac:dyDescent="0.25">
      <c r="A32" s="11" t="s">
        <v>69</v>
      </c>
      <c r="B32" s="34">
        <v>478113</v>
      </c>
      <c r="C32" s="34">
        <v>591908</v>
      </c>
      <c r="D32" s="34">
        <v>1320117</v>
      </c>
      <c r="E32" s="34">
        <v>1644326</v>
      </c>
      <c r="F32" s="13">
        <f t="shared" si="0"/>
        <v>24.559111048490394</v>
      </c>
      <c r="G32" s="1"/>
      <c r="H32" s="1"/>
      <c r="I32" s="1"/>
    </row>
    <row r="33" spans="1:9" x14ac:dyDescent="0.25">
      <c r="A33" s="8" t="s">
        <v>70</v>
      </c>
      <c r="B33" s="33">
        <v>94494</v>
      </c>
      <c r="C33" s="33">
        <v>85191</v>
      </c>
      <c r="D33" s="33">
        <v>255852</v>
      </c>
      <c r="E33" s="33">
        <v>221476</v>
      </c>
      <c r="F33" s="10">
        <f t="shared" si="0"/>
        <v>-13.435892625424074</v>
      </c>
      <c r="G33" s="1"/>
      <c r="H33" s="1"/>
      <c r="I33" s="1"/>
    </row>
    <row r="34" spans="1:9" x14ac:dyDescent="0.25">
      <c r="A34" s="11" t="s">
        <v>71</v>
      </c>
      <c r="B34" s="34">
        <v>0</v>
      </c>
      <c r="C34" s="34">
        <v>0</v>
      </c>
      <c r="D34" s="34">
        <v>0</v>
      </c>
      <c r="E34" s="34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3764209</v>
      </c>
      <c r="C35" s="15">
        <f t="shared" ref="C35:E35" si="1">SUM(C7:C34)</f>
        <v>4106914</v>
      </c>
      <c r="D35" s="15">
        <f t="shared" si="1"/>
        <v>10374889</v>
      </c>
      <c r="E35" s="15">
        <f t="shared" si="1"/>
        <v>11178481</v>
      </c>
      <c r="F35" s="16">
        <f t="shared" si="0"/>
        <v>7.7455479282718045</v>
      </c>
      <c r="G35" s="1"/>
      <c r="H35" s="1"/>
      <c r="I35" s="1"/>
    </row>
    <row r="37" spans="1:9" x14ac:dyDescent="0.25">
      <c r="A37" s="42"/>
      <c r="B37" s="42">
        <f>E6</f>
        <v>2014</v>
      </c>
      <c r="C37" s="42">
        <f>D6</f>
        <v>2013</v>
      </c>
      <c r="D37" s="42"/>
      <c r="E37" s="42"/>
      <c r="F37" s="42">
        <f>B37</f>
        <v>2014</v>
      </c>
      <c r="G37" s="42">
        <f>C37</f>
        <v>2013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BARCELONA</v>
      </c>
      <c r="F38" s="42">
        <f>LOOKUP(E38,$A$38:$A$65,$B$38:$B$65)</f>
        <v>2222765</v>
      </c>
      <c r="G38" s="42">
        <f>LOOKUP(E38,$A$38:$A$65,$C$38:$C$65)</f>
        <v>2055012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23445</v>
      </c>
      <c r="C39" s="41">
        <f t="shared" ref="C39:C65" si="5">D8</f>
        <v>18879</v>
      </c>
      <c r="D39" s="41">
        <f t="shared" ref="D39:D65" si="6">_xlfn.RANK.EQ(B39,$B$38:$B$65)+COUNTIF($B$38:$B$65,B39)-1</f>
        <v>21</v>
      </c>
      <c r="E39" s="42" t="str">
        <f t="shared" si="2"/>
        <v>BALEARES</v>
      </c>
      <c r="F39" s="42">
        <f t="shared" ref="F39:F54" si="7">LOOKUP(E39,$A$38:$A$65,$B$38:$B$65)</f>
        <v>1956453</v>
      </c>
      <c r="G39" s="42">
        <f t="shared" ref="G39:G65" si="8">LOOKUP(E39,$A$38:$A$65,$C$38:$C$65)</f>
        <v>1786668</v>
      </c>
    </row>
    <row r="40" spans="1:9" x14ac:dyDescent="0.25">
      <c r="A40" s="42" t="str">
        <f t="shared" si="3"/>
        <v>ALMERIA</v>
      </c>
      <c r="B40" s="41">
        <f t="shared" si="4"/>
        <v>86264</v>
      </c>
      <c r="C40" s="41">
        <f t="shared" si="5"/>
        <v>97107</v>
      </c>
      <c r="D40" s="41">
        <f t="shared" si="6"/>
        <v>17</v>
      </c>
      <c r="E40" s="42" t="str">
        <f t="shared" si="2"/>
        <v>BAHIA DE ALGECIRAS</v>
      </c>
      <c r="F40" s="42">
        <f t="shared" si="7"/>
        <v>1799253</v>
      </c>
      <c r="G40" s="42">
        <f t="shared" si="8"/>
        <v>1692836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VALENCIA</v>
      </c>
      <c r="F41" s="42">
        <f t="shared" si="7"/>
        <v>1644326</v>
      </c>
      <c r="G41" s="42">
        <f t="shared" si="8"/>
        <v>1320117</v>
      </c>
    </row>
    <row r="42" spans="1:9" x14ac:dyDescent="0.25">
      <c r="A42" s="42" t="str">
        <f t="shared" si="3"/>
        <v>BAHIA DE ALGECIRAS</v>
      </c>
      <c r="B42" s="41">
        <f t="shared" si="4"/>
        <v>1799253</v>
      </c>
      <c r="C42" s="41">
        <f t="shared" si="5"/>
        <v>1692836</v>
      </c>
      <c r="D42" s="41">
        <f t="shared" si="6"/>
        <v>3</v>
      </c>
      <c r="E42" s="42" t="str">
        <f t="shared" si="2"/>
        <v>SANTA CRUZ DE TENERIFE</v>
      </c>
      <c r="F42" s="42">
        <f t="shared" si="7"/>
        <v>754844</v>
      </c>
      <c r="G42" s="42">
        <f t="shared" si="8"/>
        <v>725900</v>
      </c>
    </row>
    <row r="43" spans="1:9" x14ac:dyDescent="0.25">
      <c r="A43" s="42" t="str">
        <f t="shared" si="3"/>
        <v>BAHIA DE CADIZ</v>
      </c>
      <c r="B43" s="41">
        <f t="shared" si="4"/>
        <v>185328</v>
      </c>
      <c r="C43" s="41">
        <f t="shared" si="5"/>
        <v>213025</v>
      </c>
      <c r="D43" s="41">
        <f t="shared" si="6"/>
        <v>10</v>
      </c>
      <c r="E43" s="42" t="str">
        <f t="shared" si="2"/>
        <v>LAS PALMAS</v>
      </c>
      <c r="F43" s="42">
        <f t="shared" si="7"/>
        <v>735511</v>
      </c>
      <c r="G43" s="42">
        <f t="shared" si="8"/>
        <v>618559</v>
      </c>
    </row>
    <row r="44" spans="1:9" x14ac:dyDescent="0.25">
      <c r="A44" s="42" t="str">
        <f t="shared" si="3"/>
        <v>BALEARES</v>
      </c>
      <c r="B44" s="41">
        <f t="shared" si="4"/>
        <v>1956453</v>
      </c>
      <c r="C44" s="41">
        <f t="shared" si="5"/>
        <v>1786668</v>
      </c>
      <c r="D44" s="41">
        <f t="shared" si="6"/>
        <v>2</v>
      </c>
      <c r="E44" s="42" t="str">
        <f t="shared" si="2"/>
        <v>SANTANDER</v>
      </c>
      <c r="F44" s="42">
        <f t="shared" si="7"/>
        <v>311436</v>
      </c>
      <c r="G44" s="42">
        <f t="shared" si="8"/>
        <v>268110</v>
      </c>
    </row>
    <row r="45" spans="1:9" x14ac:dyDescent="0.25">
      <c r="A45" s="42" t="str">
        <f t="shared" si="3"/>
        <v>BARCELONA</v>
      </c>
      <c r="B45" s="41">
        <f t="shared" si="4"/>
        <v>2222765</v>
      </c>
      <c r="C45" s="41">
        <f t="shared" si="5"/>
        <v>2055012</v>
      </c>
      <c r="D45" s="41">
        <f t="shared" si="6"/>
        <v>1</v>
      </c>
      <c r="E45" s="42" t="str">
        <f t="shared" si="2"/>
        <v>CEUTA</v>
      </c>
      <c r="F45" s="42">
        <f t="shared" si="7"/>
        <v>226500</v>
      </c>
      <c r="G45" s="42">
        <f t="shared" si="8"/>
        <v>226930</v>
      </c>
    </row>
    <row r="46" spans="1:9" x14ac:dyDescent="0.25">
      <c r="A46" s="42" t="str">
        <f t="shared" si="3"/>
        <v>BILBAO</v>
      </c>
      <c r="B46" s="41">
        <f t="shared" si="4"/>
        <v>166340</v>
      </c>
      <c r="C46" s="41">
        <f t="shared" si="5"/>
        <v>198611</v>
      </c>
      <c r="D46" s="41">
        <f t="shared" si="6"/>
        <v>11</v>
      </c>
      <c r="E46" s="42" t="str">
        <f t="shared" si="2"/>
        <v>VIGO</v>
      </c>
      <c r="F46" s="42">
        <f t="shared" si="7"/>
        <v>221476</v>
      </c>
      <c r="G46" s="42">
        <f t="shared" si="8"/>
        <v>255852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0</v>
      </c>
      <c r="D47" s="41">
        <f t="shared" si="6"/>
        <v>28</v>
      </c>
      <c r="E47" s="42" t="str">
        <f t="shared" si="2"/>
        <v>BAHIA DE CADIZ</v>
      </c>
      <c r="F47" s="42">
        <f t="shared" si="7"/>
        <v>185328</v>
      </c>
      <c r="G47" s="42">
        <f t="shared" si="8"/>
        <v>213025</v>
      </c>
    </row>
    <row r="48" spans="1:9" x14ac:dyDescent="0.25">
      <c r="A48" s="42" t="str">
        <f t="shared" si="3"/>
        <v>CASTELLON</v>
      </c>
      <c r="B48" s="41">
        <f t="shared" si="4"/>
        <v>103038</v>
      </c>
      <c r="C48" s="41">
        <f t="shared" si="5"/>
        <v>107842</v>
      </c>
      <c r="D48" s="41">
        <f t="shared" si="6"/>
        <v>16</v>
      </c>
      <c r="E48" s="42" t="str">
        <f t="shared" si="2"/>
        <v>BILBAO</v>
      </c>
      <c r="F48" s="42">
        <f t="shared" si="7"/>
        <v>166340</v>
      </c>
      <c r="G48" s="42">
        <f t="shared" si="8"/>
        <v>198611</v>
      </c>
    </row>
    <row r="49" spans="1:7" x14ac:dyDescent="0.25">
      <c r="A49" s="42" t="str">
        <f t="shared" si="3"/>
        <v>CEUTA</v>
      </c>
      <c r="B49" s="41">
        <f t="shared" si="4"/>
        <v>226500</v>
      </c>
      <c r="C49" s="41">
        <f t="shared" si="5"/>
        <v>226930</v>
      </c>
      <c r="D49" s="41">
        <f t="shared" si="6"/>
        <v>8</v>
      </c>
      <c r="E49" s="42" t="str">
        <f t="shared" si="2"/>
        <v>MELILLA</v>
      </c>
      <c r="F49" s="42">
        <f t="shared" si="7"/>
        <v>165174</v>
      </c>
      <c r="G49" s="42">
        <f t="shared" si="8"/>
        <v>163258</v>
      </c>
    </row>
    <row r="50" spans="1:7" x14ac:dyDescent="0.25">
      <c r="A50" s="42" t="str">
        <f t="shared" si="3"/>
        <v>FERROL-SAN CIBRAO</v>
      </c>
      <c r="B50" s="41">
        <f t="shared" si="4"/>
        <v>13950</v>
      </c>
      <c r="C50" s="41">
        <f t="shared" si="5"/>
        <v>12780</v>
      </c>
      <c r="D50" s="41">
        <f t="shared" si="6"/>
        <v>23</v>
      </c>
      <c r="E50" s="42" t="str">
        <f t="shared" si="2"/>
        <v>GIJON</v>
      </c>
      <c r="F50" s="42">
        <f t="shared" si="7"/>
        <v>142379</v>
      </c>
      <c r="G50" s="42">
        <f t="shared" si="8"/>
        <v>166905</v>
      </c>
    </row>
    <row r="51" spans="1:7" x14ac:dyDescent="0.25">
      <c r="A51" s="42" t="str">
        <f t="shared" si="3"/>
        <v>GIJON</v>
      </c>
      <c r="B51" s="41">
        <f t="shared" si="4"/>
        <v>142379</v>
      </c>
      <c r="C51" s="41">
        <f t="shared" si="5"/>
        <v>166905</v>
      </c>
      <c r="D51" s="41">
        <f t="shared" si="6"/>
        <v>13</v>
      </c>
      <c r="E51" s="42" t="str">
        <f t="shared" si="2"/>
        <v>PASAIA</v>
      </c>
      <c r="F51" s="42">
        <f t="shared" si="7"/>
        <v>133077</v>
      </c>
      <c r="G51" s="42">
        <f t="shared" si="8"/>
        <v>129597</v>
      </c>
    </row>
    <row r="52" spans="1:7" x14ac:dyDescent="0.25">
      <c r="A52" s="42" t="str">
        <f t="shared" si="3"/>
        <v>HUELVA</v>
      </c>
      <c r="B52" s="41">
        <f t="shared" si="4"/>
        <v>32123</v>
      </c>
      <c r="C52" s="41">
        <f t="shared" si="5"/>
        <v>38338</v>
      </c>
      <c r="D52" s="41">
        <f t="shared" si="6"/>
        <v>20</v>
      </c>
      <c r="E52" s="42" t="str">
        <f t="shared" si="2"/>
        <v>MALAGA</v>
      </c>
      <c r="F52" s="42">
        <f t="shared" si="7"/>
        <v>114618</v>
      </c>
      <c r="G52" s="42">
        <f t="shared" si="8"/>
        <v>114724</v>
      </c>
    </row>
    <row r="53" spans="1:7" x14ac:dyDescent="0.25">
      <c r="A53" s="42" t="str">
        <f t="shared" si="3"/>
        <v>LAS PALMAS</v>
      </c>
      <c r="B53" s="41">
        <f t="shared" si="4"/>
        <v>735511</v>
      </c>
      <c r="C53" s="41">
        <f t="shared" si="5"/>
        <v>618559</v>
      </c>
      <c r="D53" s="41">
        <f t="shared" si="6"/>
        <v>6</v>
      </c>
      <c r="E53" s="42" t="str">
        <f t="shared" si="2"/>
        <v>CASTELLON</v>
      </c>
      <c r="F53" s="42">
        <f t="shared" si="7"/>
        <v>103038</v>
      </c>
      <c r="G53" s="42">
        <f t="shared" si="8"/>
        <v>107842</v>
      </c>
    </row>
    <row r="54" spans="1:7" x14ac:dyDescent="0.25">
      <c r="A54" s="42" t="str">
        <f t="shared" si="3"/>
        <v>MALAGA</v>
      </c>
      <c r="B54" s="41">
        <f t="shared" si="4"/>
        <v>114618</v>
      </c>
      <c r="C54" s="41">
        <f t="shared" si="5"/>
        <v>114724</v>
      </c>
      <c r="D54" s="41">
        <f t="shared" si="6"/>
        <v>15</v>
      </c>
      <c r="E54" s="42" t="str">
        <f t="shared" si="2"/>
        <v>ALMERIA</v>
      </c>
      <c r="F54" s="42">
        <f t="shared" si="7"/>
        <v>86264</v>
      </c>
      <c r="G54" s="42">
        <f t="shared" si="8"/>
        <v>97107</v>
      </c>
    </row>
    <row r="55" spans="1:7" x14ac:dyDescent="0.25">
      <c r="A55" s="42" t="str">
        <f t="shared" si="3"/>
        <v>MARIN Y RIA DE PONTEVEDRA</v>
      </c>
      <c r="B55" s="41">
        <f t="shared" si="4"/>
        <v>33</v>
      </c>
      <c r="C55" s="41">
        <f t="shared" si="5"/>
        <v>0</v>
      </c>
      <c r="D55" s="41">
        <f t="shared" si="6"/>
        <v>24</v>
      </c>
      <c r="E55" s="42" t="str">
        <f t="shared" si="2"/>
        <v>SEVILLA</v>
      </c>
      <c r="F55" s="42">
        <f t="shared" ref="F55:F65" si="9">LOOKUP(E55,$A$38:$A$65,$B$38:$B$65)</f>
        <v>77000</v>
      </c>
      <c r="G55" s="42">
        <f t="shared" si="8"/>
        <v>48605</v>
      </c>
    </row>
    <row r="56" spans="1:7" x14ac:dyDescent="0.25">
      <c r="A56" s="42" t="str">
        <f t="shared" si="3"/>
        <v>MELILLA</v>
      </c>
      <c r="B56" s="41">
        <f t="shared" si="4"/>
        <v>165174</v>
      </c>
      <c r="C56" s="41">
        <f t="shared" si="5"/>
        <v>163258</v>
      </c>
      <c r="D56" s="41">
        <f t="shared" si="6"/>
        <v>12</v>
      </c>
      <c r="E56" s="42" t="str">
        <f t="shared" si="2"/>
        <v>MOTRIL</v>
      </c>
      <c r="F56" s="42">
        <f t="shared" si="9"/>
        <v>44045</v>
      </c>
      <c r="G56" s="42">
        <f t="shared" si="8"/>
        <v>31272</v>
      </c>
    </row>
    <row r="57" spans="1:7" x14ac:dyDescent="0.25">
      <c r="A57" s="42" t="str">
        <f t="shared" si="3"/>
        <v>MOTRIL</v>
      </c>
      <c r="B57" s="41">
        <f t="shared" si="4"/>
        <v>44045</v>
      </c>
      <c r="C57" s="41">
        <f t="shared" si="5"/>
        <v>31272</v>
      </c>
      <c r="D57" s="41">
        <f t="shared" si="6"/>
        <v>19</v>
      </c>
      <c r="E57" s="42" t="str">
        <f t="shared" si="2"/>
        <v>HUELVA</v>
      </c>
      <c r="F57" s="42">
        <f t="shared" si="9"/>
        <v>32123</v>
      </c>
      <c r="G57" s="42">
        <f t="shared" si="8"/>
        <v>38338</v>
      </c>
    </row>
    <row r="58" spans="1:7" x14ac:dyDescent="0.25">
      <c r="A58" s="42" t="str">
        <f t="shared" si="3"/>
        <v>PASAIA</v>
      </c>
      <c r="B58" s="41">
        <f t="shared" si="4"/>
        <v>133077</v>
      </c>
      <c r="C58" s="41">
        <f t="shared" si="5"/>
        <v>129597</v>
      </c>
      <c r="D58" s="41">
        <f t="shared" si="6"/>
        <v>14</v>
      </c>
      <c r="E58" s="42" t="str">
        <f t="shared" si="2"/>
        <v>ALICANTE</v>
      </c>
      <c r="F58" s="42">
        <f t="shared" si="9"/>
        <v>23445</v>
      </c>
      <c r="G58" s="42">
        <f t="shared" si="8"/>
        <v>18879</v>
      </c>
    </row>
    <row r="59" spans="1:7" x14ac:dyDescent="0.25">
      <c r="A59" s="42" t="str">
        <f t="shared" si="3"/>
        <v>SANTA CRUZ DE TENERIFE</v>
      </c>
      <c r="B59" s="41">
        <f t="shared" si="4"/>
        <v>754844</v>
      </c>
      <c r="C59" s="41">
        <f t="shared" si="5"/>
        <v>725900</v>
      </c>
      <c r="D59" s="41">
        <f t="shared" si="6"/>
        <v>5</v>
      </c>
      <c r="E59" s="42" t="str">
        <f t="shared" si="2"/>
        <v>TARRAGONA</v>
      </c>
      <c r="F59" s="42">
        <f t="shared" si="9"/>
        <v>19103</v>
      </c>
      <c r="G59" s="42">
        <f t="shared" si="8"/>
        <v>83962</v>
      </c>
    </row>
    <row r="60" spans="1:7" x14ac:dyDescent="0.25">
      <c r="A60" s="42" t="str">
        <f t="shared" si="3"/>
        <v>SANTANDER</v>
      </c>
      <c r="B60" s="41">
        <f t="shared" si="4"/>
        <v>311436</v>
      </c>
      <c r="C60" s="41">
        <f t="shared" si="5"/>
        <v>268110</v>
      </c>
      <c r="D60" s="41">
        <f t="shared" si="6"/>
        <v>7</v>
      </c>
      <c r="E60" s="42" t="str">
        <f t="shared" si="2"/>
        <v>FERROL-SAN CIBRAO</v>
      </c>
      <c r="F60" s="42">
        <f t="shared" si="9"/>
        <v>13950</v>
      </c>
      <c r="G60" s="42">
        <f t="shared" si="8"/>
        <v>12780</v>
      </c>
    </row>
    <row r="61" spans="1:7" x14ac:dyDescent="0.25">
      <c r="A61" s="42" t="str">
        <f t="shared" si="3"/>
        <v>SEVILLA</v>
      </c>
      <c r="B61" s="41">
        <f t="shared" si="4"/>
        <v>77000</v>
      </c>
      <c r="C61" s="41">
        <f t="shared" si="5"/>
        <v>48605</v>
      </c>
      <c r="D61" s="41">
        <f t="shared" si="6"/>
        <v>18</v>
      </c>
      <c r="E61" s="42" t="str">
        <f t="shared" si="2"/>
        <v>MARIN Y RIA DE PONTEVEDRA</v>
      </c>
      <c r="F61" s="42">
        <f t="shared" si="9"/>
        <v>33</v>
      </c>
      <c r="G61" s="42">
        <f t="shared" si="8"/>
        <v>0</v>
      </c>
    </row>
    <row r="62" spans="1:7" x14ac:dyDescent="0.25">
      <c r="A62" s="42" t="str">
        <f t="shared" si="3"/>
        <v>TARRAGONA</v>
      </c>
      <c r="B62" s="41">
        <f t="shared" si="4"/>
        <v>19103</v>
      </c>
      <c r="C62" s="41">
        <f t="shared" si="5"/>
        <v>83962</v>
      </c>
      <c r="D62" s="41">
        <f t="shared" si="6"/>
        <v>22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1644326</v>
      </c>
      <c r="C63" s="41">
        <f t="shared" si="5"/>
        <v>1320117</v>
      </c>
      <c r="D63" s="41">
        <f t="shared" si="6"/>
        <v>4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221476</v>
      </c>
      <c r="C64" s="41">
        <f t="shared" si="5"/>
        <v>255852</v>
      </c>
      <c r="D64" s="41">
        <f t="shared" si="6"/>
        <v>9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86</v>
      </c>
    </row>
    <row r="2" spans="1:12" s="2" customFormat="1" ht="21" x14ac:dyDescent="0.35"/>
    <row r="5" spans="1:12" x14ac:dyDescent="0.25">
      <c r="A5" s="122" t="s">
        <v>73</v>
      </c>
      <c r="B5" s="120" t="str">
        <f>'Resumen general'!D6</f>
        <v>Mes Marzo</v>
      </c>
      <c r="C5" s="121"/>
      <c r="D5" s="120" t="str">
        <f>'Resumen general'!F6</f>
        <v>Acumulado desde Enero</v>
      </c>
      <c r="E5" s="121"/>
      <c r="F5" s="121"/>
      <c r="L5" s="39">
        <f>'Resumen general'!I4</f>
        <v>41758</v>
      </c>
    </row>
    <row r="6" spans="1:12" x14ac:dyDescent="0.25">
      <c r="A6" s="123"/>
      <c r="B6" s="7">
        <f>'Resumen general'!D7</f>
        <v>2013</v>
      </c>
      <c r="C6" s="7">
        <f>'Resumen general'!E7</f>
        <v>2014</v>
      </c>
      <c r="D6" s="7">
        <f>'Resumen general'!F7</f>
        <v>2013</v>
      </c>
      <c r="E6" s="7">
        <f>'Resumen general'!G7</f>
        <v>2014</v>
      </c>
      <c r="F6" s="7" t="s">
        <v>43</v>
      </c>
    </row>
    <row r="7" spans="1:12" x14ac:dyDescent="0.25">
      <c r="A7" s="8" t="s">
        <v>44</v>
      </c>
      <c r="B7" s="35">
        <v>229</v>
      </c>
      <c r="C7" s="35">
        <v>157</v>
      </c>
      <c r="D7" s="35">
        <v>759</v>
      </c>
      <c r="E7" s="35">
        <v>741</v>
      </c>
      <c r="F7" s="10">
        <f>((E7*100)/D7)-100</f>
        <v>-2.3715415019762816</v>
      </c>
      <c r="G7" s="1"/>
      <c r="H7" s="1"/>
      <c r="I7" s="1"/>
    </row>
    <row r="8" spans="1:12" x14ac:dyDescent="0.25">
      <c r="A8" s="11" t="s">
        <v>45</v>
      </c>
      <c r="B8" s="36">
        <v>13777</v>
      </c>
      <c r="C8" s="36">
        <v>12178</v>
      </c>
      <c r="D8" s="36">
        <v>37114</v>
      </c>
      <c r="E8" s="36">
        <v>35122</v>
      </c>
      <c r="F8" s="13">
        <f t="shared" ref="F8:F35" si="0">((E8*100)/D8)-100</f>
        <v>-5.3672468610227924</v>
      </c>
      <c r="G8" s="1"/>
      <c r="H8" s="1"/>
      <c r="I8" s="1"/>
    </row>
    <row r="9" spans="1:12" x14ac:dyDescent="0.25">
      <c r="A9" s="8" t="s">
        <v>46</v>
      </c>
      <c r="B9" s="35">
        <v>417</v>
      </c>
      <c r="C9" s="35">
        <v>745</v>
      </c>
      <c r="D9" s="35">
        <v>1448</v>
      </c>
      <c r="E9" s="35">
        <v>1701</v>
      </c>
      <c r="F9" s="10">
        <f t="shared" si="0"/>
        <v>17.472375690607734</v>
      </c>
      <c r="G9" s="1"/>
      <c r="H9" s="1"/>
      <c r="I9" s="1"/>
    </row>
    <row r="10" spans="1:12" x14ac:dyDescent="0.25">
      <c r="A10" s="11" t="s">
        <v>47</v>
      </c>
      <c r="B10" s="36">
        <v>0</v>
      </c>
      <c r="C10" s="36">
        <v>0</v>
      </c>
      <c r="D10" s="36">
        <v>0</v>
      </c>
      <c r="E10" s="36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35">
        <v>359605</v>
      </c>
      <c r="C11" s="35">
        <v>405568</v>
      </c>
      <c r="D11" s="35">
        <v>991417</v>
      </c>
      <c r="E11" s="35">
        <v>1164399</v>
      </c>
      <c r="F11" s="10">
        <f t="shared" si="0"/>
        <v>17.447955804671494</v>
      </c>
      <c r="G11" s="1"/>
      <c r="H11" s="1"/>
      <c r="I11" s="1"/>
    </row>
    <row r="12" spans="1:12" x14ac:dyDescent="0.25">
      <c r="A12" s="11" t="s">
        <v>49</v>
      </c>
      <c r="B12" s="36">
        <v>7457</v>
      </c>
      <c r="C12" s="36">
        <v>8715</v>
      </c>
      <c r="D12" s="36">
        <v>23763.5</v>
      </c>
      <c r="E12" s="36">
        <v>24979</v>
      </c>
      <c r="F12" s="13">
        <f t="shared" si="0"/>
        <v>5.1149872703936694</v>
      </c>
      <c r="G12" s="1"/>
      <c r="H12" s="1"/>
      <c r="I12" s="1"/>
    </row>
    <row r="13" spans="1:12" x14ac:dyDescent="0.25">
      <c r="A13" s="8" t="s">
        <v>50</v>
      </c>
      <c r="B13" s="35">
        <v>5524</v>
      </c>
      <c r="C13" s="35">
        <v>4932</v>
      </c>
      <c r="D13" s="35">
        <v>14333</v>
      </c>
      <c r="E13" s="35">
        <v>13537</v>
      </c>
      <c r="F13" s="10">
        <f t="shared" si="0"/>
        <v>-5.5536175259889831</v>
      </c>
      <c r="G13" s="1"/>
      <c r="H13" s="1"/>
      <c r="I13" s="1"/>
    </row>
    <row r="14" spans="1:12" x14ac:dyDescent="0.25">
      <c r="A14" s="11" t="s">
        <v>51</v>
      </c>
      <c r="B14" s="36">
        <v>153494.5</v>
      </c>
      <c r="C14" s="36">
        <v>149485</v>
      </c>
      <c r="D14" s="36">
        <v>408843.5</v>
      </c>
      <c r="E14" s="36">
        <v>427582.5</v>
      </c>
      <c r="F14" s="13">
        <f t="shared" si="0"/>
        <v>4.5834163928251286</v>
      </c>
      <c r="G14" s="1"/>
      <c r="H14" s="1"/>
      <c r="I14" s="1"/>
    </row>
    <row r="15" spans="1:12" x14ac:dyDescent="0.25">
      <c r="A15" s="8" t="s">
        <v>52</v>
      </c>
      <c r="B15" s="35">
        <v>48525</v>
      </c>
      <c r="C15" s="35">
        <v>50397.5</v>
      </c>
      <c r="D15" s="35">
        <v>139173.75</v>
      </c>
      <c r="E15" s="35">
        <v>143922.75</v>
      </c>
      <c r="F15" s="10">
        <f t="shared" si="0"/>
        <v>3.4122814108263952</v>
      </c>
      <c r="G15" s="1"/>
      <c r="H15" s="1"/>
      <c r="I15" s="1"/>
    </row>
    <row r="16" spans="1:12" x14ac:dyDescent="0.25">
      <c r="A16" s="11" t="s">
        <v>53</v>
      </c>
      <c r="B16" s="36">
        <v>6643</v>
      </c>
      <c r="C16" s="36">
        <v>7099</v>
      </c>
      <c r="D16" s="36">
        <v>18103</v>
      </c>
      <c r="E16" s="36">
        <v>21519</v>
      </c>
      <c r="F16" s="13">
        <f t="shared" si="0"/>
        <v>18.869800585538314</v>
      </c>
      <c r="G16" s="1"/>
      <c r="H16" s="1"/>
      <c r="I16" s="1"/>
    </row>
    <row r="17" spans="1:9" x14ac:dyDescent="0.25">
      <c r="A17" s="8" t="s">
        <v>54</v>
      </c>
      <c r="B17" s="35">
        <v>17236</v>
      </c>
      <c r="C17" s="35">
        <v>16660</v>
      </c>
      <c r="D17" s="35">
        <v>43288</v>
      </c>
      <c r="E17" s="35">
        <v>44165</v>
      </c>
      <c r="F17" s="10">
        <f t="shared" si="0"/>
        <v>2.0259656255775269</v>
      </c>
      <c r="G17" s="1"/>
      <c r="H17" s="1"/>
      <c r="I17" s="1"/>
    </row>
    <row r="18" spans="1:9" x14ac:dyDescent="0.25">
      <c r="A18" s="11" t="s">
        <v>55</v>
      </c>
      <c r="B18" s="36">
        <v>1499</v>
      </c>
      <c r="C18" s="36">
        <v>1568</v>
      </c>
      <c r="D18" s="36">
        <v>4771</v>
      </c>
      <c r="E18" s="36">
        <v>4784</v>
      </c>
      <c r="F18" s="13">
        <f t="shared" si="0"/>
        <v>0.27247956403269313</v>
      </c>
      <c r="G18" s="1"/>
      <c r="H18" s="1"/>
      <c r="I18" s="1"/>
    </row>
    <row r="19" spans="1:9" x14ac:dyDescent="0.25">
      <c r="A19" s="8" t="s">
        <v>56</v>
      </c>
      <c r="B19" s="35">
        <v>112</v>
      </c>
      <c r="C19" s="35">
        <v>156</v>
      </c>
      <c r="D19" s="35">
        <v>292</v>
      </c>
      <c r="E19" s="35">
        <v>231</v>
      </c>
      <c r="F19" s="10">
        <f t="shared" si="0"/>
        <v>-20.890410958904113</v>
      </c>
      <c r="G19" s="1"/>
      <c r="H19" s="1"/>
      <c r="I19" s="1"/>
    </row>
    <row r="20" spans="1:9" x14ac:dyDescent="0.25">
      <c r="A20" s="11" t="s">
        <v>57</v>
      </c>
      <c r="B20" s="36">
        <v>6122</v>
      </c>
      <c r="C20" s="36">
        <v>5205</v>
      </c>
      <c r="D20" s="36">
        <v>15574</v>
      </c>
      <c r="E20" s="36">
        <v>13820</v>
      </c>
      <c r="F20" s="13">
        <f t="shared" si="0"/>
        <v>-11.262360344163355</v>
      </c>
      <c r="G20" s="1"/>
      <c r="H20" s="1"/>
      <c r="I20" s="1"/>
    </row>
    <row r="21" spans="1:9" x14ac:dyDescent="0.25">
      <c r="A21" s="8" t="s">
        <v>58</v>
      </c>
      <c r="B21" s="35">
        <v>17</v>
      </c>
      <c r="C21" s="35">
        <v>704</v>
      </c>
      <c r="D21" s="35">
        <v>35</v>
      </c>
      <c r="E21" s="35">
        <v>1504</v>
      </c>
      <c r="F21" s="10">
        <f t="shared" si="0"/>
        <v>4197.1428571428569</v>
      </c>
      <c r="G21" s="1"/>
      <c r="H21" s="1"/>
      <c r="I21" s="1"/>
    </row>
    <row r="22" spans="1:9" x14ac:dyDescent="0.25">
      <c r="A22" s="11" t="s">
        <v>59</v>
      </c>
      <c r="B22" s="36">
        <v>92829</v>
      </c>
      <c r="C22" s="36">
        <v>89397</v>
      </c>
      <c r="D22" s="36">
        <v>266841</v>
      </c>
      <c r="E22" s="36">
        <v>236802</v>
      </c>
      <c r="F22" s="13">
        <f t="shared" si="0"/>
        <v>-11.257265562638423</v>
      </c>
      <c r="G22" s="1"/>
      <c r="H22" s="1"/>
      <c r="I22" s="1"/>
    </row>
    <row r="23" spans="1:9" x14ac:dyDescent="0.25">
      <c r="A23" s="8" t="s">
        <v>60</v>
      </c>
      <c r="B23" s="35">
        <v>17952</v>
      </c>
      <c r="C23" s="35">
        <v>4879</v>
      </c>
      <c r="D23" s="35">
        <v>31813</v>
      </c>
      <c r="E23" s="35">
        <v>42413</v>
      </c>
      <c r="F23" s="10">
        <f t="shared" si="0"/>
        <v>33.319712067393823</v>
      </c>
      <c r="G23" s="1"/>
      <c r="H23" s="1"/>
      <c r="I23" s="1"/>
    </row>
    <row r="24" spans="1:9" x14ac:dyDescent="0.25">
      <c r="A24" s="11" t="s">
        <v>61</v>
      </c>
      <c r="B24" s="36">
        <v>3303</v>
      </c>
      <c r="C24" s="36">
        <v>1845</v>
      </c>
      <c r="D24" s="36">
        <v>8882</v>
      </c>
      <c r="E24" s="36">
        <v>5999</v>
      </c>
      <c r="F24" s="13">
        <f t="shared" si="0"/>
        <v>-32.458905651880201</v>
      </c>
      <c r="G24" s="1"/>
      <c r="H24" s="1"/>
      <c r="I24" s="1"/>
    </row>
    <row r="25" spans="1:9" x14ac:dyDescent="0.25">
      <c r="A25" s="8" t="s">
        <v>62</v>
      </c>
      <c r="B25" s="35">
        <v>2601</v>
      </c>
      <c r="C25" s="35">
        <v>3121</v>
      </c>
      <c r="D25" s="35">
        <v>8515</v>
      </c>
      <c r="E25" s="35">
        <v>9316</v>
      </c>
      <c r="F25" s="10">
        <f t="shared" si="0"/>
        <v>9.4069289489136878</v>
      </c>
      <c r="G25" s="1"/>
      <c r="H25" s="1"/>
      <c r="I25" s="1"/>
    </row>
    <row r="26" spans="1:9" x14ac:dyDescent="0.25">
      <c r="A26" s="11" t="s">
        <v>63</v>
      </c>
      <c r="B26" s="36">
        <v>479</v>
      </c>
      <c r="C26" s="36">
        <v>335</v>
      </c>
      <c r="D26" s="36">
        <v>1727</v>
      </c>
      <c r="E26" s="36">
        <v>1190</v>
      </c>
      <c r="F26" s="13">
        <f t="shared" si="0"/>
        <v>-31.094383323682692</v>
      </c>
      <c r="G26" s="1"/>
      <c r="H26" s="1"/>
      <c r="I26" s="1"/>
    </row>
    <row r="27" spans="1:9" x14ac:dyDescent="0.25">
      <c r="A27" s="8" t="s">
        <v>64</v>
      </c>
      <c r="B27" s="35">
        <v>0</v>
      </c>
      <c r="C27" s="35">
        <v>0</v>
      </c>
      <c r="D27" s="35">
        <v>0</v>
      </c>
      <c r="E27" s="35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6">
        <v>24485</v>
      </c>
      <c r="C28" s="36">
        <v>26661</v>
      </c>
      <c r="D28" s="36">
        <v>72267</v>
      </c>
      <c r="E28" s="36">
        <v>76023</v>
      </c>
      <c r="F28" s="13">
        <f t="shared" si="0"/>
        <v>5.19739300095479</v>
      </c>
      <c r="G28" s="1"/>
      <c r="H28" s="1"/>
      <c r="I28" s="1"/>
    </row>
    <row r="29" spans="1:9" x14ac:dyDescent="0.25">
      <c r="A29" s="8" t="s">
        <v>66</v>
      </c>
      <c r="B29" s="35">
        <v>132</v>
      </c>
      <c r="C29" s="35">
        <v>101</v>
      </c>
      <c r="D29" s="35">
        <v>338</v>
      </c>
      <c r="E29" s="35">
        <v>198</v>
      </c>
      <c r="F29" s="10">
        <f t="shared" si="0"/>
        <v>-41.420118343195263</v>
      </c>
      <c r="G29" s="1"/>
      <c r="H29" s="1"/>
      <c r="I29" s="1"/>
    </row>
    <row r="30" spans="1:9" x14ac:dyDescent="0.25">
      <c r="A30" s="11" t="s">
        <v>67</v>
      </c>
      <c r="B30" s="36">
        <v>12162</v>
      </c>
      <c r="C30" s="36">
        <v>13035</v>
      </c>
      <c r="D30" s="36">
        <v>32335</v>
      </c>
      <c r="E30" s="36">
        <v>36053</v>
      </c>
      <c r="F30" s="13">
        <f t="shared" si="0"/>
        <v>11.498376372351942</v>
      </c>
      <c r="G30" s="1"/>
      <c r="H30" s="1"/>
      <c r="I30" s="1"/>
    </row>
    <row r="31" spans="1:9" x14ac:dyDescent="0.25">
      <c r="A31" s="8" t="s">
        <v>68</v>
      </c>
      <c r="B31" s="35">
        <v>13272</v>
      </c>
      <c r="C31" s="35">
        <v>13354</v>
      </c>
      <c r="D31" s="35">
        <v>37345</v>
      </c>
      <c r="E31" s="35">
        <v>38638</v>
      </c>
      <c r="F31" s="10">
        <f t="shared" si="0"/>
        <v>3.4623108849912967</v>
      </c>
      <c r="G31" s="1"/>
      <c r="H31" s="1"/>
      <c r="I31" s="1"/>
    </row>
    <row r="32" spans="1:9" x14ac:dyDescent="0.25">
      <c r="A32" s="11" t="s">
        <v>69</v>
      </c>
      <c r="B32" s="36">
        <v>394961</v>
      </c>
      <c r="C32" s="36">
        <v>354819</v>
      </c>
      <c r="D32" s="36">
        <v>1089569</v>
      </c>
      <c r="E32" s="36">
        <v>1007210</v>
      </c>
      <c r="F32" s="13">
        <f t="shared" si="0"/>
        <v>-7.5588604301333788</v>
      </c>
      <c r="G32" s="1"/>
      <c r="H32" s="1"/>
      <c r="I32" s="1"/>
    </row>
    <row r="33" spans="1:9" x14ac:dyDescent="0.25">
      <c r="A33" s="8" t="s">
        <v>70</v>
      </c>
      <c r="B33" s="35">
        <v>15901</v>
      </c>
      <c r="C33" s="35">
        <v>16746.5</v>
      </c>
      <c r="D33" s="35">
        <v>45943.5</v>
      </c>
      <c r="E33" s="35">
        <v>46991.5</v>
      </c>
      <c r="F33" s="10">
        <f t="shared" si="0"/>
        <v>2.2810626095095046</v>
      </c>
      <c r="G33" s="1"/>
      <c r="H33" s="1"/>
      <c r="I33" s="1"/>
    </row>
    <row r="34" spans="1:9" x14ac:dyDescent="0.25">
      <c r="A34" s="11" t="s">
        <v>71</v>
      </c>
      <c r="B34" s="36">
        <v>2282</v>
      </c>
      <c r="C34" s="36">
        <v>3526</v>
      </c>
      <c r="D34" s="36">
        <v>7149</v>
      </c>
      <c r="E34" s="36">
        <v>8780</v>
      </c>
      <c r="F34" s="13">
        <f t="shared" si="0"/>
        <v>22.814379633515173</v>
      </c>
      <c r="G34" s="1"/>
      <c r="H34" s="1"/>
      <c r="I34" s="1"/>
    </row>
    <row r="35" spans="1:9" x14ac:dyDescent="0.25">
      <c r="A35" s="14" t="s">
        <v>72</v>
      </c>
      <c r="B35" s="15">
        <f>SUM(B7:B34)</f>
        <v>1201016.5</v>
      </c>
      <c r="C35" s="15">
        <f t="shared" ref="C35:E35" si="1">SUM(C7:C34)</f>
        <v>1191389</v>
      </c>
      <c r="D35" s="15">
        <f t="shared" si="1"/>
        <v>3301639.25</v>
      </c>
      <c r="E35" s="15">
        <f t="shared" si="1"/>
        <v>3407620.75</v>
      </c>
      <c r="F35" s="16">
        <f t="shared" si="0"/>
        <v>3.2099660797284315</v>
      </c>
      <c r="G35" s="1"/>
      <c r="H35" s="1"/>
      <c r="I35" s="1"/>
    </row>
    <row r="37" spans="1:9" x14ac:dyDescent="0.25">
      <c r="A37" s="42"/>
      <c r="B37" s="42">
        <f>E6</f>
        <v>2014</v>
      </c>
      <c r="C37" s="42">
        <f>D6</f>
        <v>2013</v>
      </c>
      <c r="D37" s="42"/>
      <c r="E37" s="42"/>
      <c r="F37" s="42">
        <f>B37</f>
        <v>2014</v>
      </c>
      <c r="G37" s="42">
        <f>C37</f>
        <v>2013</v>
      </c>
    </row>
    <row r="38" spans="1:9" x14ac:dyDescent="0.25">
      <c r="A38" s="42" t="str">
        <f>A7</f>
        <v>A CORUÑA</v>
      </c>
      <c r="B38" s="41">
        <f>E7</f>
        <v>741</v>
      </c>
      <c r="C38" s="41">
        <f>D7</f>
        <v>759</v>
      </c>
      <c r="D38" s="41">
        <f>_xlfn.RANK.EQ(B38,$B$38:$B$65)+COUNTIF($B$38:$B$65,B38)-1</f>
        <v>24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1164399</v>
      </c>
      <c r="G38" s="42">
        <f>LOOKUP(E38,$A$38:$A$65,$C$38:$C$65)</f>
        <v>991417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35122</v>
      </c>
      <c r="C39" s="41">
        <f t="shared" ref="C39:C65" si="5">D8</f>
        <v>37114</v>
      </c>
      <c r="D39" s="41">
        <f t="shared" ref="D39:D65" si="6">_xlfn.RANK.EQ(B39,$B$38:$B$65)+COUNTIF($B$38:$B$65,B39)-1</f>
        <v>12</v>
      </c>
      <c r="E39" s="42" t="str">
        <f t="shared" si="2"/>
        <v>VALENCIA</v>
      </c>
      <c r="F39" s="42">
        <f t="shared" ref="F39:F54" si="7">LOOKUP(E39,$A$38:$A$65,$B$38:$B$65)</f>
        <v>1007210</v>
      </c>
      <c r="G39" s="42">
        <f t="shared" ref="G39:G65" si="8">LOOKUP(E39,$A$38:$A$65,$C$38:$C$65)</f>
        <v>1089569</v>
      </c>
    </row>
    <row r="40" spans="1:9" x14ac:dyDescent="0.25">
      <c r="A40" s="42" t="str">
        <f t="shared" si="3"/>
        <v>ALMERIA</v>
      </c>
      <c r="B40" s="41">
        <f t="shared" si="4"/>
        <v>1701</v>
      </c>
      <c r="C40" s="41">
        <f t="shared" si="5"/>
        <v>1448</v>
      </c>
      <c r="D40" s="41">
        <f t="shared" si="6"/>
        <v>21</v>
      </c>
      <c r="E40" s="42" t="str">
        <f t="shared" si="2"/>
        <v>BARCELONA</v>
      </c>
      <c r="F40" s="42">
        <f t="shared" si="7"/>
        <v>427582.5</v>
      </c>
      <c r="G40" s="42">
        <f t="shared" si="8"/>
        <v>408843.5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LAS PALMAS</v>
      </c>
      <c r="F41" s="42">
        <f t="shared" si="7"/>
        <v>236802</v>
      </c>
      <c r="G41" s="42">
        <f t="shared" si="8"/>
        <v>266841</v>
      </c>
    </row>
    <row r="42" spans="1:9" x14ac:dyDescent="0.25">
      <c r="A42" s="42" t="str">
        <f t="shared" si="3"/>
        <v>BAHIA DE ALGECIRAS</v>
      </c>
      <c r="B42" s="41">
        <f t="shared" si="4"/>
        <v>1164399</v>
      </c>
      <c r="C42" s="41">
        <f t="shared" si="5"/>
        <v>991417</v>
      </c>
      <c r="D42" s="41">
        <f t="shared" si="6"/>
        <v>1</v>
      </c>
      <c r="E42" s="42" t="str">
        <f t="shared" si="2"/>
        <v>BILBAO</v>
      </c>
      <c r="F42" s="42">
        <f t="shared" si="7"/>
        <v>143922.75</v>
      </c>
      <c r="G42" s="42">
        <f t="shared" si="8"/>
        <v>139173.75</v>
      </c>
    </row>
    <row r="43" spans="1:9" x14ac:dyDescent="0.25">
      <c r="A43" s="42" t="str">
        <f t="shared" si="3"/>
        <v>BAHIA DE CADIZ</v>
      </c>
      <c r="B43" s="41">
        <f t="shared" si="4"/>
        <v>24979</v>
      </c>
      <c r="C43" s="41">
        <f t="shared" si="5"/>
        <v>23763.5</v>
      </c>
      <c r="D43" s="41">
        <f t="shared" si="6"/>
        <v>13</v>
      </c>
      <c r="E43" s="42" t="str">
        <f t="shared" si="2"/>
        <v>SANTA CRUZ DE TENERIFE</v>
      </c>
      <c r="F43" s="42">
        <f t="shared" si="7"/>
        <v>76023</v>
      </c>
      <c r="G43" s="42">
        <f t="shared" si="8"/>
        <v>72267</v>
      </c>
    </row>
    <row r="44" spans="1:9" x14ac:dyDescent="0.25">
      <c r="A44" s="42" t="str">
        <f t="shared" si="3"/>
        <v>BALEARES</v>
      </c>
      <c r="B44" s="41">
        <f t="shared" si="4"/>
        <v>13537</v>
      </c>
      <c r="C44" s="41">
        <f t="shared" si="5"/>
        <v>14333</v>
      </c>
      <c r="D44" s="41">
        <f t="shared" si="6"/>
        <v>16</v>
      </c>
      <c r="E44" s="42" t="str">
        <f t="shared" si="2"/>
        <v>VIGO</v>
      </c>
      <c r="F44" s="42">
        <f t="shared" si="7"/>
        <v>46991.5</v>
      </c>
      <c r="G44" s="42">
        <f t="shared" si="8"/>
        <v>45943.5</v>
      </c>
    </row>
    <row r="45" spans="1:9" x14ac:dyDescent="0.25">
      <c r="A45" s="42" t="str">
        <f t="shared" si="3"/>
        <v>BARCELONA</v>
      </c>
      <c r="B45" s="41">
        <f t="shared" si="4"/>
        <v>427582.5</v>
      </c>
      <c r="C45" s="41">
        <f t="shared" si="5"/>
        <v>408843.5</v>
      </c>
      <c r="D45" s="41">
        <f t="shared" si="6"/>
        <v>3</v>
      </c>
      <c r="E45" s="42" t="str">
        <f t="shared" si="2"/>
        <v>CASTELLON</v>
      </c>
      <c r="F45" s="42">
        <f t="shared" si="7"/>
        <v>44165</v>
      </c>
      <c r="G45" s="42">
        <f t="shared" si="8"/>
        <v>43288</v>
      </c>
    </row>
    <row r="46" spans="1:9" x14ac:dyDescent="0.25">
      <c r="A46" s="42" t="str">
        <f t="shared" si="3"/>
        <v>BILBAO</v>
      </c>
      <c r="B46" s="41">
        <f t="shared" si="4"/>
        <v>143922.75</v>
      </c>
      <c r="C46" s="41">
        <f t="shared" si="5"/>
        <v>139173.75</v>
      </c>
      <c r="D46" s="41">
        <f t="shared" si="6"/>
        <v>5</v>
      </c>
      <c r="E46" s="42" t="str">
        <f t="shared" si="2"/>
        <v>MALAGA</v>
      </c>
      <c r="F46" s="42">
        <f t="shared" si="7"/>
        <v>42413</v>
      </c>
      <c r="G46" s="42">
        <f t="shared" si="8"/>
        <v>31813</v>
      </c>
    </row>
    <row r="47" spans="1:9" x14ac:dyDescent="0.25">
      <c r="A47" s="42" t="str">
        <f t="shared" si="3"/>
        <v>CARTAGENA</v>
      </c>
      <c r="B47" s="41">
        <f t="shared" si="4"/>
        <v>21519</v>
      </c>
      <c r="C47" s="41">
        <f t="shared" si="5"/>
        <v>18103</v>
      </c>
      <c r="D47" s="41">
        <f t="shared" si="6"/>
        <v>14</v>
      </c>
      <c r="E47" s="42" t="str">
        <f t="shared" si="2"/>
        <v>TARRAGONA</v>
      </c>
      <c r="F47" s="42">
        <f t="shared" si="7"/>
        <v>38638</v>
      </c>
      <c r="G47" s="42">
        <f t="shared" si="8"/>
        <v>37345</v>
      </c>
    </row>
    <row r="48" spans="1:9" x14ac:dyDescent="0.25">
      <c r="A48" s="42" t="str">
        <f t="shared" si="3"/>
        <v>CASTELLON</v>
      </c>
      <c r="B48" s="41">
        <f t="shared" si="4"/>
        <v>44165</v>
      </c>
      <c r="C48" s="41">
        <f t="shared" si="5"/>
        <v>43288</v>
      </c>
      <c r="D48" s="41">
        <f t="shared" si="6"/>
        <v>8</v>
      </c>
      <c r="E48" s="42" t="str">
        <f t="shared" si="2"/>
        <v>SEVILLA</v>
      </c>
      <c r="F48" s="42">
        <f t="shared" si="7"/>
        <v>36053</v>
      </c>
      <c r="G48" s="42">
        <f t="shared" si="8"/>
        <v>32335</v>
      </c>
    </row>
    <row r="49" spans="1:7" x14ac:dyDescent="0.25">
      <c r="A49" s="42" t="str">
        <f t="shared" si="3"/>
        <v>CEUTA</v>
      </c>
      <c r="B49" s="41">
        <f t="shared" si="4"/>
        <v>4784</v>
      </c>
      <c r="C49" s="41">
        <f t="shared" si="5"/>
        <v>4771</v>
      </c>
      <c r="D49" s="41">
        <f t="shared" si="6"/>
        <v>20</v>
      </c>
      <c r="E49" s="42" t="str">
        <f t="shared" si="2"/>
        <v>ALICANTE</v>
      </c>
      <c r="F49" s="42">
        <f t="shared" si="7"/>
        <v>35122</v>
      </c>
      <c r="G49" s="42">
        <f t="shared" si="8"/>
        <v>37114</v>
      </c>
    </row>
    <row r="50" spans="1:7" x14ac:dyDescent="0.25">
      <c r="A50" s="42" t="str">
        <f t="shared" si="3"/>
        <v>FERROL-SAN CIBRAO</v>
      </c>
      <c r="B50" s="41">
        <f t="shared" si="4"/>
        <v>231</v>
      </c>
      <c r="C50" s="41">
        <f t="shared" si="5"/>
        <v>292</v>
      </c>
      <c r="D50" s="41">
        <f t="shared" si="6"/>
        <v>25</v>
      </c>
      <c r="E50" s="42" t="str">
        <f t="shared" si="2"/>
        <v>BAHIA DE CADIZ</v>
      </c>
      <c r="F50" s="42">
        <f t="shared" si="7"/>
        <v>24979</v>
      </c>
      <c r="G50" s="42">
        <f t="shared" si="8"/>
        <v>23763.5</v>
      </c>
    </row>
    <row r="51" spans="1:7" x14ac:dyDescent="0.25">
      <c r="A51" s="42" t="str">
        <f t="shared" si="3"/>
        <v>GIJON</v>
      </c>
      <c r="B51" s="41">
        <f t="shared" si="4"/>
        <v>13820</v>
      </c>
      <c r="C51" s="41">
        <f t="shared" si="5"/>
        <v>15574</v>
      </c>
      <c r="D51" s="41">
        <f t="shared" si="6"/>
        <v>15</v>
      </c>
      <c r="E51" s="42" t="str">
        <f t="shared" si="2"/>
        <v>CARTAGENA</v>
      </c>
      <c r="F51" s="42">
        <f t="shared" si="7"/>
        <v>21519</v>
      </c>
      <c r="G51" s="42">
        <f t="shared" si="8"/>
        <v>18103</v>
      </c>
    </row>
    <row r="52" spans="1:7" x14ac:dyDescent="0.25">
      <c r="A52" s="42" t="str">
        <f t="shared" si="3"/>
        <v>HUELVA</v>
      </c>
      <c r="B52" s="41">
        <f t="shared" si="4"/>
        <v>1504</v>
      </c>
      <c r="C52" s="41">
        <f t="shared" si="5"/>
        <v>35</v>
      </c>
      <c r="D52" s="41">
        <f t="shared" si="6"/>
        <v>22</v>
      </c>
      <c r="E52" s="42" t="str">
        <f t="shared" si="2"/>
        <v>GIJON</v>
      </c>
      <c r="F52" s="42">
        <f t="shared" si="7"/>
        <v>13820</v>
      </c>
      <c r="G52" s="42">
        <f t="shared" si="8"/>
        <v>15574</v>
      </c>
    </row>
    <row r="53" spans="1:7" x14ac:dyDescent="0.25">
      <c r="A53" s="42" t="str">
        <f t="shared" si="3"/>
        <v>LAS PALMAS</v>
      </c>
      <c r="B53" s="41">
        <f t="shared" si="4"/>
        <v>236802</v>
      </c>
      <c r="C53" s="41">
        <f t="shared" si="5"/>
        <v>266841</v>
      </c>
      <c r="D53" s="41">
        <f t="shared" si="6"/>
        <v>4</v>
      </c>
      <c r="E53" s="42" t="str">
        <f t="shared" si="2"/>
        <v>BALEARES</v>
      </c>
      <c r="F53" s="42">
        <f t="shared" si="7"/>
        <v>13537</v>
      </c>
      <c r="G53" s="42">
        <f t="shared" si="8"/>
        <v>14333</v>
      </c>
    </row>
    <row r="54" spans="1:7" x14ac:dyDescent="0.25">
      <c r="A54" s="42" t="str">
        <f t="shared" si="3"/>
        <v>MALAGA</v>
      </c>
      <c r="B54" s="41">
        <f t="shared" si="4"/>
        <v>42413</v>
      </c>
      <c r="C54" s="41">
        <f t="shared" si="5"/>
        <v>31813</v>
      </c>
      <c r="D54" s="41">
        <f t="shared" si="6"/>
        <v>9</v>
      </c>
      <c r="E54" s="42" t="str">
        <f t="shared" si="2"/>
        <v>MELILLA</v>
      </c>
      <c r="F54" s="42">
        <f t="shared" si="7"/>
        <v>9316</v>
      </c>
      <c r="G54" s="42">
        <f t="shared" si="8"/>
        <v>8515</v>
      </c>
    </row>
    <row r="55" spans="1:7" x14ac:dyDescent="0.25">
      <c r="A55" s="42" t="str">
        <f t="shared" si="3"/>
        <v>MARIN Y RIA DE PONTEVEDRA</v>
      </c>
      <c r="B55" s="41">
        <f t="shared" si="4"/>
        <v>5999</v>
      </c>
      <c r="C55" s="41">
        <f t="shared" si="5"/>
        <v>8882</v>
      </c>
      <c r="D55" s="41">
        <f t="shared" si="6"/>
        <v>19</v>
      </c>
      <c r="E55" s="42" t="str">
        <f t="shared" si="2"/>
        <v>VILAGARCIA</v>
      </c>
      <c r="F55" s="42">
        <f t="shared" ref="F55:F65" si="9">LOOKUP(E55,$A$38:$A$65,$B$38:$B$65)</f>
        <v>8780</v>
      </c>
      <c r="G55" s="42">
        <f t="shared" si="8"/>
        <v>7149</v>
      </c>
    </row>
    <row r="56" spans="1:7" x14ac:dyDescent="0.25">
      <c r="A56" s="42" t="str">
        <f t="shared" si="3"/>
        <v>MELILLA</v>
      </c>
      <c r="B56" s="41">
        <f t="shared" si="4"/>
        <v>9316</v>
      </c>
      <c r="C56" s="41">
        <f t="shared" si="5"/>
        <v>8515</v>
      </c>
      <c r="D56" s="41">
        <f t="shared" si="6"/>
        <v>17</v>
      </c>
      <c r="E56" s="42" t="str">
        <f t="shared" si="2"/>
        <v>MARIN Y RIA DE PONTEVEDRA</v>
      </c>
      <c r="F56" s="42">
        <f t="shared" si="9"/>
        <v>5999</v>
      </c>
      <c r="G56" s="42">
        <f t="shared" si="8"/>
        <v>8882</v>
      </c>
    </row>
    <row r="57" spans="1:7" x14ac:dyDescent="0.25">
      <c r="A57" s="42" t="str">
        <f t="shared" si="3"/>
        <v>MOTRIL</v>
      </c>
      <c r="B57" s="41">
        <f t="shared" si="4"/>
        <v>1190</v>
      </c>
      <c r="C57" s="41">
        <f t="shared" si="5"/>
        <v>1727</v>
      </c>
      <c r="D57" s="41">
        <f t="shared" si="6"/>
        <v>23</v>
      </c>
      <c r="E57" s="42" t="str">
        <f t="shared" si="2"/>
        <v>CEUTA</v>
      </c>
      <c r="F57" s="42">
        <f t="shared" si="9"/>
        <v>4784</v>
      </c>
      <c r="G57" s="42">
        <f t="shared" si="8"/>
        <v>4771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ALMERIA</v>
      </c>
      <c r="F58" s="42">
        <f t="shared" si="9"/>
        <v>1701</v>
      </c>
      <c r="G58" s="42">
        <f t="shared" si="8"/>
        <v>1448</v>
      </c>
    </row>
    <row r="59" spans="1:7" x14ac:dyDescent="0.25">
      <c r="A59" s="42" t="str">
        <f t="shared" si="3"/>
        <v>SANTA CRUZ DE TENERIFE</v>
      </c>
      <c r="B59" s="41">
        <f t="shared" si="4"/>
        <v>76023</v>
      </c>
      <c r="C59" s="41">
        <f t="shared" si="5"/>
        <v>72267</v>
      </c>
      <c r="D59" s="41">
        <f t="shared" si="6"/>
        <v>6</v>
      </c>
      <c r="E59" s="42" t="str">
        <f t="shared" si="2"/>
        <v>HUELVA</v>
      </c>
      <c r="F59" s="42">
        <f t="shared" si="9"/>
        <v>1504</v>
      </c>
      <c r="G59" s="42">
        <f t="shared" si="8"/>
        <v>35</v>
      </c>
    </row>
    <row r="60" spans="1:7" x14ac:dyDescent="0.25">
      <c r="A60" s="42" t="str">
        <f t="shared" si="3"/>
        <v>SANTANDER</v>
      </c>
      <c r="B60" s="41">
        <f t="shared" si="4"/>
        <v>198</v>
      </c>
      <c r="C60" s="41">
        <f t="shared" si="5"/>
        <v>338</v>
      </c>
      <c r="D60" s="41">
        <f t="shared" si="6"/>
        <v>26</v>
      </c>
      <c r="E60" s="42" t="str">
        <f t="shared" si="2"/>
        <v>MOTRIL</v>
      </c>
      <c r="F60" s="42">
        <f t="shared" si="9"/>
        <v>1190</v>
      </c>
      <c r="G60" s="42">
        <f t="shared" si="8"/>
        <v>1727</v>
      </c>
    </row>
    <row r="61" spans="1:7" x14ac:dyDescent="0.25">
      <c r="A61" s="42" t="str">
        <f t="shared" si="3"/>
        <v>SEVILLA</v>
      </c>
      <c r="B61" s="41">
        <f t="shared" si="4"/>
        <v>36053</v>
      </c>
      <c r="C61" s="41">
        <f t="shared" si="5"/>
        <v>32335</v>
      </c>
      <c r="D61" s="41">
        <f t="shared" si="6"/>
        <v>11</v>
      </c>
      <c r="E61" s="42" t="str">
        <f t="shared" si="2"/>
        <v>A CORUÑA</v>
      </c>
      <c r="F61" s="42">
        <f t="shared" si="9"/>
        <v>741</v>
      </c>
      <c r="G61" s="42">
        <f t="shared" si="8"/>
        <v>759</v>
      </c>
    </row>
    <row r="62" spans="1:7" x14ac:dyDescent="0.25">
      <c r="A62" s="42" t="str">
        <f t="shared" si="3"/>
        <v>TARRAGONA</v>
      </c>
      <c r="B62" s="41">
        <f t="shared" si="4"/>
        <v>38638</v>
      </c>
      <c r="C62" s="41">
        <f t="shared" si="5"/>
        <v>37345</v>
      </c>
      <c r="D62" s="41">
        <f t="shared" si="6"/>
        <v>10</v>
      </c>
      <c r="E62" s="42" t="str">
        <f t="shared" si="2"/>
        <v>FERROL-SAN CIBRAO</v>
      </c>
      <c r="F62" s="42">
        <f t="shared" si="9"/>
        <v>231</v>
      </c>
      <c r="G62" s="42">
        <f t="shared" si="8"/>
        <v>292</v>
      </c>
    </row>
    <row r="63" spans="1:7" x14ac:dyDescent="0.25">
      <c r="A63" s="42" t="str">
        <f t="shared" si="3"/>
        <v>VALENCIA</v>
      </c>
      <c r="B63" s="41">
        <f t="shared" si="4"/>
        <v>1007210</v>
      </c>
      <c r="C63" s="41">
        <f t="shared" si="5"/>
        <v>1089569</v>
      </c>
      <c r="D63" s="41">
        <f t="shared" si="6"/>
        <v>2</v>
      </c>
      <c r="E63" s="42" t="str">
        <f t="shared" si="2"/>
        <v>SANTANDER</v>
      </c>
      <c r="F63" s="42">
        <f t="shared" si="9"/>
        <v>198</v>
      </c>
      <c r="G63" s="42">
        <f t="shared" si="8"/>
        <v>338</v>
      </c>
    </row>
    <row r="64" spans="1:7" x14ac:dyDescent="0.25">
      <c r="A64" s="42" t="str">
        <f t="shared" si="3"/>
        <v>VIGO</v>
      </c>
      <c r="B64" s="41">
        <f t="shared" si="4"/>
        <v>46991.5</v>
      </c>
      <c r="C64" s="41">
        <f t="shared" si="5"/>
        <v>45943.5</v>
      </c>
      <c r="D64" s="41">
        <f t="shared" si="6"/>
        <v>7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8780</v>
      </c>
      <c r="C65" s="41">
        <f t="shared" si="5"/>
        <v>7149</v>
      </c>
      <c r="D65" s="41">
        <f t="shared" si="6"/>
        <v>18</v>
      </c>
      <c r="E65" s="42" t="str">
        <f t="shared" si="2"/>
        <v>AVILES</v>
      </c>
      <c r="F65" s="42">
        <f t="shared" si="9"/>
        <v>0</v>
      </c>
      <c r="G65" s="42">
        <f t="shared" si="8"/>
        <v>0</v>
      </c>
    </row>
    <row r="66" spans="1:7" x14ac:dyDescent="0.25">
      <c r="A66" s="42"/>
      <c r="B66" s="42"/>
      <c r="C66" s="42"/>
      <c r="D66" s="42"/>
      <c r="E66" s="42"/>
      <c r="F66" s="42"/>
      <c r="G66" s="42"/>
    </row>
    <row r="67" spans="1:7" x14ac:dyDescent="0.25">
      <c r="A67" s="43"/>
      <c r="B67" s="44"/>
      <c r="C67" s="44"/>
      <c r="D67" s="44"/>
      <c r="E67" s="44"/>
      <c r="F67" s="40"/>
      <c r="G67" s="4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B6" sqref="B6:E6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87</v>
      </c>
    </row>
    <row r="2" spans="1:12" s="2" customFormat="1" ht="21" x14ac:dyDescent="0.35"/>
    <row r="5" spans="1:12" x14ac:dyDescent="0.25">
      <c r="A5" s="122" t="s">
        <v>73</v>
      </c>
      <c r="B5" s="120" t="str">
        <f>'Resumen general'!D6</f>
        <v>Mes Marzo</v>
      </c>
      <c r="C5" s="121"/>
      <c r="D5" s="120" t="str">
        <f>'Resumen general'!F6</f>
        <v>Acumulado desde Enero</v>
      </c>
      <c r="E5" s="121"/>
      <c r="F5" s="121"/>
      <c r="L5" s="39">
        <f>'Resumen general'!I4</f>
        <v>41758</v>
      </c>
    </row>
    <row r="6" spans="1:12" x14ac:dyDescent="0.25">
      <c r="A6" s="123"/>
      <c r="B6" s="7">
        <f>'Resumen general'!D7</f>
        <v>2013</v>
      </c>
      <c r="C6" s="7">
        <f>'Resumen general'!E7</f>
        <v>2014</v>
      </c>
      <c r="D6" s="7">
        <f>'Resumen general'!F7</f>
        <v>2013</v>
      </c>
      <c r="E6" s="7">
        <f>'Resumen general'!G7</f>
        <v>2014</v>
      </c>
      <c r="F6" s="7" t="s">
        <v>43</v>
      </c>
    </row>
    <row r="7" spans="1:12" x14ac:dyDescent="0.25">
      <c r="A7" s="8" t="s">
        <v>44</v>
      </c>
      <c r="B7" s="37">
        <v>0</v>
      </c>
      <c r="C7" s="37">
        <v>0</v>
      </c>
      <c r="D7" s="37">
        <v>0</v>
      </c>
      <c r="E7" s="37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38">
        <v>68</v>
      </c>
      <c r="C8" s="38">
        <v>124</v>
      </c>
      <c r="D8" s="38">
        <v>523</v>
      </c>
      <c r="E8" s="38">
        <v>277</v>
      </c>
      <c r="F8" s="13">
        <f t="shared" ref="F8:F35" si="0">((E8*100)/D8)-100</f>
        <v>-47.036328871892927</v>
      </c>
      <c r="G8" s="1"/>
      <c r="H8" s="1"/>
      <c r="I8" s="1"/>
    </row>
    <row r="9" spans="1:12" x14ac:dyDescent="0.25">
      <c r="A9" s="8" t="s">
        <v>46</v>
      </c>
      <c r="B9" s="37">
        <v>0</v>
      </c>
      <c r="C9" s="37">
        <v>0</v>
      </c>
      <c r="D9" s="37">
        <v>0</v>
      </c>
      <c r="E9" s="37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47</v>
      </c>
      <c r="B10" s="38">
        <v>0</v>
      </c>
      <c r="C10" s="38">
        <v>0</v>
      </c>
      <c r="D10" s="38">
        <v>0</v>
      </c>
      <c r="E10" s="38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37">
        <v>321814</v>
      </c>
      <c r="C11" s="37">
        <v>375612</v>
      </c>
      <c r="D11" s="37">
        <v>886588</v>
      </c>
      <c r="E11" s="37">
        <v>1067699</v>
      </c>
      <c r="F11" s="10">
        <f t="shared" si="0"/>
        <v>20.427865028626599</v>
      </c>
      <c r="G11" s="1"/>
      <c r="H11" s="1"/>
      <c r="I11" s="1"/>
    </row>
    <row r="12" spans="1:12" x14ac:dyDescent="0.25">
      <c r="A12" s="11" t="s">
        <v>49</v>
      </c>
      <c r="B12" s="38">
        <v>0</v>
      </c>
      <c r="C12" s="38">
        <v>100</v>
      </c>
      <c r="D12" s="38">
        <v>0</v>
      </c>
      <c r="E12" s="38">
        <v>100</v>
      </c>
      <c r="F12" s="13" t="e">
        <f t="shared" si="0"/>
        <v>#DIV/0!</v>
      </c>
      <c r="G12" s="1"/>
      <c r="H12" s="1"/>
      <c r="I12" s="1"/>
    </row>
    <row r="13" spans="1:12" x14ac:dyDescent="0.25">
      <c r="A13" s="8" t="s">
        <v>50</v>
      </c>
      <c r="B13" s="37">
        <v>2</v>
      </c>
      <c r="C13" s="37">
        <v>3</v>
      </c>
      <c r="D13" s="37">
        <v>2</v>
      </c>
      <c r="E13" s="37">
        <v>4</v>
      </c>
      <c r="F13" s="10">
        <f t="shared" si="0"/>
        <v>100</v>
      </c>
      <c r="G13" s="1"/>
      <c r="H13" s="1"/>
      <c r="I13" s="1"/>
    </row>
    <row r="14" spans="1:12" x14ac:dyDescent="0.25">
      <c r="A14" s="11" t="s">
        <v>51</v>
      </c>
      <c r="B14" s="38">
        <v>28302.5</v>
      </c>
      <c r="C14" s="38">
        <v>25458.5</v>
      </c>
      <c r="D14" s="38">
        <v>80828.5</v>
      </c>
      <c r="E14" s="38">
        <v>68586</v>
      </c>
      <c r="F14" s="13">
        <f t="shared" si="0"/>
        <v>-15.146266477789396</v>
      </c>
      <c r="G14" s="1"/>
      <c r="H14" s="1"/>
      <c r="I14" s="1"/>
    </row>
    <row r="15" spans="1:12" x14ac:dyDescent="0.25">
      <c r="A15" s="8" t="s">
        <v>52</v>
      </c>
      <c r="B15" s="37">
        <v>58</v>
      </c>
      <c r="C15" s="37">
        <v>31</v>
      </c>
      <c r="D15" s="37">
        <v>125.25</v>
      </c>
      <c r="E15" s="37">
        <v>224</v>
      </c>
      <c r="F15" s="10">
        <f t="shared" si="0"/>
        <v>78.842315369261485</v>
      </c>
      <c r="G15" s="1"/>
      <c r="H15" s="1"/>
      <c r="I15" s="1"/>
    </row>
    <row r="16" spans="1:12" x14ac:dyDescent="0.25">
      <c r="A16" s="11" t="s">
        <v>53</v>
      </c>
      <c r="B16" s="38">
        <v>0</v>
      </c>
      <c r="C16" s="38">
        <v>28</v>
      </c>
      <c r="D16" s="38">
        <v>0</v>
      </c>
      <c r="E16" s="38">
        <v>38</v>
      </c>
      <c r="F16" s="13" t="e">
        <f t="shared" si="0"/>
        <v>#DIV/0!</v>
      </c>
      <c r="G16" s="1"/>
      <c r="H16" s="1"/>
      <c r="I16" s="1"/>
    </row>
    <row r="17" spans="1:9" x14ac:dyDescent="0.25">
      <c r="A17" s="8" t="s">
        <v>54</v>
      </c>
      <c r="B17" s="37">
        <v>634</v>
      </c>
      <c r="C17" s="37">
        <v>433</v>
      </c>
      <c r="D17" s="37">
        <v>863</v>
      </c>
      <c r="E17" s="37">
        <v>1279</v>
      </c>
      <c r="F17" s="10">
        <f t="shared" si="0"/>
        <v>48.203939745075331</v>
      </c>
      <c r="G17" s="1"/>
      <c r="H17" s="1"/>
      <c r="I17" s="1"/>
    </row>
    <row r="18" spans="1:9" x14ac:dyDescent="0.25">
      <c r="A18" s="11" t="s">
        <v>55</v>
      </c>
      <c r="B18" s="38">
        <v>0</v>
      </c>
      <c r="C18" s="38">
        <v>0</v>
      </c>
      <c r="D18" s="38">
        <v>0</v>
      </c>
      <c r="E18" s="38">
        <v>0</v>
      </c>
      <c r="F18" s="17" t="e">
        <f t="shared" si="0"/>
        <v>#DIV/0!</v>
      </c>
      <c r="G18" s="1"/>
      <c r="H18" s="1"/>
      <c r="I18" s="1"/>
    </row>
    <row r="19" spans="1:9" x14ac:dyDescent="0.25">
      <c r="A19" s="8" t="s">
        <v>56</v>
      </c>
      <c r="B19" s="37">
        <v>0</v>
      </c>
      <c r="C19" s="37">
        <v>0</v>
      </c>
      <c r="D19" s="37">
        <v>0</v>
      </c>
      <c r="E19" s="37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38">
        <v>0</v>
      </c>
      <c r="C20" s="38">
        <v>0</v>
      </c>
      <c r="D20" s="38">
        <v>0</v>
      </c>
      <c r="E20" s="38">
        <v>0</v>
      </c>
      <c r="F20" s="17" t="e">
        <f t="shared" si="0"/>
        <v>#DIV/0!</v>
      </c>
      <c r="G20" s="1"/>
      <c r="H20" s="1"/>
      <c r="I20" s="1"/>
    </row>
    <row r="21" spans="1:9" x14ac:dyDescent="0.25">
      <c r="A21" s="8" t="s">
        <v>58</v>
      </c>
      <c r="B21" s="37">
        <v>0</v>
      </c>
      <c r="C21" s="37">
        <v>0</v>
      </c>
      <c r="D21" s="37">
        <v>0</v>
      </c>
      <c r="E21" s="37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38">
        <v>58524</v>
      </c>
      <c r="C22" s="38">
        <v>51441</v>
      </c>
      <c r="D22" s="38">
        <v>169559</v>
      </c>
      <c r="E22" s="38">
        <v>131691</v>
      </c>
      <c r="F22" s="13">
        <f t="shared" si="0"/>
        <v>-22.333229141478782</v>
      </c>
      <c r="G22" s="1"/>
      <c r="H22" s="1"/>
      <c r="I22" s="1"/>
    </row>
    <row r="23" spans="1:9" x14ac:dyDescent="0.25">
      <c r="A23" s="8" t="s">
        <v>60</v>
      </c>
      <c r="B23" s="37">
        <v>15214</v>
      </c>
      <c r="C23" s="37">
        <v>1964</v>
      </c>
      <c r="D23" s="37">
        <v>24542</v>
      </c>
      <c r="E23" s="37">
        <v>33465</v>
      </c>
      <c r="F23" s="10">
        <f t="shared" si="0"/>
        <v>36.358080026077744</v>
      </c>
      <c r="G23" s="1"/>
      <c r="H23" s="1"/>
      <c r="I23" s="1"/>
    </row>
    <row r="24" spans="1:9" x14ac:dyDescent="0.25">
      <c r="A24" s="11" t="s">
        <v>61</v>
      </c>
      <c r="B24" s="38">
        <v>404</v>
      </c>
      <c r="C24" s="38">
        <v>23</v>
      </c>
      <c r="D24" s="38">
        <v>968</v>
      </c>
      <c r="E24" s="38">
        <v>324</v>
      </c>
      <c r="F24" s="13">
        <f t="shared" si="0"/>
        <v>-66.528925619834709</v>
      </c>
      <c r="G24" s="1"/>
      <c r="H24" s="1"/>
      <c r="I24" s="1"/>
    </row>
    <row r="25" spans="1:9" x14ac:dyDescent="0.25">
      <c r="A25" s="8" t="s">
        <v>62</v>
      </c>
      <c r="B25" s="37">
        <v>0</v>
      </c>
      <c r="C25" s="37">
        <v>0</v>
      </c>
      <c r="D25" s="37">
        <v>0</v>
      </c>
      <c r="E25" s="37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38">
        <v>0</v>
      </c>
      <c r="C26" s="38">
        <v>0</v>
      </c>
      <c r="D26" s="38">
        <v>0</v>
      </c>
      <c r="E26" s="38">
        <v>10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64</v>
      </c>
      <c r="B27" s="37">
        <v>0</v>
      </c>
      <c r="C27" s="37">
        <v>0</v>
      </c>
      <c r="D27" s="37">
        <v>0</v>
      </c>
      <c r="E27" s="37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8">
        <v>338</v>
      </c>
      <c r="C28" s="38">
        <v>389</v>
      </c>
      <c r="D28" s="38">
        <v>922</v>
      </c>
      <c r="E28" s="38">
        <v>745</v>
      </c>
      <c r="F28" s="13">
        <f t="shared" si="0"/>
        <v>-19.197396963123637</v>
      </c>
      <c r="G28" s="1"/>
      <c r="H28" s="1"/>
      <c r="I28" s="1"/>
    </row>
    <row r="29" spans="1:9" x14ac:dyDescent="0.25">
      <c r="A29" s="8" t="s">
        <v>66</v>
      </c>
      <c r="B29" s="37">
        <v>0</v>
      </c>
      <c r="C29" s="37">
        <v>0</v>
      </c>
      <c r="D29" s="37">
        <v>0</v>
      </c>
      <c r="E29" s="37">
        <v>0</v>
      </c>
      <c r="F29" s="18" t="e">
        <f t="shared" si="0"/>
        <v>#DIV/0!</v>
      </c>
      <c r="G29" s="1"/>
      <c r="H29" s="1"/>
      <c r="I29" s="1"/>
    </row>
    <row r="30" spans="1:9" x14ac:dyDescent="0.25">
      <c r="A30" s="11" t="s">
        <v>67</v>
      </c>
      <c r="B30" s="38">
        <v>0</v>
      </c>
      <c r="C30" s="38">
        <v>0</v>
      </c>
      <c r="D30" s="38">
        <v>0</v>
      </c>
      <c r="E30" s="38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37">
        <v>7188</v>
      </c>
      <c r="C31" s="37">
        <v>5528</v>
      </c>
      <c r="D31" s="37">
        <v>18953</v>
      </c>
      <c r="E31" s="37">
        <v>17800</v>
      </c>
      <c r="F31" s="10">
        <f t="shared" si="0"/>
        <v>-6.0834696354139197</v>
      </c>
      <c r="G31" s="1"/>
      <c r="H31" s="1"/>
      <c r="I31" s="1"/>
    </row>
    <row r="32" spans="1:9" x14ac:dyDescent="0.25">
      <c r="A32" s="11" t="s">
        <v>69</v>
      </c>
      <c r="B32" s="38">
        <v>206415</v>
      </c>
      <c r="C32" s="38">
        <v>204281</v>
      </c>
      <c r="D32" s="38">
        <v>568193</v>
      </c>
      <c r="E32" s="38">
        <v>555598</v>
      </c>
      <c r="F32" s="13">
        <f t="shared" si="0"/>
        <v>-2.2166763758089303</v>
      </c>
      <c r="G32" s="1"/>
      <c r="H32" s="1"/>
      <c r="I32" s="1"/>
    </row>
    <row r="33" spans="1:9" x14ac:dyDescent="0.25">
      <c r="A33" s="8" t="s">
        <v>70</v>
      </c>
      <c r="B33" s="37">
        <v>429</v>
      </c>
      <c r="C33" s="37">
        <v>508</v>
      </c>
      <c r="D33" s="37">
        <v>1805</v>
      </c>
      <c r="E33" s="37">
        <v>1711</v>
      </c>
      <c r="F33" s="10">
        <f t="shared" si="0"/>
        <v>-5.2077562326869753</v>
      </c>
      <c r="G33" s="1"/>
      <c r="H33" s="1"/>
      <c r="I33" s="1"/>
    </row>
    <row r="34" spans="1:9" x14ac:dyDescent="0.25">
      <c r="A34" s="11" t="s">
        <v>71</v>
      </c>
      <c r="B34" s="38">
        <v>0</v>
      </c>
      <c r="C34" s="38">
        <v>10</v>
      </c>
      <c r="D34" s="38">
        <v>0</v>
      </c>
      <c r="E34" s="38">
        <v>10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639390.5</v>
      </c>
      <c r="C35" s="15">
        <f t="shared" ref="C35:E35" si="1">SUM(C7:C34)</f>
        <v>665933.5</v>
      </c>
      <c r="D35" s="15">
        <f t="shared" si="1"/>
        <v>1753871.75</v>
      </c>
      <c r="E35" s="15">
        <f t="shared" si="1"/>
        <v>1879561</v>
      </c>
      <c r="F35" s="16">
        <f t="shared" si="0"/>
        <v>7.1663877361614396</v>
      </c>
      <c r="G35" s="1"/>
      <c r="H35" s="1"/>
      <c r="I35" s="1"/>
    </row>
    <row r="37" spans="1:9" x14ac:dyDescent="0.25">
      <c r="A37" s="42"/>
      <c r="B37" s="42">
        <f>E6</f>
        <v>2014</v>
      </c>
      <c r="C37" s="42">
        <f>D6</f>
        <v>2013</v>
      </c>
      <c r="D37" s="42"/>
      <c r="E37" s="42"/>
      <c r="F37" s="42">
        <f>B37</f>
        <v>2014</v>
      </c>
      <c r="G37" s="42">
        <f>C37</f>
        <v>2013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1067699</v>
      </c>
      <c r="G38" s="42">
        <f>LOOKUP(E38,$A$38:$A$65,$C$38:$C$65)</f>
        <v>886588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277</v>
      </c>
      <c r="C39" s="41">
        <f t="shared" ref="C39:C65" si="5">D8</f>
        <v>523</v>
      </c>
      <c r="D39" s="41">
        <f t="shared" ref="D39:D65" si="6">_xlfn.RANK.EQ(B39,$B$38:$B$65)+COUNTIF($B$38:$B$65,B39)-1</f>
        <v>11</v>
      </c>
      <c r="E39" s="42" t="str">
        <f t="shared" si="2"/>
        <v>VALENCIA</v>
      </c>
      <c r="F39" s="42">
        <f t="shared" ref="F39:F54" si="7">LOOKUP(E39,$A$38:$A$65,$B$38:$B$65)</f>
        <v>555598</v>
      </c>
      <c r="G39" s="42">
        <f t="shared" ref="G39:G65" si="8">LOOKUP(E39,$A$38:$A$65,$C$38:$C$65)</f>
        <v>568193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LAS PALMAS</v>
      </c>
      <c r="F40" s="42">
        <f t="shared" si="7"/>
        <v>131691</v>
      </c>
      <c r="G40" s="42">
        <f t="shared" si="8"/>
        <v>169559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BARCELONA</v>
      </c>
      <c r="F41" s="42">
        <f t="shared" si="7"/>
        <v>68586</v>
      </c>
      <c r="G41" s="42">
        <f t="shared" si="8"/>
        <v>80828.5</v>
      </c>
    </row>
    <row r="42" spans="1:9" x14ac:dyDescent="0.25">
      <c r="A42" s="42" t="str">
        <f t="shared" si="3"/>
        <v>BAHIA DE ALGECIRAS</v>
      </c>
      <c r="B42" s="41">
        <f t="shared" si="4"/>
        <v>1067699</v>
      </c>
      <c r="C42" s="41">
        <f t="shared" si="5"/>
        <v>886588</v>
      </c>
      <c r="D42" s="41">
        <f t="shared" si="6"/>
        <v>1</v>
      </c>
      <c r="E42" s="42" t="str">
        <f t="shared" si="2"/>
        <v>MALAGA</v>
      </c>
      <c r="F42" s="42">
        <f t="shared" si="7"/>
        <v>33465</v>
      </c>
      <c r="G42" s="42">
        <f t="shared" si="8"/>
        <v>24542</v>
      </c>
    </row>
    <row r="43" spans="1:9" x14ac:dyDescent="0.25">
      <c r="A43" s="42" t="str">
        <f t="shared" si="3"/>
        <v>BAHIA DE CADIZ</v>
      </c>
      <c r="B43" s="41">
        <f t="shared" si="4"/>
        <v>100</v>
      </c>
      <c r="C43" s="41">
        <f t="shared" si="5"/>
        <v>0</v>
      </c>
      <c r="D43" s="41">
        <f t="shared" si="6"/>
        <v>13</v>
      </c>
      <c r="E43" s="42" t="str">
        <f t="shared" si="2"/>
        <v>TARRAGONA</v>
      </c>
      <c r="F43" s="42">
        <f t="shared" si="7"/>
        <v>17800</v>
      </c>
      <c r="G43" s="42">
        <f t="shared" si="8"/>
        <v>18953</v>
      </c>
    </row>
    <row r="44" spans="1:9" x14ac:dyDescent="0.25">
      <c r="A44" s="42" t="str">
        <f t="shared" si="3"/>
        <v>BALEARES</v>
      </c>
      <c r="B44" s="41">
        <f t="shared" si="4"/>
        <v>4</v>
      </c>
      <c r="C44" s="41">
        <f t="shared" si="5"/>
        <v>2</v>
      </c>
      <c r="D44" s="41">
        <f t="shared" si="6"/>
        <v>17</v>
      </c>
      <c r="E44" s="42" t="str">
        <f t="shared" si="2"/>
        <v>VIGO</v>
      </c>
      <c r="F44" s="42">
        <f t="shared" si="7"/>
        <v>1711</v>
      </c>
      <c r="G44" s="42">
        <f t="shared" si="8"/>
        <v>1805</v>
      </c>
    </row>
    <row r="45" spans="1:9" x14ac:dyDescent="0.25">
      <c r="A45" s="42" t="str">
        <f t="shared" si="3"/>
        <v>BARCELONA</v>
      </c>
      <c r="B45" s="41">
        <f t="shared" si="4"/>
        <v>68586</v>
      </c>
      <c r="C45" s="41">
        <f t="shared" si="5"/>
        <v>80828.5</v>
      </c>
      <c r="D45" s="41">
        <f t="shared" si="6"/>
        <v>4</v>
      </c>
      <c r="E45" s="42" t="str">
        <f t="shared" si="2"/>
        <v>CASTELLON</v>
      </c>
      <c r="F45" s="42">
        <f t="shared" si="7"/>
        <v>1279</v>
      </c>
      <c r="G45" s="42">
        <f t="shared" si="8"/>
        <v>863</v>
      </c>
    </row>
    <row r="46" spans="1:9" x14ac:dyDescent="0.25">
      <c r="A46" s="42" t="str">
        <f t="shared" si="3"/>
        <v>BILBAO</v>
      </c>
      <c r="B46" s="41">
        <f t="shared" si="4"/>
        <v>224</v>
      </c>
      <c r="C46" s="41">
        <f t="shared" si="5"/>
        <v>125.25</v>
      </c>
      <c r="D46" s="41">
        <f t="shared" si="6"/>
        <v>12</v>
      </c>
      <c r="E46" s="42" t="str">
        <f t="shared" si="2"/>
        <v>SANTA CRUZ DE TENERIFE</v>
      </c>
      <c r="F46" s="42">
        <f t="shared" si="7"/>
        <v>745</v>
      </c>
      <c r="G46" s="42">
        <f t="shared" si="8"/>
        <v>922</v>
      </c>
    </row>
    <row r="47" spans="1:9" x14ac:dyDescent="0.25">
      <c r="A47" s="42" t="str">
        <f t="shared" si="3"/>
        <v>CARTAGENA</v>
      </c>
      <c r="B47" s="41">
        <f t="shared" si="4"/>
        <v>38</v>
      </c>
      <c r="C47" s="41">
        <f t="shared" si="5"/>
        <v>0</v>
      </c>
      <c r="D47" s="41">
        <f t="shared" si="6"/>
        <v>14</v>
      </c>
      <c r="E47" s="42" t="str">
        <f t="shared" si="2"/>
        <v>MARIN Y RIA DE PONTEVEDRA</v>
      </c>
      <c r="F47" s="42">
        <f t="shared" si="7"/>
        <v>324</v>
      </c>
      <c r="G47" s="42">
        <f t="shared" si="8"/>
        <v>968</v>
      </c>
    </row>
    <row r="48" spans="1:9" x14ac:dyDescent="0.25">
      <c r="A48" s="42" t="str">
        <f t="shared" si="3"/>
        <v>CASTELLON</v>
      </c>
      <c r="B48" s="41">
        <f t="shared" si="4"/>
        <v>1279</v>
      </c>
      <c r="C48" s="41">
        <f t="shared" si="5"/>
        <v>863</v>
      </c>
      <c r="D48" s="41">
        <f t="shared" si="6"/>
        <v>8</v>
      </c>
      <c r="E48" s="42" t="str">
        <f t="shared" si="2"/>
        <v>ALICANTE</v>
      </c>
      <c r="F48" s="42">
        <f t="shared" si="7"/>
        <v>277</v>
      </c>
      <c r="G48" s="42">
        <f t="shared" si="8"/>
        <v>523</v>
      </c>
    </row>
    <row r="49" spans="1:7" x14ac:dyDescent="0.25">
      <c r="A49" s="42" t="str">
        <f t="shared" si="3"/>
        <v>CEUTA</v>
      </c>
      <c r="B49" s="41">
        <f t="shared" si="4"/>
        <v>0</v>
      </c>
      <c r="C49" s="41">
        <f t="shared" si="5"/>
        <v>0</v>
      </c>
      <c r="D49" s="41">
        <f t="shared" si="6"/>
        <v>28</v>
      </c>
      <c r="E49" s="42" t="str">
        <f t="shared" si="2"/>
        <v>BILBAO</v>
      </c>
      <c r="F49" s="42">
        <f t="shared" si="7"/>
        <v>224</v>
      </c>
      <c r="G49" s="42">
        <f t="shared" si="8"/>
        <v>125.25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BAHIA DE CADIZ</v>
      </c>
      <c r="F50" s="42">
        <f t="shared" si="7"/>
        <v>100</v>
      </c>
      <c r="G50" s="42">
        <f t="shared" si="8"/>
        <v>0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0</v>
      </c>
      <c r="D51" s="41">
        <f t="shared" si="6"/>
        <v>28</v>
      </c>
      <c r="E51" s="42" t="str">
        <f t="shared" si="2"/>
        <v>CARTAGENA</v>
      </c>
      <c r="F51" s="42">
        <f t="shared" si="7"/>
        <v>38</v>
      </c>
      <c r="G51" s="42">
        <f t="shared" si="8"/>
        <v>0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e">
        <f t="shared" si="2"/>
        <v>#N/A</v>
      </c>
      <c r="F52" s="42" t="e">
        <f t="shared" si="7"/>
        <v>#N/A</v>
      </c>
      <c r="G52" s="42" t="e">
        <f t="shared" si="8"/>
        <v>#N/A</v>
      </c>
    </row>
    <row r="53" spans="1:7" x14ac:dyDescent="0.25">
      <c r="A53" s="42" t="str">
        <f t="shared" si="3"/>
        <v>LAS PALMAS</v>
      </c>
      <c r="B53" s="41">
        <f t="shared" si="4"/>
        <v>131691</v>
      </c>
      <c r="C53" s="41">
        <f t="shared" si="5"/>
        <v>169559</v>
      </c>
      <c r="D53" s="41">
        <f t="shared" si="6"/>
        <v>3</v>
      </c>
      <c r="E53" s="42" t="str">
        <f t="shared" si="2"/>
        <v>MOTRIL</v>
      </c>
      <c r="F53" s="42">
        <f t="shared" si="7"/>
        <v>10</v>
      </c>
      <c r="G53" s="42">
        <f t="shared" si="8"/>
        <v>0</v>
      </c>
    </row>
    <row r="54" spans="1:7" x14ac:dyDescent="0.25">
      <c r="A54" s="42" t="str">
        <f t="shared" si="3"/>
        <v>MALAGA</v>
      </c>
      <c r="B54" s="41">
        <f t="shared" si="4"/>
        <v>33465</v>
      </c>
      <c r="C54" s="41">
        <f t="shared" si="5"/>
        <v>24542</v>
      </c>
      <c r="D54" s="41">
        <f t="shared" si="6"/>
        <v>5</v>
      </c>
      <c r="E54" s="42" t="str">
        <f t="shared" si="2"/>
        <v>BALEARES</v>
      </c>
      <c r="F54" s="42">
        <f t="shared" si="7"/>
        <v>4</v>
      </c>
      <c r="G54" s="42">
        <f t="shared" si="8"/>
        <v>2</v>
      </c>
    </row>
    <row r="55" spans="1:7" x14ac:dyDescent="0.25">
      <c r="A55" s="42" t="str">
        <f t="shared" si="3"/>
        <v>MARIN Y RIA DE PONTEVEDRA</v>
      </c>
      <c r="B55" s="41">
        <f t="shared" si="4"/>
        <v>324</v>
      </c>
      <c r="C55" s="41">
        <f t="shared" si="5"/>
        <v>968</v>
      </c>
      <c r="D55" s="41">
        <f t="shared" si="6"/>
        <v>10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10</v>
      </c>
      <c r="C57" s="41">
        <f t="shared" si="5"/>
        <v>0</v>
      </c>
      <c r="D57" s="41">
        <f t="shared" si="6"/>
        <v>16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745</v>
      </c>
      <c r="C59" s="41">
        <f t="shared" si="5"/>
        <v>922</v>
      </c>
      <c r="D59" s="41">
        <f t="shared" si="6"/>
        <v>9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0</v>
      </c>
      <c r="C60" s="41">
        <f t="shared" si="5"/>
        <v>0</v>
      </c>
      <c r="D60" s="41">
        <f t="shared" si="6"/>
        <v>28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17800</v>
      </c>
      <c r="C62" s="41">
        <f t="shared" si="5"/>
        <v>18953</v>
      </c>
      <c r="D62" s="41">
        <f t="shared" si="6"/>
        <v>6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555598</v>
      </c>
      <c r="C63" s="41">
        <f t="shared" si="5"/>
        <v>568193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1711</v>
      </c>
      <c r="C64" s="41">
        <f t="shared" si="5"/>
        <v>1805</v>
      </c>
      <c r="D64" s="41">
        <f t="shared" si="6"/>
        <v>7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10</v>
      </c>
      <c r="C65" s="41">
        <f t="shared" si="5"/>
        <v>0</v>
      </c>
      <c r="D65" s="41">
        <f t="shared" si="6"/>
        <v>16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Views>
    <sheetView workbookViewId="0">
      <selection activeCell="B6" sqref="B6:E6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7" bestFit="1" customWidth="1"/>
    <col min="7" max="7" width="11.5703125" bestFit="1" customWidth="1"/>
  </cols>
  <sheetData>
    <row r="1" spans="1:12" s="2" customFormat="1" ht="22.5" customHeight="1" x14ac:dyDescent="0.35">
      <c r="F1" s="3" t="s">
        <v>94</v>
      </c>
    </row>
    <row r="2" spans="1:12" s="2" customFormat="1" ht="21" x14ac:dyDescent="0.35"/>
    <row r="5" spans="1:12" x14ac:dyDescent="0.25">
      <c r="A5" s="122" t="s">
        <v>73</v>
      </c>
      <c r="B5" s="120" t="str">
        <f>'Resumen general'!D6</f>
        <v>Mes Marzo</v>
      </c>
      <c r="C5" s="121"/>
      <c r="D5" s="120" t="s">
        <v>40</v>
      </c>
      <c r="E5" s="121"/>
      <c r="F5" s="121"/>
      <c r="L5" s="39">
        <f>'Resumen general'!I4</f>
        <v>41758</v>
      </c>
    </row>
    <row r="6" spans="1:12" x14ac:dyDescent="0.25">
      <c r="A6" s="123"/>
      <c r="B6" s="7">
        <f>'Resumen general'!D7</f>
        <v>2013</v>
      </c>
      <c r="C6" s="7">
        <f>'Resumen general'!E7</f>
        <v>2014</v>
      </c>
      <c r="D6" s="7">
        <f>'Resumen general'!F7</f>
        <v>2013</v>
      </c>
      <c r="E6" s="7">
        <f>'Resumen general'!G7</f>
        <v>2014</v>
      </c>
      <c r="F6" s="7" t="s">
        <v>43</v>
      </c>
    </row>
    <row r="7" spans="1:12" x14ac:dyDescent="0.25">
      <c r="A7" s="8" t="s">
        <v>44</v>
      </c>
      <c r="B7" s="9">
        <v>32</v>
      </c>
      <c r="C7" s="9">
        <v>10</v>
      </c>
      <c r="D7" s="9">
        <v>138</v>
      </c>
      <c r="E7" s="9">
        <v>120</v>
      </c>
      <c r="F7" s="10">
        <f>((E7*100)/D7)-100</f>
        <v>-13.043478260869563</v>
      </c>
      <c r="G7" s="1"/>
      <c r="H7" s="1"/>
      <c r="I7" s="1"/>
    </row>
    <row r="8" spans="1:12" x14ac:dyDescent="0.25">
      <c r="A8" s="11" t="s">
        <v>45</v>
      </c>
      <c r="B8" s="12">
        <v>10796</v>
      </c>
      <c r="C8" s="12">
        <v>9658</v>
      </c>
      <c r="D8" s="12">
        <v>29535</v>
      </c>
      <c r="E8" s="12">
        <v>28763</v>
      </c>
      <c r="F8" s="13">
        <f t="shared" ref="F8:F35" si="0">((E8*100)/D8)-100</f>
        <v>-2.6138479769764729</v>
      </c>
      <c r="G8" s="1"/>
      <c r="H8" s="1"/>
      <c r="I8" s="1"/>
    </row>
    <row r="9" spans="1:12" x14ac:dyDescent="0.25">
      <c r="A9" s="8" t="s">
        <v>46</v>
      </c>
      <c r="B9" s="9">
        <v>335</v>
      </c>
      <c r="C9" s="9">
        <v>298</v>
      </c>
      <c r="D9" s="9">
        <v>1123</v>
      </c>
      <c r="E9" s="9">
        <v>617</v>
      </c>
      <c r="F9" s="10">
        <f t="shared" si="0"/>
        <v>-45.057880676758685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361</v>
      </c>
      <c r="C11" s="9">
        <v>237</v>
      </c>
      <c r="D11" s="9">
        <v>361</v>
      </c>
      <c r="E11" s="9">
        <v>1038</v>
      </c>
      <c r="F11" s="10">
        <f t="shared" si="0"/>
        <v>187.53462603878114</v>
      </c>
      <c r="G11" s="1"/>
      <c r="H11" s="1"/>
      <c r="I11" s="1"/>
    </row>
    <row r="12" spans="1:12" x14ac:dyDescent="0.25">
      <c r="A12" s="11" t="s">
        <v>49</v>
      </c>
      <c r="B12" s="12">
        <v>2407</v>
      </c>
      <c r="C12" s="12">
        <v>2462</v>
      </c>
      <c r="D12" s="12">
        <v>9803</v>
      </c>
      <c r="E12" s="12">
        <v>7133</v>
      </c>
      <c r="F12" s="13">
        <f t="shared" si="0"/>
        <v>-27.236560236662243</v>
      </c>
      <c r="G12" s="1"/>
      <c r="H12" s="1"/>
      <c r="I12" s="1"/>
    </row>
    <row r="13" spans="1:12" x14ac:dyDescent="0.25">
      <c r="A13" s="8" t="s">
        <v>50</v>
      </c>
      <c r="B13" s="9">
        <v>5506</v>
      </c>
      <c r="C13" s="9">
        <v>4925</v>
      </c>
      <c r="D13" s="9">
        <v>14315</v>
      </c>
      <c r="E13" s="9">
        <v>13529</v>
      </c>
      <c r="F13" s="10">
        <f t="shared" si="0"/>
        <v>-5.4907439748515543</v>
      </c>
      <c r="G13" s="1"/>
      <c r="H13" s="1"/>
      <c r="I13" s="1"/>
    </row>
    <row r="14" spans="1:12" x14ac:dyDescent="0.25">
      <c r="A14" s="11" t="s">
        <v>51</v>
      </c>
      <c r="B14" s="12">
        <v>14851.5</v>
      </c>
      <c r="C14" s="12">
        <v>16849</v>
      </c>
      <c r="D14" s="12">
        <v>39421.5</v>
      </c>
      <c r="E14" s="12">
        <v>48626.5</v>
      </c>
      <c r="F14" s="13">
        <f t="shared" si="0"/>
        <v>23.350202300774953</v>
      </c>
      <c r="G14" s="1"/>
      <c r="H14" s="1"/>
      <c r="I14" s="1"/>
    </row>
    <row r="15" spans="1:12" x14ac:dyDescent="0.25">
      <c r="A15" s="8" t="s">
        <v>52</v>
      </c>
      <c r="B15" s="9">
        <v>5256.25</v>
      </c>
      <c r="C15" s="9">
        <v>6416</v>
      </c>
      <c r="D15" s="9">
        <v>14409.25</v>
      </c>
      <c r="E15" s="9">
        <v>17354</v>
      </c>
      <c r="F15" s="10">
        <f t="shared" si="0"/>
        <v>20.436525148775956</v>
      </c>
      <c r="G15" s="1"/>
      <c r="H15" s="1"/>
      <c r="I15" s="1"/>
    </row>
    <row r="16" spans="1:12" x14ac:dyDescent="0.25">
      <c r="A16" s="11" t="s">
        <v>53</v>
      </c>
      <c r="B16" s="12">
        <v>2131</v>
      </c>
      <c r="C16" s="12">
        <v>1907</v>
      </c>
      <c r="D16" s="12">
        <v>3846</v>
      </c>
      <c r="E16" s="12">
        <v>5585</v>
      </c>
      <c r="F16" s="13">
        <f t="shared" si="0"/>
        <v>45.215808632345301</v>
      </c>
      <c r="G16" s="1"/>
      <c r="H16" s="1"/>
      <c r="I16" s="1"/>
    </row>
    <row r="17" spans="1:9" x14ac:dyDescent="0.25">
      <c r="A17" s="8" t="s">
        <v>54</v>
      </c>
      <c r="B17" s="9">
        <v>118</v>
      </c>
      <c r="C17" s="9">
        <v>252</v>
      </c>
      <c r="D17" s="9">
        <v>638</v>
      </c>
      <c r="E17" s="9">
        <v>679</v>
      </c>
      <c r="F17" s="10">
        <f t="shared" si="0"/>
        <v>6.4263322884012553</v>
      </c>
      <c r="G17" s="1"/>
      <c r="H17" s="1"/>
      <c r="I17" s="1"/>
    </row>
    <row r="18" spans="1:9" x14ac:dyDescent="0.25">
      <c r="A18" s="11" t="s">
        <v>55</v>
      </c>
      <c r="B18" s="12">
        <v>1495</v>
      </c>
      <c r="C18" s="12">
        <v>1568</v>
      </c>
      <c r="D18" s="12">
        <v>4763</v>
      </c>
      <c r="E18" s="12">
        <v>4784</v>
      </c>
      <c r="F18" s="13">
        <f t="shared" si="0"/>
        <v>0.44089859332353853</v>
      </c>
      <c r="G18" s="1"/>
      <c r="H18" s="1"/>
      <c r="I18" s="1"/>
    </row>
    <row r="19" spans="1:9" x14ac:dyDescent="0.25">
      <c r="A19" s="8" t="s">
        <v>56</v>
      </c>
      <c r="B19" s="9">
        <v>0</v>
      </c>
      <c r="C19" s="9">
        <v>0</v>
      </c>
      <c r="D19" s="9">
        <v>40</v>
      </c>
      <c r="E19" s="9">
        <v>0</v>
      </c>
      <c r="F19" s="18">
        <f t="shared" si="0"/>
        <v>-100</v>
      </c>
      <c r="G19" s="1"/>
      <c r="H19" s="1"/>
      <c r="I19" s="1"/>
    </row>
    <row r="20" spans="1:9" x14ac:dyDescent="0.25">
      <c r="A20" s="11" t="s">
        <v>57</v>
      </c>
      <c r="B20" s="12">
        <v>1088</v>
      </c>
      <c r="C20" s="12">
        <v>961</v>
      </c>
      <c r="D20" s="12">
        <v>2606</v>
      </c>
      <c r="E20" s="12">
        <v>2407</v>
      </c>
      <c r="F20" s="13">
        <f t="shared" si="0"/>
        <v>-7.6362240982348482</v>
      </c>
      <c r="G20" s="1"/>
      <c r="H20" s="1"/>
      <c r="I20" s="1"/>
    </row>
    <row r="21" spans="1:9" x14ac:dyDescent="0.25">
      <c r="A21" s="8" t="s">
        <v>58</v>
      </c>
      <c r="B21" s="9">
        <v>17</v>
      </c>
      <c r="C21" s="9">
        <v>89</v>
      </c>
      <c r="D21" s="9">
        <v>35</v>
      </c>
      <c r="E21" s="9">
        <v>223</v>
      </c>
      <c r="F21" s="10">
        <f t="shared" si="0"/>
        <v>537.14285714285711</v>
      </c>
      <c r="G21" s="1"/>
      <c r="H21" s="1"/>
      <c r="I21" s="1"/>
    </row>
    <row r="22" spans="1:9" x14ac:dyDescent="0.25">
      <c r="A22" s="11" t="s">
        <v>59</v>
      </c>
      <c r="B22" s="12">
        <v>27791</v>
      </c>
      <c r="C22" s="12">
        <v>30647</v>
      </c>
      <c r="D22" s="12">
        <v>79389</v>
      </c>
      <c r="E22" s="12">
        <v>88137</v>
      </c>
      <c r="F22" s="13">
        <f t="shared" si="0"/>
        <v>11.019158825529985</v>
      </c>
      <c r="G22" s="1"/>
      <c r="H22" s="1"/>
      <c r="I22" s="1"/>
    </row>
    <row r="23" spans="1:9" x14ac:dyDescent="0.25">
      <c r="A23" s="8" t="s">
        <v>60</v>
      </c>
      <c r="B23" s="9">
        <v>1000</v>
      </c>
      <c r="C23" s="9">
        <v>963</v>
      </c>
      <c r="D23" s="9">
        <v>3328</v>
      </c>
      <c r="E23" s="9">
        <v>3036</v>
      </c>
      <c r="F23" s="10">
        <f t="shared" si="0"/>
        <v>-8.774038461538467</v>
      </c>
      <c r="G23" s="1"/>
      <c r="H23" s="1"/>
      <c r="I23" s="1"/>
    </row>
    <row r="24" spans="1:9" x14ac:dyDescent="0.25">
      <c r="A24" s="11" t="s">
        <v>61</v>
      </c>
      <c r="B24" s="12">
        <v>578</v>
      </c>
      <c r="C24" s="12">
        <v>807</v>
      </c>
      <c r="D24" s="12">
        <v>1458</v>
      </c>
      <c r="E24" s="12">
        <v>2070</v>
      </c>
      <c r="F24" s="13">
        <f t="shared" si="0"/>
        <v>41.975308641975317</v>
      </c>
      <c r="G24" s="1"/>
      <c r="H24" s="1"/>
      <c r="I24" s="1"/>
    </row>
    <row r="25" spans="1:9" x14ac:dyDescent="0.25">
      <c r="A25" s="8" t="s">
        <v>62</v>
      </c>
      <c r="B25" s="9">
        <v>1481</v>
      </c>
      <c r="C25" s="9">
        <v>2078</v>
      </c>
      <c r="D25" s="9">
        <v>4330</v>
      </c>
      <c r="E25" s="9">
        <v>5908</v>
      </c>
      <c r="F25" s="10">
        <f t="shared" si="0"/>
        <v>36.443418013856814</v>
      </c>
      <c r="G25" s="1"/>
      <c r="H25" s="1"/>
      <c r="I25" s="1"/>
    </row>
    <row r="26" spans="1:9" x14ac:dyDescent="0.25">
      <c r="A26" s="11" t="s">
        <v>63</v>
      </c>
      <c r="B26" s="12">
        <v>160</v>
      </c>
      <c r="C26" s="12">
        <v>36</v>
      </c>
      <c r="D26" s="12">
        <v>282</v>
      </c>
      <c r="E26" s="12">
        <v>219</v>
      </c>
      <c r="F26" s="13">
        <f t="shared" si="0"/>
        <v>-22.340425531914889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21334</v>
      </c>
      <c r="C28" s="12">
        <v>23422</v>
      </c>
      <c r="D28" s="12">
        <v>63066</v>
      </c>
      <c r="E28" s="12">
        <v>67658</v>
      </c>
      <c r="F28" s="13">
        <f t="shared" si="0"/>
        <v>7.2812609012780314</v>
      </c>
      <c r="G28" s="1"/>
      <c r="H28" s="1"/>
      <c r="I28" s="1"/>
    </row>
    <row r="29" spans="1:9" x14ac:dyDescent="0.25">
      <c r="A29" s="8" t="s">
        <v>66</v>
      </c>
      <c r="B29" s="9">
        <v>0</v>
      </c>
      <c r="C29" s="9">
        <v>0</v>
      </c>
      <c r="D29" s="9">
        <v>0</v>
      </c>
      <c r="E29" s="9">
        <v>0</v>
      </c>
      <c r="F29" s="18" t="e">
        <f t="shared" si="0"/>
        <v>#DIV/0!</v>
      </c>
      <c r="G29" s="1"/>
      <c r="H29" s="1"/>
      <c r="I29" s="1"/>
    </row>
    <row r="30" spans="1:9" x14ac:dyDescent="0.25">
      <c r="A30" s="11" t="s">
        <v>67</v>
      </c>
      <c r="B30" s="12">
        <v>10810</v>
      </c>
      <c r="C30" s="12">
        <v>11758</v>
      </c>
      <c r="D30" s="12">
        <v>29602</v>
      </c>
      <c r="E30" s="12">
        <v>33280</v>
      </c>
      <c r="F30" s="13">
        <f t="shared" si="0"/>
        <v>12.424836159718936</v>
      </c>
      <c r="G30" s="1"/>
      <c r="H30" s="1"/>
      <c r="I30" s="1"/>
    </row>
    <row r="31" spans="1:9" x14ac:dyDescent="0.25">
      <c r="A31" s="8" t="s">
        <v>68</v>
      </c>
      <c r="B31" s="9">
        <v>1298</v>
      </c>
      <c r="C31" s="9">
        <v>699</v>
      </c>
      <c r="D31" s="9">
        <v>4884</v>
      </c>
      <c r="E31" s="9">
        <v>2452</v>
      </c>
      <c r="F31" s="10">
        <f t="shared" si="0"/>
        <v>-49.795249795249795</v>
      </c>
      <c r="G31" s="1"/>
      <c r="H31" s="1"/>
      <c r="I31" s="1"/>
    </row>
    <row r="32" spans="1:9" x14ac:dyDescent="0.25">
      <c r="A32" s="11" t="s">
        <v>69</v>
      </c>
      <c r="B32" s="12">
        <v>12085</v>
      </c>
      <c r="C32" s="12">
        <v>13315</v>
      </c>
      <c r="D32" s="12">
        <v>31129</v>
      </c>
      <c r="E32" s="12">
        <v>38254</v>
      </c>
      <c r="F32" s="13">
        <f t="shared" si="0"/>
        <v>22.888624755051566</v>
      </c>
      <c r="G32" s="1"/>
      <c r="H32" s="1"/>
      <c r="I32" s="1"/>
    </row>
    <row r="33" spans="1:9" x14ac:dyDescent="0.25">
      <c r="A33" s="8" t="s">
        <v>70</v>
      </c>
      <c r="B33" s="9">
        <v>1122</v>
      </c>
      <c r="C33" s="9">
        <v>2353</v>
      </c>
      <c r="D33" s="9">
        <v>5281</v>
      </c>
      <c r="E33" s="9">
        <v>6497</v>
      </c>
      <c r="F33" s="10">
        <f t="shared" si="0"/>
        <v>23.025942056428704</v>
      </c>
      <c r="G33" s="1"/>
      <c r="H33" s="1"/>
      <c r="I33" s="1"/>
    </row>
    <row r="34" spans="1:9" x14ac:dyDescent="0.25">
      <c r="A34" s="11" t="s">
        <v>71</v>
      </c>
      <c r="B34" s="12">
        <v>2199</v>
      </c>
      <c r="C34" s="12">
        <v>3410</v>
      </c>
      <c r="D34" s="12">
        <v>6952</v>
      </c>
      <c r="E34" s="12">
        <v>8558</v>
      </c>
      <c r="F34" s="13">
        <f t="shared" si="0"/>
        <v>23.101265822784811</v>
      </c>
      <c r="G34" s="1"/>
      <c r="H34" s="1"/>
      <c r="I34" s="1"/>
    </row>
    <row r="35" spans="1:9" x14ac:dyDescent="0.25">
      <c r="A35" s="14" t="s">
        <v>72</v>
      </c>
      <c r="B35" s="15">
        <f>SUM(B7:B34)</f>
        <v>124251.75</v>
      </c>
      <c r="C35" s="15">
        <f t="shared" ref="C35:E35" si="1">SUM(C7:C34)</f>
        <v>135120</v>
      </c>
      <c r="D35" s="15">
        <f t="shared" si="1"/>
        <v>350734.75</v>
      </c>
      <c r="E35" s="15">
        <f t="shared" si="1"/>
        <v>386927.5</v>
      </c>
      <c r="F35" s="16">
        <f t="shared" si="0"/>
        <v>10.319122926941233</v>
      </c>
      <c r="G35" s="1"/>
      <c r="H35" s="1"/>
      <c r="I35" s="1"/>
    </row>
    <row r="37" spans="1:9" x14ac:dyDescent="0.25">
      <c r="A37" s="42"/>
      <c r="B37" s="42">
        <f>E6</f>
        <v>2014</v>
      </c>
      <c r="C37" s="42">
        <f>D6</f>
        <v>2013</v>
      </c>
      <c r="D37" s="42"/>
      <c r="E37" s="42"/>
      <c r="F37" s="42">
        <f>B37</f>
        <v>2014</v>
      </c>
      <c r="G37" s="42">
        <f>C37</f>
        <v>2013</v>
      </c>
    </row>
    <row r="38" spans="1:9" x14ac:dyDescent="0.25">
      <c r="A38" s="42" t="str">
        <f>A7</f>
        <v>A CORUÑA</v>
      </c>
      <c r="B38" s="41">
        <f>E7</f>
        <v>120</v>
      </c>
      <c r="C38" s="41">
        <f>D7</f>
        <v>138</v>
      </c>
      <c r="D38" s="41">
        <f>_xlfn.RANK.EQ(B38,$B$38:$B$65)+COUNTIF($B$38:$B$65,B38)-1</f>
        <v>24</v>
      </c>
      <c r="E38" s="42" t="str">
        <f t="shared" ref="E38:E65" si="2">INDEX($A$38:$B$65,MATCH(ROW()-37,$D$38:$D$65,0),1)</f>
        <v>LAS PALMAS</v>
      </c>
      <c r="F38" s="42">
        <f>LOOKUP(E38,$A$38:$A$65,$B$38:$B$65)</f>
        <v>88137</v>
      </c>
      <c r="G38" s="42">
        <f>LOOKUP(E38,$A$38:$A$65,$C$38:$C$65)</f>
        <v>79389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28763</v>
      </c>
      <c r="C39" s="41">
        <f t="shared" ref="C39:C65" si="5">D8</f>
        <v>29535</v>
      </c>
      <c r="D39" s="41">
        <f t="shared" ref="D39:D65" si="6">_xlfn.RANK.EQ(B39,$B$38:$B$65)+COUNTIF($B$38:$B$65,B39)-1</f>
        <v>6</v>
      </c>
      <c r="E39" s="42" t="str">
        <f t="shared" si="2"/>
        <v>SANTA CRUZ DE TENERIFE</v>
      </c>
      <c r="F39" s="42">
        <f t="shared" ref="F39:F65" si="7">LOOKUP(E39,$A$38:$A$65,$B$38:$B$65)</f>
        <v>67658</v>
      </c>
      <c r="G39" s="42">
        <f t="shared" ref="G39:G65" si="8">LOOKUP(E39,$A$38:$A$65,$C$38:$C$65)</f>
        <v>63066</v>
      </c>
    </row>
    <row r="40" spans="1:9" x14ac:dyDescent="0.25">
      <c r="A40" s="42" t="str">
        <f t="shared" si="3"/>
        <v>ALMERIA</v>
      </c>
      <c r="B40" s="41">
        <f t="shared" si="4"/>
        <v>617</v>
      </c>
      <c r="C40" s="41">
        <f t="shared" si="5"/>
        <v>1123</v>
      </c>
      <c r="D40" s="41">
        <f t="shared" si="6"/>
        <v>21</v>
      </c>
      <c r="E40" s="42" t="str">
        <f t="shared" si="2"/>
        <v>BARCELONA</v>
      </c>
      <c r="F40" s="42">
        <f t="shared" si="7"/>
        <v>48626.5</v>
      </c>
      <c r="G40" s="42">
        <f t="shared" si="8"/>
        <v>39421.5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VALENCIA</v>
      </c>
      <c r="F41" s="42">
        <f t="shared" si="7"/>
        <v>38254</v>
      </c>
      <c r="G41" s="42">
        <f t="shared" si="8"/>
        <v>31129</v>
      </c>
    </row>
    <row r="42" spans="1:9" x14ac:dyDescent="0.25">
      <c r="A42" s="42" t="str">
        <f t="shared" si="3"/>
        <v>BAHIA DE ALGECIRAS</v>
      </c>
      <c r="B42" s="41">
        <f t="shared" si="4"/>
        <v>1038</v>
      </c>
      <c r="C42" s="41">
        <f t="shared" si="5"/>
        <v>361</v>
      </c>
      <c r="D42" s="41">
        <f t="shared" si="6"/>
        <v>19</v>
      </c>
      <c r="E42" s="42" t="str">
        <f t="shared" si="2"/>
        <v>SEVILLA</v>
      </c>
      <c r="F42" s="42">
        <f t="shared" si="7"/>
        <v>33280</v>
      </c>
      <c r="G42" s="42">
        <f t="shared" si="8"/>
        <v>29602</v>
      </c>
    </row>
    <row r="43" spans="1:9" x14ac:dyDescent="0.25">
      <c r="A43" s="42" t="str">
        <f t="shared" si="3"/>
        <v>BAHIA DE CADIZ</v>
      </c>
      <c r="B43" s="41">
        <f t="shared" si="4"/>
        <v>7133</v>
      </c>
      <c r="C43" s="41">
        <f t="shared" si="5"/>
        <v>9803</v>
      </c>
      <c r="D43" s="41">
        <f t="shared" si="6"/>
        <v>10</v>
      </c>
      <c r="E43" s="42" t="str">
        <f t="shared" si="2"/>
        <v>ALICANTE</v>
      </c>
      <c r="F43" s="42">
        <f t="shared" si="7"/>
        <v>28763</v>
      </c>
      <c r="G43" s="42">
        <f t="shared" si="8"/>
        <v>29535</v>
      </c>
    </row>
    <row r="44" spans="1:9" x14ac:dyDescent="0.25">
      <c r="A44" s="42" t="str">
        <f t="shared" si="3"/>
        <v>BALEARES</v>
      </c>
      <c r="B44" s="41">
        <f t="shared" si="4"/>
        <v>13529</v>
      </c>
      <c r="C44" s="41">
        <f t="shared" si="5"/>
        <v>14315</v>
      </c>
      <c r="D44" s="41">
        <f t="shared" si="6"/>
        <v>8</v>
      </c>
      <c r="E44" s="42" t="str">
        <f t="shared" si="2"/>
        <v>BILBAO</v>
      </c>
      <c r="F44" s="42">
        <f t="shared" si="7"/>
        <v>17354</v>
      </c>
      <c r="G44" s="42">
        <f t="shared" si="8"/>
        <v>14409.25</v>
      </c>
    </row>
    <row r="45" spans="1:9" x14ac:dyDescent="0.25">
      <c r="A45" s="42" t="str">
        <f t="shared" si="3"/>
        <v>BARCELONA</v>
      </c>
      <c r="B45" s="41">
        <f t="shared" si="4"/>
        <v>48626.5</v>
      </c>
      <c r="C45" s="41">
        <f t="shared" si="5"/>
        <v>39421.5</v>
      </c>
      <c r="D45" s="41">
        <f t="shared" si="6"/>
        <v>3</v>
      </c>
      <c r="E45" s="42" t="str">
        <f t="shared" si="2"/>
        <v>BALEARES</v>
      </c>
      <c r="F45" s="42">
        <f t="shared" si="7"/>
        <v>13529</v>
      </c>
      <c r="G45" s="42">
        <f t="shared" si="8"/>
        <v>14315</v>
      </c>
    </row>
    <row r="46" spans="1:9" x14ac:dyDescent="0.25">
      <c r="A46" s="42" t="str">
        <f t="shared" si="3"/>
        <v>BILBAO</v>
      </c>
      <c r="B46" s="41">
        <f t="shared" si="4"/>
        <v>17354</v>
      </c>
      <c r="C46" s="41">
        <f t="shared" si="5"/>
        <v>14409.25</v>
      </c>
      <c r="D46" s="41">
        <f t="shared" si="6"/>
        <v>7</v>
      </c>
      <c r="E46" s="42" t="str">
        <f t="shared" si="2"/>
        <v>VILAGARCIA</v>
      </c>
      <c r="F46" s="42">
        <f t="shared" si="7"/>
        <v>8558</v>
      </c>
      <c r="G46" s="42">
        <f t="shared" si="8"/>
        <v>6952</v>
      </c>
    </row>
    <row r="47" spans="1:9" x14ac:dyDescent="0.25">
      <c r="A47" s="42" t="str">
        <f t="shared" si="3"/>
        <v>CARTAGENA</v>
      </c>
      <c r="B47" s="41">
        <f t="shared" si="4"/>
        <v>5585</v>
      </c>
      <c r="C47" s="41">
        <f t="shared" si="5"/>
        <v>3846</v>
      </c>
      <c r="D47" s="41">
        <f t="shared" si="6"/>
        <v>13</v>
      </c>
      <c r="E47" s="42" t="str">
        <f t="shared" si="2"/>
        <v>BAHIA DE CADIZ</v>
      </c>
      <c r="F47" s="42">
        <f t="shared" si="7"/>
        <v>7133</v>
      </c>
      <c r="G47" s="42">
        <f t="shared" si="8"/>
        <v>9803</v>
      </c>
    </row>
    <row r="48" spans="1:9" x14ac:dyDescent="0.25">
      <c r="A48" s="42" t="str">
        <f t="shared" si="3"/>
        <v>CASTELLON</v>
      </c>
      <c r="B48" s="41">
        <f t="shared" si="4"/>
        <v>679</v>
      </c>
      <c r="C48" s="41">
        <f t="shared" si="5"/>
        <v>638</v>
      </c>
      <c r="D48" s="41">
        <f t="shared" si="6"/>
        <v>20</v>
      </c>
      <c r="E48" s="42" t="str">
        <f t="shared" si="2"/>
        <v>VIGO</v>
      </c>
      <c r="F48" s="42">
        <f t="shared" si="7"/>
        <v>6497</v>
      </c>
      <c r="G48" s="42">
        <f t="shared" si="8"/>
        <v>5281</v>
      </c>
    </row>
    <row r="49" spans="1:7" x14ac:dyDescent="0.25">
      <c r="A49" s="42" t="str">
        <f t="shared" si="3"/>
        <v>CEUTA</v>
      </c>
      <c r="B49" s="41">
        <f t="shared" si="4"/>
        <v>4784</v>
      </c>
      <c r="C49" s="41">
        <f t="shared" si="5"/>
        <v>4763</v>
      </c>
      <c r="D49" s="41">
        <f t="shared" si="6"/>
        <v>14</v>
      </c>
      <c r="E49" s="42" t="str">
        <f t="shared" si="2"/>
        <v>MELILLA</v>
      </c>
      <c r="F49" s="42">
        <f t="shared" si="7"/>
        <v>5908</v>
      </c>
      <c r="G49" s="42">
        <f t="shared" si="8"/>
        <v>4330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40</v>
      </c>
      <c r="D50" s="41">
        <f t="shared" si="6"/>
        <v>28</v>
      </c>
      <c r="E50" s="42" t="str">
        <f t="shared" si="2"/>
        <v>CARTAGENA</v>
      </c>
      <c r="F50" s="42">
        <f t="shared" si="7"/>
        <v>5585</v>
      </c>
      <c r="G50" s="42">
        <f t="shared" si="8"/>
        <v>3846</v>
      </c>
    </row>
    <row r="51" spans="1:7" x14ac:dyDescent="0.25">
      <c r="A51" s="42" t="str">
        <f t="shared" si="3"/>
        <v>GIJON</v>
      </c>
      <c r="B51" s="41">
        <f t="shared" si="4"/>
        <v>2407</v>
      </c>
      <c r="C51" s="41">
        <f t="shared" si="5"/>
        <v>2606</v>
      </c>
      <c r="D51" s="41">
        <f t="shared" si="6"/>
        <v>17</v>
      </c>
      <c r="E51" s="42" t="str">
        <f t="shared" si="2"/>
        <v>CEUTA</v>
      </c>
      <c r="F51" s="42">
        <f t="shared" si="7"/>
        <v>4784</v>
      </c>
      <c r="G51" s="42">
        <f t="shared" si="8"/>
        <v>4763</v>
      </c>
    </row>
    <row r="52" spans="1:7" x14ac:dyDescent="0.25">
      <c r="A52" s="42" t="str">
        <f t="shared" si="3"/>
        <v>HUELVA</v>
      </c>
      <c r="B52" s="41">
        <f t="shared" si="4"/>
        <v>223</v>
      </c>
      <c r="C52" s="41">
        <f t="shared" si="5"/>
        <v>35</v>
      </c>
      <c r="D52" s="41">
        <f t="shared" si="6"/>
        <v>22</v>
      </c>
      <c r="E52" s="42" t="str">
        <f t="shared" si="2"/>
        <v>MALAGA</v>
      </c>
      <c r="F52" s="42">
        <f t="shared" si="7"/>
        <v>3036</v>
      </c>
      <c r="G52" s="42">
        <f t="shared" si="8"/>
        <v>3328</v>
      </c>
    </row>
    <row r="53" spans="1:7" x14ac:dyDescent="0.25">
      <c r="A53" s="42" t="str">
        <f t="shared" si="3"/>
        <v>LAS PALMAS</v>
      </c>
      <c r="B53" s="41">
        <f t="shared" si="4"/>
        <v>88137</v>
      </c>
      <c r="C53" s="41">
        <f t="shared" si="5"/>
        <v>79389</v>
      </c>
      <c r="D53" s="41">
        <f t="shared" si="6"/>
        <v>1</v>
      </c>
      <c r="E53" s="42" t="str">
        <f t="shared" si="2"/>
        <v>TARRAGONA</v>
      </c>
      <c r="F53" s="42">
        <f t="shared" si="7"/>
        <v>2452</v>
      </c>
      <c r="G53" s="42">
        <f t="shared" si="8"/>
        <v>4884</v>
      </c>
    </row>
    <row r="54" spans="1:7" x14ac:dyDescent="0.25">
      <c r="A54" s="42" t="str">
        <f t="shared" si="3"/>
        <v>MALAGA</v>
      </c>
      <c r="B54" s="41">
        <f t="shared" si="4"/>
        <v>3036</v>
      </c>
      <c r="C54" s="41">
        <f t="shared" si="5"/>
        <v>3328</v>
      </c>
      <c r="D54" s="41">
        <f t="shared" si="6"/>
        <v>15</v>
      </c>
      <c r="E54" s="42" t="str">
        <f t="shared" si="2"/>
        <v>GIJON</v>
      </c>
      <c r="F54" s="42">
        <f t="shared" si="7"/>
        <v>2407</v>
      </c>
      <c r="G54" s="42">
        <f t="shared" si="8"/>
        <v>2606</v>
      </c>
    </row>
    <row r="55" spans="1:7" x14ac:dyDescent="0.25">
      <c r="A55" s="42" t="str">
        <f t="shared" si="3"/>
        <v>MARIN Y RIA DE PONTEVEDRA</v>
      </c>
      <c r="B55" s="41">
        <f t="shared" si="4"/>
        <v>2070</v>
      </c>
      <c r="C55" s="41">
        <f t="shared" si="5"/>
        <v>1458</v>
      </c>
      <c r="D55" s="41">
        <f t="shared" si="6"/>
        <v>18</v>
      </c>
      <c r="E55" s="42" t="str">
        <f t="shared" si="2"/>
        <v>MARIN Y RIA DE PONTEVEDRA</v>
      </c>
      <c r="F55" s="42">
        <f t="shared" si="7"/>
        <v>2070</v>
      </c>
      <c r="G55" s="42">
        <f t="shared" si="8"/>
        <v>1458</v>
      </c>
    </row>
    <row r="56" spans="1:7" x14ac:dyDescent="0.25">
      <c r="A56" s="42" t="str">
        <f t="shared" si="3"/>
        <v>MELILLA</v>
      </c>
      <c r="B56" s="41">
        <f t="shared" si="4"/>
        <v>5908</v>
      </c>
      <c r="C56" s="41">
        <f t="shared" si="5"/>
        <v>4330</v>
      </c>
      <c r="D56" s="41">
        <f t="shared" si="6"/>
        <v>12</v>
      </c>
      <c r="E56" s="42" t="str">
        <f t="shared" si="2"/>
        <v>BAHIA DE ALGECIRAS</v>
      </c>
      <c r="F56" s="42">
        <f t="shared" si="7"/>
        <v>1038</v>
      </c>
      <c r="G56" s="42">
        <f t="shared" si="8"/>
        <v>361</v>
      </c>
    </row>
    <row r="57" spans="1:7" x14ac:dyDescent="0.25">
      <c r="A57" s="42" t="str">
        <f t="shared" si="3"/>
        <v>MOTRIL</v>
      </c>
      <c r="B57" s="41">
        <f t="shared" si="4"/>
        <v>219</v>
      </c>
      <c r="C57" s="41">
        <f t="shared" si="5"/>
        <v>282</v>
      </c>
      <c r="D57" s="41">
        <f t="shared" si="6"/>
        <v>23</v>
      </c>
      <c r="E57" s="42" t="str">
        <f t="shared" si="2"/>
        <v>CASTELLON</v>
      </c>
      <c r="F57" s="42">
        <f t="shared" si="7"/>
        <v>679</v>
      </c>
      <c r="G57" s="42">
        <f t="shared" si="8"/>
        <v>638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ALMERIA</v>
      </c>
      <c r="F58" s="42">
        <f t="shared" si="7"/>
        <v>617</v>
      </c>
      <c r="G58" s="42">
        <f t="shared" si="8"/>
        <v>1123</v>
      </c>
    </row>
    <row r="59" spans="1:7" x14ac:dyDescent="0.25">
      <c r="A59" s="42" t="str">
        <f t="shared" si="3"/>
        <v>SANTA CRUZ DE TENERIFE</v>
      </c>
      <c r="B59" s="41">
        <f t="shared" si="4"/>
        <v>67658</v>
      </c>
      <c r="C59" s="41">
        <f t="shared" si="5"/>
        <v>63066</v>
      </c>
      <c r="D59" s="41">
        <f t="shared" si="6"/>
        <v>2</v>
      </c>
      <c r="E59" s="42" t="str">
        <f t="shared" si="2"/>
        <v>HUELVA</v>
      </c>
      <c r="F59" s="42">
        <f t="shared" si="7"/>
        <v>223</v>
      </c>
      <c r="G59" s="42">
        <f t="shared" si="8"/>
        <v>35</v>
      </c>
    </row>
    <row r="60" spans="1:7" x14ac:dyDescent="0.25">
      <c r="A60" s="42" t="str">
        <f t="shared" si="3"/>
        <v>SANTANDER</v>
      </c>
      <c r="B60" s="41">
        <f t="shared" si="4"/>
        <v>0</v>
      </c>
      <c r="C60" s="41">
        <f t="shared" si="5"/>
        <v>0</v>
      </c>
      <c r="D60" s="41">
        <f t="shared" si="6"/>
        <v>28</v>
      </c>
      <c r="E60" s="42" t="str">
        <f t="shared" si="2"/>
        <v>MOTRIL</v>
      </c>
      <c r="F60" s="42">
        <f t="shared" si="7"/>
        <v>219</v>
      </c>
      <c r="G60" s="42">
        <f t="shared" si="8"/>
        <v>282</v>
      </c>
    </row>
    <row r="61" spans="1:7" x14ac:dyDescent="0.25">
      <c r="A61" s="42" t="str">
        <f t="shared" si="3"/>
        <v>SEVILLA</v>
      </c>
      <c r="B61" s="41">
        <f t="shared" si="4"/>
        <v>33280</v>
      </c>
      <c r="C61" s="41">
        <f t="shared" si="5"/>
        <v>29602</v>
      </c>
      <c r="D61" s="41">
        <f t="shared" si="6"/>
        <v>5</v>
      </c>
      <c r="E61" s="42" t="str">
        <f t="shared" si="2"/>
        <v>A CORUÑA</v>
      </c>
      <c r="F61" s="42">
        <f t="shared" si="7"/>
        <v>120</v>
      </c>
      <c r="G61" s="42">
        <f t="shared" si="8"/>
        <v>138</v>
      </c>
    </row>
    <row r="62" spans="1:7" x14ac:dyDescent="0.25">
      <c r="A62" s="42" t="str">
        <f t="shared" si="3"/>
        <v>TARRAGONA</v>
      </c>
      <c r="B62" s="41">
        <f t="shared" si="4"/>
        <v>2452</v>
      </c>
      <c r="C62" s="41">
        <f t="shared" si="5"/>
        <v>4884</v>
      </c>
      <c r="D62" s="41">
        <f t="shared" si="6"/>
        <v>16</v>
      </c>
      <c r="E62" s="42" t="e">
        <f t="shared" si="2"/>
        <v>#N/A</v>
      </c>
      <c r="F62" s="42" t="e">
        <f t="shared" si="7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38254</v>
      </c>
      <c r="C63" s="41">
        <f t="shared" si="5"/>
        <v>31129</v>
      </c>
      <c r="D63" s="41">
        <f t="shared" si="6"/>
        <v>4</v>
      </c>
      <c r="E63" s="42" t="e">
        <f t="shared" si="2"/>
        <v>#N/A</v>
      </c>
      <c r="F63" s="42" t="e">
        <f t="shared" si="7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6497</v>
      </c>
      <c r="C64" s="41">
        <f t="shared" si="5"/>
        <v>5281</v>
      </c>
      <c r="D64" s="41">
        <f t="shared" si="6"/>
        <v>11</v>
      </c>
      <c r="E64" s="42" t="e">
        <f t="shared" si="2"/>
        <v>#N/A</v>
      </c>
      <c r="F64" s="42" t="e">
        <f t="shared" si="7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8558</v>
      </c>
      <c r="C65" s="41">
        <f t="shared" si="5"/>
        <v>6952</v>
      </c>
      <c r="D65" s="41">
        <f t="shared" si="6"/>
        <v>9</v>
      </c>
      <c r="E65" s="42" t="str">
        <f t="shared" si="2"/>
        <v>AVILES</v>
      </c>
      <c r="F65" s="42">
        <f t="shared" si="7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A5:A6"/>
    <mergeCell ref="B5:C5"/>
    <mergeCell ref="D5:F5"/>
  </mergeCells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Views>
    <sheetView workbookViewId="0">
      <selection activeCell="B6" sqref="B6:E6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7" bestFit="1" customWidth="1"/>
    <col min="7" max="7" width="11.5703125" bestFit="1" customWidth="1"/>
  </cols>
  <sheetData>
    <row r="1" spans="1:12" s="2" customFormat="1" ht="22.5" customHeight="1" x14ac:dyDescent="0.35">
      <c r="F1" s="3" t="s">
        <v>95</v>
      </c>
    </row>
    <row r="2" spans="1:12" s="2" customFormat="1" ht="21" x14ac:dyDescent="0.35"/>
    <row r="5" spans="1:12" x14ac:dyDescent="0.25">
      <c r="A5" s="122" t="s">
        <v>73</v>
      </c>
      <c r="B5" s="120" t="str">
        <f>'Resumen general'!D6</f>
        <v>Mes Marzo</v>
      </c>
      <c r="C5" s="121"/>
      <c r="D5" s="120" t="s">
        <v>40</v>
      </c>
      <c r="E5" s="121"/>
      <c r="F5" s="121"/>
      <c r="L5" s="39">
        <f>'Resumen general'!I4</f>
        <v>41758</v>
      </c>
    </row>
    <row r="6" spans="1:12" x14ac:dyDescent="0.25">
      <c r="A6" s="123"/>
      <c r="B6" s="7">
        <f>'Resumen general'!D7</f>
        <v>2013</v>
      </c>
      <c r="C6" s="7">
        <f>'Resumen general'!E7</f>
        <v>2014</v>
      </c>
      <c r="D6" s="7">
        <f>'Resumen general'!F7</f>
        <v>2013</v>
      </c>
      <c r="E6" s="7">
        <f>'Resumen general'!G7</f>
        <v>2014</v>
      </c>
      <c r="F6" s="7" t="s">
        <v>43</v>
      </c>
    </row>
    <row r="7" spans="1:12" x14ac:dyDescent="0.25">
      <c r="A7" s="8" t="s">
        <v>44</v>
      </c>
      <c r="B7" s="9">
        <v>197</v>
      </c>
      <c r="C7" s="9">
        <v>147</v>
      </c>
      <c r="D7" s="9">
        <v>621</v>
      </c>
      <c r="E7" s="9">
        <v>621</v>
      </c>
      <c r="F7" s="10">
        <f>((E7*100)/D7)-100</f>
        <v>0</v>
      </c>
      <c r="G7" s="1"/>
      <c r="H7" s="1"/>
      <c r="I7" s="1"/>
    </row>
    <row r="8" spans="1:12" x14ac:dyDescent="0.25">
      <c r="A8" s="11" t="s">
        <v>45</v>
      </c>
      <c r="B8" s="12">
        <v>2913</v>
      </c>
      <c r="C8" s="12">
        <v>2396</v>
      </c>
      <c r="D8" s="12">
        <v>7056</v>
      </c>
      <c r="E8" s="12">
        <v>6082</v>
      </c>
      <c r="F8" s="13">
        <f t="shared" ref="F8:F35" si="0">((E8*100)/D8)-100</f>
        <v>-13.803854875283449</v>
      </c>
      <c r="G8" s="1"/>
      <c r="H8" s="1"/>
      <c r="I8" s="1"/>
    </row>
    <row r="9" spans="1:12" x14ac:dyDescent="0.25">
      <c r="A9" s="8" t="s">
        <v>46</v>
      </c>
      <c r="B9" s="9">
        <v>82</v>
      </c>
      <c r="C9" s="9">
        <v>447</v>
      </c>
      <c r="D9" s="9">
        <v>325</v>
      </c>
      <c r="E9" s="9">
        <v>1084</v>
      </c>
      <c r="F9" s="10">
        <f t="shared" si="0"/>
        <v>233.53846153846155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37430</v>
      </c>
      <c r="C11" s="9">
        <v>29719</v>
      </c>
      <c r="D11" s="9">
        <v>104468</v>
      </c>
      <c r="E11" s="9">
        <v>95662</v>
      </c>
      <c r="F11" s="10">
        <f t="shared" si="0"/>
        <v>-8.429375502546236</v>
      </c>
      <c r="G11" s="1"/>
      <c r="H11" s="1"/>
      <c r="I11" s="1"/>
    </row>
    <row r="12" spans="1:12" x14ac:dyDescent="0.25">
      <c r="A12" s="11" t="s">
        <v>49</v>
      </c>
      <c r="B12" s="12">
        <v>5050</v>
      </c>
      <c r="C12" s="12">
        <v>6153</v>
      </c>
      <c r="D12" s="12">
        <v>13960.5</v>
      </c>
      <c r="E12" s="12">
        <v>17746</v>
      </c>
      <c r="F12" s="13">
        <f t="shared" si="0"/>
        <v>27.115790981698368</v>
      </c>
      <c r="G12" s="1"/>
      <c r="H12" s="1"/>
      <c r="I12" s="1"/>
    </row>
    <row r="13" spans="1:12" x14ac:dyDescent="0.25">
      <c r="A13" s="8" t="s">
        <v>50</v>
      </c>
      <c r="B13" s="9">
        <v>16</v>
      </c>
      <c r="C13" s="9">
        <v>4</v>
      </c>
      <c r="D13" s="9">
        <v>16</v>
      </c>
      <c r="E13" s="9">
        <v>4</v>
      </c>
      <c r="F13" s="10">
        <f t="shared" si="0"/>
        <v>-75</v>
      </c>
      <c r="G13" s="1"/>
      <c r="H13" s="1"/>
      <c r="I13" s="1"/>
    </row>
    <row r="14" spans="1:12" x14ac:dyDescent="0.25">
      <c r="A14" s="11" t="s">
        <v>51</v>
      </c>
      <c r="B14" s="12">
        <v>110340.5</v>
      </c>
      <c r="C14" s="12">
        <v>107177.5</v>
      </c>
      <c r="D14" s="12">
        <v>288593.5</v>
      </c>
      <c r="E14" s="12">
        <v>310370</v>
      </c>
      <c r="F14" s="13">
        <f t="shared" si="0"/>
        <v>7.545734744545527</v>
      </c>
      <c r="G14" s="1"/>
      <c r="H14" s="1"/>
      <c r="I14" s="1"/>
    </row>
    <row r="15" spans="1:12" x14ac:dyDescent="0.25">
      <c r="A15" s="8" t="s">
        <v>52</v>
      </c>
      <c r="B15" s="9">
        <v>43210.75</v>
      </c>
      <c r="C15" s="9">
        <v>43950.5</v>
      </c>
      <c r="D15" s="9">
        <v>124639.25</v>
      </c>
      <c r="E15" s="9">
        <v>126344.75</v>
      </c>
      <c r="F15" s="10">
        <f t="shared" si="0"/>
        <v>1.3683490553738125</v>
      </c>
      <c r="G15" s="1"/>
      <c r="H15" s="1"/>
      <c r="I15" s="1"/>
    </row>
    <row r="16" spans="1:12" x14ac:dyDescent="0.25">
      <c r="A16" s="11" t="s">
        <v>53</v>
      </c>
      <c r="B16" s="12">
        <v>4512</v>
      </c>
      <c r="C16" s="12">
        <v>5164</v>
      </c>
      <c r="D16" s="12">
        <v>14257</v>
      </c>
      <c r="E16" s="12">
        <v>15896</v>
      </c>
      <c r="F16" s="13">
        <f t="shared" si="0"/>
        <v>11.496107175422594</v>
      </c>
      <c r="G16" s="1"/>
      <c r="H16" s="1"/>
      <c r="I16" s="1"/>
    </row>
    <row r="17" spans="1:9" x14ac:dyDescent="0.25">
      <c r="A17" s="8" t="s">
        <v>54</v>
      </c>
      <c r="B17" s="9">
        <v>16484</v>
      </c>
      <c r="C17" s="9">
        <v>15975</v>
      </c>
      <c r="D17" s="9">
        <v>41787</v>
      </c>
      <c r="E17" s="9">
        <v>42207</v>
      </c>
      <c r="F17" s="10">
        <f t="shared" si="0"/>
        <v>1.0050972790580772</v>
      </c>
      <c r="G17" s="1"/>
      <c r="H17" s="1"/>
      <c r="I17" s="1"/>
    </row>
    <row r="18" spans="1:9" x14ac:dyDescent="0.25">
      <c r="A18" s="11" t="s">
        <v>55</v>
      </c>
      <c r="B18" s="12">
        <v>4</v>
      </c>
      <c r="C18" s="12">
        <v>0</v>
      </c>
      <c r="D18" s="12">
        <v>8</v>
      </c>
      <c r="E18" s="12">
        <v>0</v>
      </c>
      <c r="F18" s="13">
        <f t="shared" si="0"/>
        <v>-100</v>
      </c>
      <c r="G18" s="1"/>
      <c r="H18" s="1"/>
      <c r="I18" s="1"/>
    </row>
    <row r="19" spans="1:9" x14ac:dyDescent="0.25">
      <c r="A19" s="8" t="s">
        <v>56</v>
      </c>
      <c r="B19" s="9">
        <v>112</v>
      </c>
      <c r="C19" s="9">
        <v>156</v>
      </c>
      <c r="D19" s="9">
        <v>252</v>
      </c>
      <c r="E19" s="9">
        <v>231</v>
      </c>
      <c r="F19" s="10">
        <f t="shared" si="0"/>
        <v>-8.3333333333333286</v>
      </c>
      <c r="G19" s="1"/>
      <c r="H19" s="1"/>
      <c r="I19" s="1"/>
    </row>
    <row r="20" spans="1:9" x14ac:dyDescent="0.25">
      <c r="A20" s="11" t="s">
        <v>57</v>
      </c>
      <c r="B20" s="12">
        <v>5034</v>
      </c>
      <c r="C20" s="12">
        <v>4244</v>
      </c>
      <c r="D20" s="12">
        <v>12968</v>
      </c>
      <c r="E20" s="12">
        <v>11413</v>
      </c>
      <c r="F20" s="13">
        <f t="shared" si="0"/>
        <v>-11.991054904380007</v>
      </c>
      <c r="G20" s="1"/>
      <c r="H20" s="1"/>
      <c r="I20" s="1"/>
    </row>
    <row r="21" spans="1:9" x14ac:dyDescent="0.25">
      <c r="A21" s="8" t="s">
        <v>58</v>
      </c>
      <c r="B21" s="9">
        <v>0</v>
      </c>
      <c r="C21" s="9">
        <v>615</v>
      </c>
      <c r="D21" s="9">
        <v>0</v>
      </c>
      <c r="E21" s="9">
        <v>1281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12">
        <v>6514</v>
      </c>
      <c r="C22" s="12">
        <v>7309</v>
      </c>
      <c r="D22" s="12">
        <v>17892</v>
      </c>
      <c r="E22" s="12">
        <v>16974</v>
      </c>
      <c r="F22" s="13">
        <f t="shared" si="0"/>
        <v>-5.1307847082494931</v>
      </c>
      <c r="G22" s="1"/>
      <c r="H22" s="1"/>
      <c r="I22" s="1"/>
    </row>
    <row r="23" spans="1:9" x14ac:dyDescent="0.25">
      <c r="A23" s="8" t="s">
        <v>60</v>
      </c>
      <c r="B23" s="9">
        <v>1738</v>
      </c>
      <c r="C23" s="9">
        <v>1952</v>
      </c>
      <c r="D23" s="9">
        <v>3943</v>
      </c>
      <c r="E23" s="9">
        <v>5912</v>
      </c>
      <c r="F23" s="10">
        <f t="shared" si="0"/>
        <v>49.936596500126797</v>
      </c>
      <c r="G23" s="1"/>
      <c r="H23" s="1"/>
      <c r="I23" s="1"/>
    </row>
    <row r="24" spans="1:9" x14ac:dyDescent="0.25">
      <c r="A24" s="11" t="s">
        <v>61</v>
      </c>
      <c r="B24" s="12">
        <v>2321</v>
      </c>
      <c r="C24" s="12">
        <v>1015</v>
      </c>
      <c r="D24" s="12">
        <v>6456</v>
      </c>
      <c r="E24" s="12">
        <v>3605</v>
      </c>
      <c r="F24" s="13">
        <f t="shared" si="0"/>
        <v>-44.160470879801736</v>
      </c>
      <c r="G24" s="1"/>
      <c r="H24" s="1"/>
      <c r="I24" s="1"/>
    </row>
    <row r="25" spans="1:9" x14ac:dyDescent="0.25">
      <c r="A25" s="8" t="s">
        <v>62</v>
      </c>
      <c r="B25" s="9">
        <v>1120</v>
      </c>
      <c r="C25" s="9">
        <v>1043</v>
      </c>
      <c r="D25" s="9">
        <v>4185</v>
      </c>
      <c r="E25" s="9">
        <v>3408</v>
      </c>
      <c r="F25" s="10">
        <f t="shared" si="0"/>
        <v>-18.566308243727605</v>
      </c>
      <c r="G25" s="1"/>
      <c r="H25" s="1"/>
      <c r="I25" s="1"/>
    </row>
    <row r="26" spans="1:9" x14ac:dyDescent="0.25">
      <c r="A26" s="11" t="s">
        <v>63</v>
      </c>
      <c r="B26" s="12">
        <v>319</v>
      </c>
      <c r="C26" s="12">
        <v>299</v>
      </c>
      <c r="D26" s="12">
        <v>1445</v>
      </c>
      <c r="E26" s="12">
        <v>961</v>
      </c>
      <c r="F26" s="13">
        <f t="shared" si="0"/>
        <v>-33.494809688581313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2813</v>
      </c>
      <c r="C28" s="12">
        <v>2850</v>
      </c>
      <c r="D28" s="12">
        <v>8279</v>
      </c>
      <c r="E28" s="12">
        <v>7620</v>
      </c>
      <c r="F28" s="13">
        <f t="shared" si="0"/>
        <v>-7.9598985384708243</v>
      </c>
      <c r="G28" s="1"/>
      <c r="H28" s="1"/>
      <c r="I28" s="1"/>
    </row>
    <row r="29" spans="1:9" x14ac:dyDescent="0.25">
      <c r="A29" s="8" t="s">
        <v>66</v>
      </c>
      <c r="B29" s="9">
        <v>132</v>
      </c>
      <c r="C29" s="9">
        <v>101</v>
      </c>
      <c r="D29" s="9">
        <v>338</v>
      </c>
      <c r="E29" s="9">
        <v>198</v>
      </c>
      <c r="F29" s="10">
        <f t="shared" si="0"/>
        <v>-41.420118343195263</v>
      </c>
      <c r="G29" s="1"/>
      <c r="H29" s="1"/>
      <c r="I29" s="1"/>
    </row>
    <row r="30" spans="1:9" x14ac:dyDescent="0.25">
      <c r="A30" s="11" t="s">
        <v>67</v>
      </c>
      <c r="B30" s="12">
        <v>1352</v>
      </c>
      <c r="C30" s="12">
        <v>1277</v>
      </c>
      <c r="D30" s="12">
        <v>2733</v>
      </c>
      <c r="E30" s="12">
        <v>2773</v>
      </c>
      <c r="F30" s="13">
        <f t="shared" si="0"/>
        <v>1.463593121112325</v>
      </c>
      <c r="G30" s="1"/>
      <c r="H30" s="1"/>
      <c r="I30" s="1"/>
    </row>
    <row r="31" spans="1:9" x14ac:dyDescent="0.25">
      <c r="A31" s="8" t="s">
        <v>68</v>
      </c>
      <c r="B31" s="9">
        <v>4786</v>
      </c>
      <c r="C31" s="9">
        <v>7127</v>
      </c>
      <c r="D31" s="9">
        <v>13508</v>
      </c>
      <c r="E31" s="9">
        <v>18386</v>
      </c>
      <c r="F31" s="10">
        <f t="shared" si="0"/>
        <v>36.111933668936928</v>
      </c>
      <c r="G31" s="1"/>
      <c r="H31" s="1"/>
      <c r="I31" s="1"/>
    </row>
    <row r="32" spans="1:9" x14ac:dyDescent="0.25">
      <c r="A32" s="11" t="s">
        <v>69</v>
      </c>
      <c r="B32" s="12">
        <v>176461</v>
      </c>
      <c r="C32" s="12">
        <v>137223</v>
      </c>
      <c r="D32" s="12">
        <v>490247</v>
      </c>
      <c r="E32" s="12">
        <v>413358</v>
      </c>
      <c r="F32" s="13">
        <f t="shared" si="0"/>
        <v>-15.68372677446267</v>
      </c>
      <c r="G32" s="1"/>
      <c r="H32" s="1"/>
      <c r="I32" s="1"/>
    </row>
    <row r="33" spans="1:9" x14ac:dyDescent="0.25">
      <c r="A33" s="8" t="s">
        <v>70</v>
      </c>
      <c r="B33" s="9">
        <v>14350</v>
      </c>
      <c r="C33" s="9">
        <v>13885.5</v>
      </c>
      <c r="D33" s="9">
        <v>38857.5</v>
      </c>
      <c r="E33" s="9">
        <v>38783.5</v>
      </c>
      <c r="F33" s="10">
        <f t="shared" si="0"/>
        <v>-0.19043942610821318</v>
      </c>
      <c r="G33" s="1"/>
      <c r="H33" s="1"/>
      <c r="I33" s="1"/>
    </row>
    <row r="34" spans="1:9" x14ac:dyDescent="0.25">
      <c r="A34" s="11" t="s">
        <v>71</v>
      </c>
      <c r="B34" s="12">
        <v>83</v>
      </c>
      <c r="C34" s="12">
        <v>106</v>
      </c>
      <c r="D34" s="12">
        <v>197</v>
      </c>
      <c r="E34" s="12">
        <v>212</v>
      </c>
      <c r="F34" s="13">
        <f t="shared" si="0"/>
        <v>7.6142131979695478</v>
      </c>
      <c r="G34" s="1"/>
      <c r="H34" s="1"/>
      <c r="I34" s="1"/>
    </row>
    <row r="35" spans="1:9" x14ac:dyDescent="0.25">
      <c r="A35" s="14" t="s">
        <v>72</v>
      </c>
      <c r="B35" s="15">
        <f>SUM(B7:B34)</f>
        <v>437374.25</v>
      </c>
      <c r="C35" s="15">
        <f>SUM(C7:C34)</f>
        <v>390335.5</v>
      </c>
      <c r="D35" s="15">
        <f t="shared" ref="D35:E35" si="1">SUM(D7:D34)</f>
        <v>1197031.75</v>
      </c>
      <c r="E35" s="15">
        <f t="shared" si="1"/>
        <v>1141132.25</v>
      </c>
      <c r="F35" s="16">
        <f t="shared" si="0"/>
        <v>-4.6698427172044461</v>
      </c>
      <c r="G35" s="1"/>
      <c r="H35" s="1"/>
      <c r="I35" s="1"/>
    </row>
    <row r="37" spans="1:9" x14ac:dyDescent="0.25">
      <c r="A37" s="42"/>
      <c r="B37" s="42">
        <f>E6</f>
        <v>2014</v>
      </c>
      <c r="C37" s="42">
        <f>D6</f>
        <v>2013</v>
      </c>
      <c r="D37" s="42"/>
      <c r="E37" s="42"/>
      <c r="F37" s="42">
        <f>B37</f>
        <v>2014</v>
      </c>
      <c r="G37" s="42">
        <f>C37</f>
        <v>2013</v>
      </c>
      <c r="H37" s="42"/>
    </row>
    <row r="38" spans="1:9" x14ac:dyDescent="0.25">
      <c r="A38" s="42" t="str">
        <f>A7</f>
        <v>A CORUÑA</v>
      </c>
      <c r="B38" s="41">
        <f>E7</f>
        <v>621</v>
      </c>
      <c r="C38" s="41">
        <f>D7</f>
        <v>621</v>
      </c>
      <c r="D38" s="41">
        <f>_xlfn.RANK.EQ(B38,$B$38:$B$65)+COUNTIF($B$38:$B$65,B38)-1</f>
        <v>21</v>
      </c>
      <c r="E38" s="42" t="str">
        <f t="shared" ref="E38:E65" si="2">INDEX($A$38:$B$65,MATCH(ROW()-37,$D$38:$D$65,0),1)</f>
        <v>VALENCIA</v>
      </c>
      <c r="F38" s="42">
        <f>LOOKUP(E38,$A$38:$A$65,$B$38:$B$65)</f>
        <v>413358</v>
      </c>
      <c r="G38" s="42">
        <f>LOOKUP(E38,$A$38:$A$65,$C$38:$C$65)</f>
        <v>490247</v>
      </c>
      <c r="H38" s="42"/>
    </row>
    <row r="39" spans="1:9" x14ac:dyDescent="0.25">
      <c r="A39" s="42" t="str">
        <f t="shared" ref="A39:A65" si="3">A8</f>
        <v>ALICANTE</v>
      </c>
      <c r="B39" s="41">
        <f t="shared" ref="B39:B65" si="4">E8</f>
        <v>6082</v>
      </c>
      <c r="C39" s="41">
        <f t="shared" ref="C39:C65" si="5">D8</f>
        <v>7056</v>
      </c>
      <c r="D39" s="41">
        <f t="shared" ref="D39:D65" si="6">_xlfn.RANK.EQ(B39,$B$38:$B$65)+COUNTIF($B$38:$B$65,B39)-1</f>
        <v>13</v>
      </c>
      <c r="E39" s="42" t="str">
        <f t="shared" si="2"/>
        <v>BARCELONA</v>
      </c>
      <c r="F39" s="42">
        <f t="shared" ref="F39:F65" si="7">LOOKUP(E39,$A$38:$A$65,$B$38:$B$65)</f>
        <v>310370</v>
      </c>
      <c r="G39" s="42">
        <f t="shared" ref="G39:G65" si="8">LOOKUP(E39,$A$38:$A$65,$C$38:$C$65)</f>
        <v>288593.5</v>
      </c>
      <c r="H39" s="42"/>
    </row>
    <row r="40" spans="1:9" x14ac:dyDescent="0.25">
      <c r="A40" s="42" t="str">
        <f t="shared" si="3"/>
        <v>ALMERIA</v>
      </c>
      <c r="B40" s="41">
        <f t="shared" si="4"/>
        <v>1084</v>
      </c>
      <c r="C40" s="41">
        <f t="shared" si="5"/>
        <v>325</v>
      </c>
      <c r="D40" s="41">
        <f t="shared" si="6"/>
        <v>19</v>
      </c>
      <c r="E40" s="42" t="str">
        <f t="shared" si="2"/>
        <v>BILBAO</v>
      </c>
      <c r="F40" s="42">
        <f t="shared" si="7"/>
        <v>126344.75</v>
      </c>
      <c r="G40" s="42">
        <f t="shared" si="8"/>
        <v>124639.25</v>
      </c>
      <c r="H40" s="42"/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BAHIA DE ALGECIRAS</v>
      </c>
      <c r="F41" s="42">
        <f t="shared" si="7"/>
        <v>95662</v>
      </c>
      <c r="G41" s="42">
        <f t="shared" si="8"/>
        <v>104468</v>
      </c>
      <c r="H41" s="42"/>
    </row>
    <row r="42" spans="1:9" x14ac:dyDescent="0.25">
      <c r="A42" s="42" t="str">
        <f t="shared" si="3"/>
        <v>BAHIA DE ALGECIRAS</v>
      </c>
      <c r="B42" s="41">
        <f t="shared" si="4"/>
        <v>95662</v>
      </c>
      <c r="C42" s="41">
        <f t="shared" si="5"/>
        <v>104468</v>
      </c>
      <c r="D42" s="41">
        <f t="shared" si="6"/>
        <v>4</v>
      </c>
      <c r="E42" s="42" t="str">
        <f t="shared" si="2"/>
        <v>CASTELLON</v>
      </c>
      <c r="F42" s="42">
        <f t="shared" si="7"/>
        <v>42207</v>
      </c>
      <c r="G42" s="42">
        <f t="shared" si="8"/>
        <v>41787</v>
      </c>
      <c r="H42" s="42"/>
    </row>
    <row r="43" spans="1:9" x14ac:dyDescent="0.25">
      <c r="A43" s="42" t="str">
        <f t="shared" si="3"/>
        <v>BAHIA DE CADIZ</v>
      </c>
      <c r="B43" s="41">
        <f t="shared" si="4"/>
        <v>17746</v>
      </c>
      <c r="C43" s="41">
        <f t="shared" si="5"/>
        <v>13960.5</v>
      </c>
      <c r="D43" s="41">
        <f t="shared" si="6"/>
        <v>8</v>
      </c>
      <c r="E43" s="42" t="str">
        <f t="shared" si="2"/>
        <v>VIGO</v>
      </c>
      <c r="F43" s="42">
        <f t="shared" si="7"/>
        <v>38783.5</v>
      </c>
      <c r="G43" s="42">
        <f t="shared" si="8"/>
        <v>38857.5</v>
      </c>
      <c r="H43" s="42"/>
    </row>
    <row r="44" spans="1:9" x14ac:dyDescent="0.25">
      <c r="A44" s="42" t="str">
        <f t="shared" si="3"/>
        <v>BALEARES</v>
      </c>
      <c r="B44" s="41">
        <f t="shared" si="4"/>
        <v>4</v>
      </c>
      <c r="C44" s="41">
        <f t="shared" si="5"/>
        <v>16</v>
      </c>
      <c r="D44" s="41">
        <f t="shared" si="6"/>
        <v>25</v>
      </c>
      <c r="E44" s="42" t="str">
        <f t="shared" si="2"/>
        <v>TARRAGONA</v>
      </c>
      <c r="F44" s="42">
        <f t="shared" si="7"/>
        <v>18386</v>
      </c>
      <c r="G44" s="42">
        <f t="shared" si="8"/>
        <v>13508</v>
      </c>
      <c r="H44" s="42"/>
    </row>
    <row r="45" spans="1:9" x14ac:dyDescent="0.25">
      <c r="A45" s="42" t="str">
        <f t="shared" si="3"/>
        <v>BARCELONA</v>
      </c>
      <c r="B45" s="41">
        <f t="shared" si="4"/>
        <v>310370</v>
      </c>
      <c r="C45" s="41">
        <f t="shared" si="5"/>
        <v>288593.5</v>
      </c>
      <c r="D45" s="41">
        <f t="shared" si="6"/>
        <v>2</v>
      </c>
      <c r="E45" s="42" t="str">
        <f t="shared" si="2"/>
        <v>BAHIA DE CADIZ</v>
      </c>
      <c r="F45" s="42">
        <f t="shared" si="7"/>
        <v>17746</v>
      </c>
      <c r="G45" s="42">
        <f t="shared" si="8"/>
        <v>13960.5</v>
      </c>
      <c r="H45" s="42"/>
    </row>
    <row r="46" spans="1:9" x14ac:dyDescent="0.25">
      <c r="A46" s="42" t="str">
        <f t="shared" si="3"/>
        <v>BILBAO</v>
      </c>
      <c r="B46" s="41">
        <f t="shared" si="4"/>
        <v>126344.75</v>
      </c>
      <c r="C46" s="41">
        <f t="shared" si="5"/>
        <v>124639.25</v>
      </c>
      <c r="D46" s="41">
        <f t="shared" si="6"/>
        <v>3</v>
      </c>
      <c r="E46" s="42" t="str">
        <f t="shared" si="2"/>
        <v>LAS PALMAS</v>
      </c>
      <c r="F46" s="42">
        <f t="shared" si="7"/>
        <v>16974</v>
      </c>
      <c r="G46" s="42">
        <f t="shared" si="8"/>
        <v>17892</v>
      </c>
      <c r="H46" s="42"/>
    </row>
    <row r="47" spans="1:9" x14ac:dyDescent="0.25">
      <c r="A47" s="42" t="str">
        <f t="shared" si="3"/>
        <v>CARTAGENA</v>
      </c>
      <c r="B47" s="41">
        <f t="shared" si="4"/>
        <v>15896</v>
      </c>
      <c r="C47" s="41">
        <f t="shared" si="5"/>
        <v>14257</v>
      </c>
      <c r="D47" s="41">
        <f t="shared" si="6"/>
        <v>10</v>
      </c>
      <c r="E47" s="42" t="str">
        <f t="shared" si="2"/>
        <v>CARTAGENA</v>
      </c>
      <c r="F47" s="42">
        <f t="shared" si="7"/>
        <v>15896</v>
      </c>
      <c r="G47" s="42">
        <f t="shared" si="8"/>
        <v>14257</v>
      </c>
      <c r="H47" s="42"/>
    </row>
    <row r="48" spans="1:9" x14ac:dyDescent="0.25">
      <c r="A48" s="42" t="str">
        <f t="shared" si="3"/>
        <v>CASTELLON</v>
      </c>
      <c r="B48" s="41">
        <f t="shared" si="4"/>
        <v>42207</v>
      </c>
      <c r="C48" s="41">
        <f t="shared" si="5"/>
        <v>41787</v>
      </c>
      <c r="D48" s="41">
        <f t="shared" si="6"/>
        <v>5</v>
      </c>
      <c r="E48" s="42" t="str">
        <f t="shared" si="2"/>
        <v>GIJON</v>
      </c>
      <c r="F48" s="42">
        <f t="shared" si="7"/>
        <v>11413</v>
      </c>
      <c r="G48" s="42">
        <f t="shared" si="8"/>
        <v>12968</v>
      </c>
      <c r="H48" s="42"/>
    </row>
    <row r="49" spans="1:8" x14ac:dyDescent="0.25">
      <c r="A49" s="42" t="str">
        <f t="shared" si="3"/>
        <v>CEUTA</v>
      </c>
      <c r="B49" s="41">
        <f t="shared" si="4"/>
        <v>0</v>
      </c>
      <c r="C49" s="41">
        <f t="shared" si="5"/>
        <v>8</v>
      </c>
      <c r="D49" s="41">
        <f t="shared" si="6"/>
        <v>28</v>
      </c>
      <c r="E49" s="42" t="str">
        <f t="shared" si="2"/>
        <v>SANTA CRUZ DE TENERIFE</v>
      </c>
      <c r="F49" s="42">
        <f t="shared" si="7"/>
        <v>7620</v>
      </c>
      <c r="G49" s="42">
        <f t="shared" si="8"/>
        <v>8279</v>
      </c>
      <c r="H49" s="42"/>
    </row>
    <row r="50" spans="1:8" x14ac:dyDescent="0.25">
      <c r="A50" s="42" t="str">
        <f t="shared" si="3"/>
        <v>FERROL-SAN CIBRAO</v>
      </c>
      <c r="B50" s="41">
        <f t="shared" si="4"/>
        <v>231</v>
      </c>
      <c r="C50" s="41">
        <f t="shared" si="5"/>
        <v>252</v>
      </c>
      <c r="D50" s="41">
        <f t="shared" si="6"/>
        <v>22</v>
      </c>
      <c r="E50" s="42" t="str">
        <f t="shared" si="2"/>
        <v>ALICANTE</v>
      </c>
      <c r="F50" s="42">
        <f t="shared" si="7"/>
        <v>6082</v>
      </c>
      <c r="G50" s="42">
        <f t="shared" si="8"/>
        <v>7056</v>
      </c>
      <c r="H50" s="42"/>
    </row>
    <row r="51" spans="1:8" x14ac:dyDescent="0.25">
      <c r="A51" s="42" t="str">
        <f t="shared" si="3"/>
        <v>GIJON</v>
      </c>
      <c r="B51" s="41">
        <f t="shared" si="4"/>
        <v>11413</v>
      </c>
      <c r="C51" s="41">
        <f t="shared" si="5"/>
        <v>12968</v>
      </c>
      <c r="D51" s="41">
        <f t="shared" si="6"/>
        <v>11</v>
      </c>
      <c r="E51" s="42" t="str">
        <f t="shared" si="2"/>
        <v>MALAGA</v>
      </c>
      <c r="F51" s="42">
        <f t="shared" si="7"/>
        <v>5912</v>
      </c>
      <c r="G51" s="42">
        <f t="shared" si="8"/>
        <v>3943</v>
      </c>
      <c r="H51" s="42"/>
    </row>
    <row r="52" spans="1:8" x14ac:dyDescent="0.25">
      <c r="A52" s="42" t="str">
        <f t="shared" si="3"/>
        <v>HUELVA</v>
      </c>
      <c r="B52" s="41">
        <f t="shared" si="4"/>
        <v>1281</v>
      </c>
      <c r="C52" s="41">
        <f t="shared" si="5"/>
        <v>0</v>
      </c>
      <c r="D52" s="41">
        <f t="shared" si="6"/>
        <v>18</v>
      </c>
      <c r="E52" s="42" t="str">
        <f t="shared" si="2"/>
        <v>MARIN Y RIA DE PONTEVEDRA</v>
      </c>
      <c r="F52" s="42">
        <f t="shared" si="7"/>
        <v>3605</v>
      </c>
      <c r="G52" s="42">
        <f t="shared" si="8"/>
        <v>6456</v>
      </c>
      <c r="H52" s="42"/>
    </row>
    <row r="53" spans="1:8" x14ac:dyDescent="0.25">
      <c r="A53" s="42" t="str">
        <f t="shared" si="3"/>
        <v>LAS PALMAS</v>
      </c>
      <c r="B53" s="41">
        <f t="shared" si="4"/>
        <v>16974</v>
      </c>
      <c r="C53" s="41">
        <f t="shared" si="5"/>
        <v>17892</v>
      </c>
      <c r="D53" s="41">
        <f t="shared" si="6"/>
        <v>9</v>
      </c>
      <c r="E53" s="42" t="str">
        <f t="shared" si="2"/>
        <v>MELILLA</v>
      </c>
      <c r="F53" s="42">
        <f t="shared" si="7"/>
        <v>3408</v>
      </c>
      <c r="G53" s="42">
        <f t="shared" si="8"/>
        <v>4185</v>
      </c>
      <c r="H53" s="42"/>
    </row>
    <row r="54" spans="1:8" x14ac:dyDescent="0.25">
      <c r="A54" s="42" t="str">
        <f t="shared" si="3"/>
        <v>MALAGA</v>
      </c>
      <c r="B54" s="41">
        <f t="shared" si="4"/>
        <v>5912</v>
      </c>
      <c r="C54" s="41">
        <f t="shared" si="5"/>
        <v>3943</v>
      </c>
      <c r="D54" s="41">
        <f t="shared" si="6"/>
        <v>14</v>
      </c>
      <c r="E54" s="42" t="str">
        <f t="shared" si="2"/>
        <v>SEVILLA</v>
      </c>
      <c r="F54" s="42">
        <f t="shared" si="7"/>
        <v>2773</v>
      </c>
      <c r="G54" s="42">
        <f t="shared" si="8"/>
        <v>2733</v>
      </c>
      <c r="H54" s="42"/>
    </row>
    <row r="55" spans="1:8" x14ac:dyDescent="0.25">
      <c r="A55" s="42" t="str">
        <f t="shared" si="3"/>
        <v>MARIN Y RIA DE PONTEVEDRA</v>
      </c>
      <c r="B55" s="41">
        <f t="shared" si="4"/>
        <v>3605</v>
      </c>
      <c r="C55" s="41">
        <f t="shared" si="5"/>
        <v>6456</v>
      </c>
      <c r="D55" s="41">
        <f t="shared" si="6"/>
        <v>15</v>
      </c>
      <c r="E55" s="42" t="str">
        <f t="shared" si="2"/>
        <v>HUELVA</v>
      </c>
      <c r="F55" s="42">
        <f t="shared" si="7"/>
        <v>1281</v>
      </c>
      <c r="G55" s="42">
        <f t="shared" si="8"/>
        <v>0</v>
      </c>
      <c r="H55" s="42"/>
    </row>
    <row r="56" spans="1:8" x14ac:dyDescent="0.25">
      <c r="A56" s="42" t="str">
        <f t="shared" si="3"/>
        <v>MELILLA</v>
      </c>
      <c r="B56" s="41">
        <f t="shared" si="4"/>
        <v>3408</v>
      </c>
      <c r="C56" s="41">
        <f t="shared" si="5"/>
        <v>4185</v>
      </c>
      <c r="D56" s="41">
        <f t="shared" si="6"/>
        <v>16</v>
      </c>
      <c r="E56" s="42" t="str">
        <f t="shared" si="2"/>
        <v>ALMERIA</v>
      </c>
      <c r="F56" s="42">
        <f t="shared" si="7"/>
        <v>1084</v>
      </c>
      <c r="G56" s="42">
        <f t="shared" si="8"/>
        <v>325</v>
      </c>
      <c r="H56" s="42"/>
    </row>
    <row r="57" spans="1:8" x14ac:dyDescent="0.25">
      <c r="A57" s="42" t="str">
        <f t="shared" si="3"/>
        <v>MOTRIL</v>
      </c>
      <c r="B57" s="41">
        <f t="shared" si="4"/>
        <v>961</v>
      </c>
      <c r="C57" s="41">
        <f t="shared" si="5"/>
        <v>1445</v>
      </c>
      <c r="D57" s="41">
        <f t="shared" si="6"/>
        <v>20</v>
      </c>
      <c r="E57" s="42" t="str">
        <f t="shared" si="2"/>
        <v>MOTRIL</v>
      </c>
      <c r="F57" s="42">
        <f t="shared" si="7"/>
        <v>961</v>
      </c>
      <c r="G57" s="42">
        <f t="shared" si="8"/>
        <v>1445</v>
      </c>
      <c r="H57" s="42"/>
    </row>
    <row r="58" spans="1:8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A CORUÑA</v>
      </c>
      <c r="F58" s="42">
        <f t="shared" si="7"/>
        <v>621</v>
      </c>
      <c r="G58" s="42">
        <f t="shared" si="8"/>
        <v>621</v>
      </c>
      <c r="H58" s="42"/>
    </row>
    <row r="59" spans="1:8" x14ac:dyDescent="0.25">
      <c r="A59" s="42" t="str">
        <f t="shared" si="3"/>
        <v>SANTA CRUZ DE TENERIFE</v>
      </c>
      <c r="B59" s="41">
        <f t="shared" si="4"/>
        <v>7620</v>
      </c>
      <c r="C59" s="41">
        <f t="shared" si="5"/>
        <v>8279</v>
      </c>
      <c r="D59" s="41">
        <f t="shared" si="6"/>
        <v>12</v>
      </c>
      <c r="E59" s="42" t="str">
        <f t="shared" si="2"/>
        <v>FERROL-SAN CIBRAO</v>
      </c>
      <c r="F59" s="42">
        <f t="shared" si="7"/>
        <v>231</v>
      </c>
      <c r="G59" s="42">
        <f t="shared" si="8"/>
        <v>252</v>
      </c>
      <c r="H59" s="42"/>
    </row>
    <row r="60" spans="1:8" x14ac:dyDescent="0.25">
      <c r="A60" s="42" t="str">
        <f t="shared" si="3"/>
        <v>SANTANDER</v>
      </c>
      <c r="B60" s="41">
        <f t="shared" si="4"/>
        <v>198</v>
      </c>
      <c r="C60" s="41">
        <f t="shared" si="5"/>
        <v>338</v>
      </c>
      <c r="D60" s="41">
        <f t="shared" si="6"/>
        <v>24</v>
      </c>
      <c r="E60" s="42" t="str">
        <f t="shared" si="2"/>
        <v>VILAGARCIA</v>
      </c>
      <c r="F60" s="42">
        <f t="shared" si="7"/>
        <v>212</v>
      </c>
      <c r="G60" s="42">
        <f t="shared" si="8"/>
        <v>197</v>
      </c>
      <c r="H60" s="42"/>
    </row>
    <row r="61" spans="1:8" x14ac:dyDescent="0.25">
      <c r="A61" s="42" t="str">
        <f t="shared" si="3"/>
        <v>SEVILLA</v>
      </c>
      <c r="B61" s="41">
        <f t="shared" si="4"/>
        <v>2773</v>
      </c>
      <c r="C61" s="41">
        <f t="shared" si="5"/>
        <v>2733</v>
      </c>
      <c r="D61" s="41">
        <f t="shared" si="6"/>
        <v>17</v>
      </c>
      <c r="E61" s="42" t="str">
        <f t="shared" si="2"/>
        <v>SANTANDER</v>
      </c>
      <c r="F61" s="42">
        <f t="shared" si="7"/>
        <v>198</v>
      </c>
      <c r="G61" s="42">
        <f t="shared" si="8"/>
        <v>338</v>
      </c>
      <c r="H61" s="42"/>
    </row>
    <row r="62" spans="1:8" x14ac:dyDescent="0.25">
      <c r="A62" s="42" t="str">
        <f t="shared" si="3"/>
        <v>TARRAGONA</v>
      </c>
      <c r="B62" s="41">
        <f t="shared" si="4"/>
        <v>18386</v>
      </c>
      <c r="C62" s="41">
        <f t="shared" si="5"/>
        <v>13508</v>
      </c>
      <c r="D62" s="41">
        <f t="shared" si="6"/>
        <v>7</v>
      </c>
      <c r="E62" s="42" t="str">
        <f t="shared" si="2"/>
        <v>BALEARES</v>
      </c>
      <c r="F62" s="42">
        <f t="shared" si="7"/>
        <v>4</v>
      </c>
      <c r="G62" s="42">
        <f t="shared" si="8"/>
        <v>16</v>
      </c>
      <c r="H62" s="42"/>
    </row>
    <row r="63" spans="1:8" x14ac:dyDescent="0.25">
      <c r="A63" s="42" t="str">
        <f t="shared" si="3"/>
        <v>VALENCIA</v>
      </c>
      <c r="B63" s="41">
        <f t="shared" si="4"/>
        <v>413358</v>
      </c>
      <c r="C63" s="41">
        <f t="shared" si="5"/>
        <v>490247</v>
      </c>
      <c r="D63" s="41">
        <f t="shared" si="6"/>
        <v>1</v>
      </c>
      <c r="E63" s="42" t="e">
        <f t="shared" si="2"/>
        <v>#N/A</v>
      </c>
      <c r="F63" s="42" t="e">
        <f t="shared" si="7"/>
        <v>#N/A</v>
      </c>
      <c r="G63" s="42" t="e">
        <f t="shared" si="8"/>
        <v>#N/A</v>
      </c>
      <c r="H63" s="42"/>
    </row>
    <row r="64" spans="1:8" x14ac:dyDescent="0.25">
      <c r="A64" s="42" t="str">
        <f t="shared" si="3"/>
        <v>VIGO</v>
      </c>
      <c r="B64" s="41">
        <f t="shared" si="4"/>
        <v>38783.5</v>
      </c>
      <c r="C64" s="41">
        <f t="shared" si="5"/>
        <v>38857.5</v>
      </c>
      <c r="D64" s="41">
        <f t="shared" si="6"/>
        <v>6</v>
      </c>
      <c r="E64" s="42" t="e">
        <f t="shared" si="2"/>
        <v>#N/A</v>
      </c>
      <c r="F64" s="42" t="e">
        <f t="shared" si="7"/>
        <v>#N/A</v>
      </c>
      <c r="G64" s="42" t="e">
        <f t="shared" si="8"/>
        <v>#N/A</v>
      </c>
      <c r="H64" s="42"/>
    </row>
    <row r="65" spans="1:8" x14ac:dyDescent="0.25">
      <c r="A65" s="42" t="str">
        <f t="shared" si="3"/>
        <v>VILAGARCIA</v>
      </c>
      <c r="B65" s="41">
        <f t="shared" si="4"/>
        <v>212</v>
      </c>
      <c r="C65" s="41">
        <f t="shared" si="5"/>
        <v>197</v>
      </c>
      <c r="D65" s="41">
        <f t="shared" si="6"/>
        <v>23</v>
      </c>
      <c r="E65" s="42" t="str">
        <f t="shared" si="2"/>
        <v>AVILES</v>
      </c>
      <c r="F65" s="42">
        <f t="shared" si="7"/>
        <v>0</v>
      </c>
      <c r="G65" s="42">
        <f t="shared" si="8"/>
        <v>0</v>
      </c>
      <c r="H65" s="42"/>
    </row>
    <row r="67" spans="1:8" x14ac:dyDescent="0.25">
      <c r="A67" s="4"/>
      <c r="B67" s="5"/>
      <c r="C67" s="5"/>
      <c r="D67" s="5"/>
      <c r="E67" s="5"/>
      <c r="F67" s="6"/>
    </row>
  </sheetData>
  <mergeCells count="3">
    <mergeCell ref="A5:A6"/>
    <mergeCell ref="B5:C5"/>
    <mergeCell ref="D5:F5"/>
  </mergeCells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Views>
    <sheetView workbookViewId="0">
      <selection activeCell="B6" sqref="B6:E6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96</v>
      </c>
    </row>
    <row r="2" spans="1:12" s="2" customFormat="1" ht="21" x14ac:dyDescent="0.35">
      <c r="F2" s="3"/>
    </row>
    <row r="5" spans="1:12" x14ac:dyDescent="0.25">
      <c r="A5" s="122" t="s">
        <v>73</v>
      </c>
      <c r="B5" s="120" t="str">
        <f>'Resumen general'!D6</f>
        <v>Mes Marzo</v>
      </c>
      <c r="C5" s="121"/>
      <c r="D5" s="120" t="s">
        <v>40</v>
      </c>
      <c r="E5" s="121"/>
      <c r="F5" s="121"/>
      <c r="L5" s="39">
        <f>'Resumen general'!I4</f>
        <v>41758</v>
      </c>
    </row>
    <row r="6" spans="1:12" x14ac:dyDescent="0.25">
      <c r="A6" s="123"/>
      <c r="B6" s="7">
        <f>'Resumen general'!D7</f>
        <v>2013</v>
      </c>
      <c r="C6" s="7">
        <f>'Resumen general'!E7</f>
        <v>2014</v>
      </c>
      <c r="D6" s="7">
        <f>'Resumen general'!F7</f>
        <v>2013</v>
      </c>
      <c r="E6" s="7">
        <f>'Resumen general'!G7</f>
        <v>2014</v>
      </c>
      <c r="F6" s="7" t="s">
        <v>43</v>
      </c>
    </row>
    <row r="7" spans="1:12" x14ac:dyDescent="0.25">
      <c r="A7" s="8" t="s">
        <v>44</v>
      </c>
      <c r="B7" s="9">
        <v>229</v>
      </c>
      <c r="C7" s="9">
        <v>157</v>
      </c>
      <c r="D7" s="9">
        <v>759</v>
      </c>
      <c r="E7" s="9">
        <v>741</v>
      </c>
      <c r="F7" s="10">
        <f>((E7*100)/D7)-100</f>
        <v>-2.3715415019762816</v>
      </c>
      <c r="G7" s="1"/>
      <c r="H7" s="1"/>
      <c r="I7" s="1"/>
    </row>
    <row r="8" spans="1:12" x14ac:dyDescent="0.25">
      <c r="A8" s="11" t="s">
        <v>45</v>
      </c>
      <c r="B8" s="12">
        <v>13709</v>
      </c>
      <c r="C8" s="12">
        <v>12054</v>
      </c>
      <c r="D8" s="12">
        <v>36591</v>
      </c>
      <c r="E8" s="12">
        <v>34845</v>
      </c>
      <c r="F8" s="13">
        <f t="shared" ref="F8:F35" si="0">((E8*100)/D8)-100</f>
        <v>-4.7716651635648049</v>
      </c>
      <c r="G8" s="1"/>
      <c r="H8" s="1"/>
      <c r="I8" s="1"/>
    </row>
    <row r="9" spans="1:12" x14ac:dyDescent="0.25">
      <c r="A9" s="8" t="s">
        <v>46</v>
      </c>
      <c r="B9" s="9">
        <v>417</v>
      </c>
      <c r="C9" s="9">
        <v>745</v>
      </c>
      <c r="D9" s="9">
        <v>1448</v>
      </c>
      <c r="E9" s="9">
        <v>1701</v>
      </c>
      <c r="F9" s="10">
        <f t="shared" si="0"/>
        <v>17.472375690607734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37791</v>
      </c>
      <c r="C11" s="9">
        <v>29956</v>
      </c>
      <c r="D11" s="9">
        <v>104829</v>
      </c>
      <c r="E11" s="9">
        <v>96700</v>
      </c>
      <c r="F11" s="10">
        <f t="shared" si="0"/>
        <v>-7.754533573724828</v>
      </c>
      <c r="G11" s="1"/>
      <c r="H11" s="1"/>
      <c r="I11" s="1"/>
    </row>
    <row r="12" spans="1:12" x14ac:dyDescent="0.25">
      <c r="A12" s="11" t="s">
        <v>49</v>
      </c>
      <c r="B12" s="12">
        <v>7457</v>
      </c>
      <c r="C12" s="12">
        <v>8615</v>
      </c>
      <c r="D12" s="12">
        <v>23763.5</v>
      </c>
      <c r="E12" s="12">
        <v>24879</v>
      </c>
      <c r="F12" s="13">
        <f t="shared" si="0"/>
        <v>4.6941738380289166</v>
      </c>
      <c r="G12" s="1"/>
      <c r="H12" s="1"/>
      <c r="I12" s="1"/>
    </row>
    <row r="13" spans="1:12" x14ac:dyDescent="0.25">
      <c r="A13" s="8" t="s">
        <v>50</v>
      </c>
      <c r="B13" s="9">
        <v>5522</v>
      </c>
      <c r="C13" s="9">
        <v>4929</v>
      </c>
      <c r="D13" s="9">
        <v>14331</v>
      </c>
      <c r="E13" s="9">
        <v>13533</v>
      </c>
      <c r="F13" s="10">
        <f t="shared" si="0"/>
        <v>-5.5683483357755961</v>
      </c>
      <c r="G13" s="1"/>
      <c r="H13" s="1"/>
      <c r="I13" s="1"/>
    </row>
    <row r="14" spans="1:12" x14ac:dyDescent="0.25">
      <c r="A14" s="11" t="s">
        <v>51</v>
      </c>
      <c r="B14" s="12">
        <v>125192</v>
      </c>
      <c r="C14" s="12">
        <v>124026.5</v>
      </c>
      <c r="D14" s="12">
        <v>328015</v>
      </c>
      <c r="E14" s="12">
        <v>358996.5</v>
      </c>
      <c r="F14" s="13">
        <f t="shared" si="0"/>
        <v>9.4451473255796259</v>
      </c>
      <c r="G14" s="1"/>
      <c r="H14" s="1"/>
      <c r="I14" s="1"/>
    </row>
    <row r="15" spans="1:12" x14ac:dyDescent="0.25">
      <c r="A15" s="8" t="s">
        <v>52</v>
      </c>
      <c r="B15" s="9">
        <v>48467</v>
      </c>
      <c r="C15" s="9">
        <v>50366.5</v>
      </c>
      <c r="D15" s="9">
        <v>139048.5</v>
      </c>
      <c r="E15" s="9">
        <v>143698.75</v>
      </c>
      <c r="F15" s="10">
        <f t="shared" si="0"/>
        <v>3.3443366882778349</v>
      </c>
      <c r="G15" s="1"/>
      <c r="H15" s="1"/>
      <c r="I15" s="1"/>
    </row>
    <row r="16" spans="1:12" x14ac:dyDescent="0.25">
      <c r="A16" s="11" t="s">
        <v>53</v>
      </c>
      <c r="B16" s="12">
        <v>6643</v>
      </c>
      <c r="C16" s="12">
        <v>7071</v>
      </c>
      <c r="D16" s="12">
        <v>18103</v>
      </c>
      <c r="E16" s="12">
        <v>21481</v>
      </c>
      <c r="F16" s="13">
        <f t="shared" si="0"/>
        <v>18.659890625863113</v>
      </c>
      <c r="G16" s="1"/>
      <c r="H16" s="1"/>
      <c r="I16" s="1"/>
    </row>
    <row r="17" spans="1:9" x14ac:dyDescent="0.25">
      <c r="A17" s="8" t="s">
        <v>54</v>
      </c>
      <c r="B17" s="9">
        <v>16602</v>
      </c>
      <c r="C17" s="9">
        <v>16227</v>
      </c>
      <c r="D17" s="9">
        <v>42425</v>
      </c>
      <c r="E17" s="9">
        <v>42886</v>
      </c>
      <c r="F17" s="10">
        <f t="shared" si="0"/>
        <v>1.086623453152626</v>
      </c>
      <c r="G17" s="1"/>
      <c r="H17" s="1"/>
      <c r="I17" s="1"/>
    </row>
    <row r="18" spans="1:9" x14ac:dyDescent="0.25">
      <c r="A18" s="11" t="s">
        <v>55</v>
      </c>
      <c r="B18" s="12">
        <v>1499</v>
      </c>
      <c r="C18" s="12">
        <v>1568</v>
      </c>
      <c r="D18" s="12">
        <v>4771</v>
      </c>
      <c r="E18" s="12">
        <v>4784</v>
      </c>
      <c r="F18" s="13">
        <f t="shared" si="0"/>
        <v>0.27247956403269313</v>
      </c>
      <c r="G18" s="1"/>
      <c r="H18" s="1"/>
      <c r="I18" s="1"/>
    </row>
    <row r="19" spans="1:9" x14ac:dyDescent="0.25">
      <c r="A19" s="8" t="s">
        <v>56</v>
      </c>
      <c r="B19" s="9">
        <v>112</v>
      </c>
      <c r="C19" s="9">
        <v>156</v>
      </c>
      <c r="D19" s="9">
        <v>292</v>
      </c>
      <c r="E19" s="9">
        <v>231</v>
      </c>
      <c r="F19" s="10">
        <f t="shared" si="0"/>
        <v>-20.890410958904113</v>
      </c>
      <c r="G19" s="1"/>
      <c r="H19" s="1"/>
      <c r="I19" s="1"/>
    </row>
    <row r="20" spans="1:9" x14ac:dyDescent="0.25">
      <c r="A20" s="11" t="s">
        <v>57</v>
      </c>
      <c r="B20" s="12">
        <v>6122</v>
      </c>
      <c r="C20" s="12">
        <v>5205</v>
      </c>
      <c r="D20" s="12">
        <v>15574</v>
      </c>
      <c r="E20" s="12">
        <v>13820</v>
      </c>
      <c r="F20" s="13">
        <f t="shared" si="0"/>
        <v>-11.262360344163355</v>
      </c>
      <c r="G20" s="1"/>
      <c r="H20" s="1"/>
      <c r="I20" s="1"/>
    </row>
    <row r="21" spans="1:9" x14ac:dyDescent="0.25">
      <c r="A21" s="8" t="s">
        <v>58</v>
      </c>
      <c r="B21" s="9">
        <v>17</v>
      </c>
      <c r="C21" s="9">
        <v>704</v>
      </c>
      <c r="D21" s="9">
        <v>35</v>
      </c>
      <c r="E21" s="9">
        <v>1504</v>
      </c>
      <c r="F21" s="10">
        <f t="shared" si="0"/>
        <v>4197.1428571428569</v>
      </c>
      <c r="G21" s="1"/>
      <c r="H21" s="1"/>
      <c r="I21" s="1"/>
    </row>
    <row r="22" spans="1:9" x14ac:dyDescent="0.25">
      <c r="A22" s="11" t="s">
        <v>59</v>
      </c>
      <c r="B22" s="12">
        <v>34305</v>
      </c>
      <c r="C22" s="12">
        <v>37956</v>
      </c>
      <c r="D22" s="12">
        <v>97282</v>
      </c>
      <c r="E22" s="12">
        <v>105111</v>
      </c>
      <c r="F22" s="13">
        <f t="shared" si="0"/>
        <v>8.0477375053966824</v>
      </c>
      <c r="G22" s="1"/>
      <c r="H22" s="1"/>
      <c r="I22" s="1"/>
    </row>
    <row r="23" spans="1:9" x14ac:dyDescent="0.25">
      <c r="A23" s="8" t="s">
        <v>60</v>
      </c>
      <c r="B23" s="9">
        <v>2738</v>
      </c>
      <c r="C23" s="9">
        <v>2915</v>
      </c>
      <c r="D23" s="9">
        <v>7271</v>
      </c>
      <c r="E23" s="9">
        <v>8948</v>
      </c>
      <c r="F23" s="10">
        <f t="shared" si="0"/>
        <v>23.06422775409159</v>
      </c>
      <c r="G23" s="1"/>
      <c r="H23" s="1"/>
      <c r="I23" s="1"/>
    </row>
    <row r="24" spans="1:9" x14ac:dyDescent="0.25">
      <c r="A24" s="11" t="s">
        <v>61</v>
      </c>
      <c r="B24" s="12">
        <v>2899</v>
      </c>
      <c r="C24" s="12">
        <v>1822</v>
      </c>
      <c r="D24" s="12">
        <v>7914</v>
      </c>
      <c r="E24" s="12">
        <v>5675</v>
      </c>
      <c r="F24" s="13">
        <f t="shared" si="0"/>
        <v>-28.291635077078595</v>
      </c>
      <c r="G24" s="1"/>
      <c r="H24" s="1"/>
      <c r="I24" s="1"/>
    </row>
    <row r="25" spans="1:9" x14ac:dyDescent="0.25">
      <c r="A25" s="8" t="s">
        <v>62</v>
      </c>
      <c r="B25" s="9">
        <v>2601</v>
      </c>
      <c r="C25" s="9">
        <v>3121</v>
      </c>
      <c r="D25" s="9">
        <v>8515</v>
      </c>
      <c r="E25" s="9">
        <v>9316</v>
      </c>
      <c r="F25" s="10">
        <f t="shared" si="0"/>
        <v>9.4069289489136878</v>
      </c>
      <c r="G25" s="1"/>
      <c r="H25" s="1"/>
      <c r="I25" s="1"/>
    </row>
    <row r="26" spans="1:9" x14ac:dyDescent="0.25">
      <c r="A26" s="11" t="s">
        <v>63</v>
      </c>
      <c r="B26" s="12">
        <v>479</v>
      </c>
      <c r="C26" s="12">
        <v>335</v>
      </c>
      <c r="D26" s="12">
        <v>1727</v>
      </c>
      <c r="E26" s="12">
        <v>1180</v>
      </c>
      <c r="F26" s="13">
        <f t="shared" si="0"/>
        <v>-31.673422119281994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24147</v>
      </c>
      <c r="C28" s="12">
        <v>26272</v>
      </c>
      <c r="D28" s="12">
        <v>71345</v>
      </c>
      <c r="E28" s="12">
        <v>75278</v>
      </c>
      <c r="F28" s="13">
        <f t="shared" si="0"/>
        <v>5.5126498002663169</v>
      </c>
      <c r="G28" s="1"/>
      <c r="H28" s="1"/>
      <c r="I28" s="1"/>
    </row>
    <row r="29" spans="1:9" x14ac:dyDescent="0.25">
      <c r="A29" s="8" t="s">
        <v>66</v>
      </c>
      <c r="B29" s="9">
        <v>132</v>
      </c>
      <c r="C29" s="9">
        <v>101</v>
      </c>
      <c r="D29" s="9">
        <v>338</v>
      </c>
      <c r="E29" s="9">
        <v>198</v>
      </c>
      <c r="F29" s="10">
        <f t="shared" si="0"/>
        <v>-41.420118343195263</v>
      </c>
      <c r="G29" s="1"/>
      <c r="H29" s="1"/>
      <c r="I29" s="1"/>
    </row>
    <row r="30" spans="1:9" x14ac:dyDescent="0.25">
      <c r="A30" s="11" t="s">
        <v>67</v>
      </c>
      <c r="B30" s="12">
        <v>12162</v>
      </c>
      <c r="C30" s="12">
        <v>13035</v>
      </c>
      <c r="D30" s="12">
        <v>32335</v>
      </c>
      <c r="E30" s="12">
        <v>36053</v>
      </c>
      <c r="F30" s="13">
        <f t="shared" si="0"/>
        <v>11.498376372351942</v>
      </c>
      <c r="G30" s="1"/>
      <c r="H30" s="1"/>
      <c r="I30" s="1"/>
    </row>
    <row r="31" spans="1:9" x14ac:dyDescent="0.25">
      <c r="A31" s="8" t="s">
        <v>68</v>
      </c>
      <c r="B31" s="9">
        <v>6084</v>
      </c>
      <c r="C31" s="9">
        <v>7826</v>
      </c>
      <c r="D31" s="9">
        <v>18392</v>
      </c>
      <c r="E31" s="9">
        <v>20838</v>
      </c>
      <c r="F31" s="10">
        <f t="shared" si="0"/>
        <v>13.299260548064382</v>
      </c>
      <c r="G31" s="1"/>
      <c r="H31" s="1"/>
      <c r="I31" s="1"/>
    </row>
    <row r="32" spans="1:9" x14ac:dyDescent="0.25">
      <c r="A32" s="11" t="s">
        <v>69</v>
      </c>
      <c r="B32" s="12">
        <v>188546</v>
      </c>
      <c r="C32" s="12">
        <v>150538</v>
      </c>
      <c r="D32" s="12">
        <v>521376</v>
      </c>
      <c r="E32" s="12">
        <v>451612</v>
      </c>
      <c r="F32" s="13">
        <f t="shared" si="0"/>
        <v>-13.380746332780944</v>
      </c>
      <c r="G32" s="1"/>
      <c r="H32" s="1"/>
      <c r="I32" s="1"/>
    </row>
    <row r="33" spans="1:9" x14ac:dyDescent="0.25">
      <c r="A33" s="8" t="s">
        <v>70</v>
      </c>
      <c r="B33" s="9">
        <v>15472</v>
      </c>
      <c r="C33" s="9">
        <v>16238.5</v>
      </c>
      <c r="D33" s="9">
        <v>44138.5</v>
      </c>
      <c r="E33" s="9">
        <v>45280.5</v>
      </c>
      <c r="F33" s="10">
        <f t="shared" si="0"/>
        <v>2.5873103979518959</v>
      </c>
      <c r="G33" s="1"/>
      <c r="H33" s="1"/>
      <c r="I33" s="1"/>
    </row>
    <row r="34" spans="1:9" x14ac:dyDescent="0.25">
      <c r="A34" s="11" t="s">
        <v>71</v>
      </c>
      <c r="B34" s="12">
        <v>2282</v>
      </c>
      <c r="C34" s="12">
        <v>3516</v>
      </c>
      <c r="D34" s="12">
        <v>7149</v>
      </c>
      <c r="E34" s="12">
        <v>8770</v>
      </c>
      <c r="F34" s="13">
        <f t="shared" si="0"/>
        <v>22.674499930060151</v>
      </c>
      <c r="G34" s="1"/>
      <c r="H34" s="1"/>
      <c r="I34" s="1"/>
    </row>
    <row r="35" spans="1:9" x14ac:dyDescent="0.25">
      <c r="A35" s="14" t="s">
        <v>72</v>
      </c>
      <c r="B35" s="15">
        <f>SUM(B7:B34)</f>
        <v>561626</v>
      </c>
      <c r="C35" s="15">
        <f t="shared" ref="C35:E35" si="1">SUM(C7:C34)</f>
        <v>525455.5</v>
      </c>
      <c r="D35" s="15">
        <f t="shared" si="1"/>
        <v>1547767.5</v>
      </c>
      <c r="E35" s="15">
        <f t="shared" si="1"/>
        <v>1528059.75</v>
      </c>
      <c r="F35" s="16">
        <f t="shared" si="0"/>
        <v>-1.2733017071362411</v>
      </c>
      <c r="G35" s="1"/>
      <c r="H35" s="1"/>
      <c r="I35" s="1"/>
    </row>
    <row r="37" spans="1:9" x14ac:dyDescent="0.25">
      <c r="A37" s="42"/>
      <c r="B37" s="42">
        <f>E6</f>
        <v>2014</v>
      </c>
      <c r="C37" s="42">
        <f>D6</f>
        <v>2013</v>
      </c>
      <c r="D37" s="42"/>
      <c r="E37" s="42"/>
      <c r="F37" s="42">
        <f>B37</f>
        <v>2014</v>
      </c>
      <c r="G37" s="42">
        <f>C37</f>
        <v>2013</v>
      </c>
    </row>
    <row r="38" spans="1:9" x14ac:dyDescent="0.25">
      <c r="A38" s="42" t="str">
        <f>A7</f>
        <v>A CORUÑA</v>
      </c>
      <c r="B38" s="41">
        <f>E7</f>
        <v>741</v>
      </c>
      <c r="C38" s="41">
        <f>D7</f>
        <v>759</v>
      </c>
      <c r="D38" s="41">
        <f>_xlfn.RANK.EQ(B38,$B$38:$B$65)+COUNTIF($B$38:$B$65,B38)-1</f>
        <v>24</v>
      </c>
      <c r="E38" s="42" t="str">
        <f t="shared" ref="E38:E65" si="2">INDEX($A$38:$B$65,MATCH(ROW()-37,$D$38:$D$65,0),1)</f>
        <v>VALENCIA</v>
      </c>
      <c r="F38" s="42">
        <f>LOOKUP(E38,$A$38:$A$65,$B$38:$B$65)</f>
        <v>451612</v>
      </c>
      <c r="G38" s="42">
        <f>LOOKUP(E38,$A$38:$A$65,$C$38:$C$65)</f>
        <v>521376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34845</v>
      </c>
      <c r="C39" s="41">
        <f t="shared" ref="C39:C65" si="5">D8</f>
        <v>36591</v>
      </c>
      <c r="D39" s="41">
        <f t="shared" ref="D39:D65" si="6">_xlfn.RANK.EQ(B39,$B$38:$B$65)+COUNTIF($B$38:$B$65,B39)-1</f>
        <v>10</v>
      </c>
      <c r="E39" s="42" t="str">
        <f t="shared" si="2"/>
        <v>BARCELONA</v>
      </c>
      <c r="F39" s="42">
        <f t="shared" ref="F39:F65" si="7">LOOKUP(E39,$A$38:$A$65,$B$38:$B$65)</f>
        <v>358996.5</v>
      </c>
      <c r="G39" s="42">
        <f t="shared" ref="G39:G65" si="8">LOOKUP(E39,$A$38:$A$65,$C$38:$C$65)</f>
        <v>328015</v>
      </c>
    </row>
    <row r="40" spans="1:9" x14ac:dyDescent="0.25">
      <c r="A40" s="42" t="str">
        <f t="shared" si="3"/>
        <v>ALMERIA</v>
      </c>
      <c r="B40" s="41">
        <f t="shared" si="4"/>
        <v>1701</v>
      </c>
      <c r="C40" s="41">
        <f t="shared" si="5"/>
        <v>1448</v>
      </c>
      <c r="D40" s="41">
        <f t="shared" si="6"/>
        <v>21</v>
      </c>
      <c r="E40" s="42" t="str">
        <f t="shared" si="2"/>
        <v>BILBAO</v>
      </c>
      <c r="F40" s="42">
        <f t="shared" si="7"/>
        <v>143698.75</v>
      </c>
      <c r="G40" s="42">
        <f t="shared" si="8"/>
        <v>139048.5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LAS PALMAS</v>
      </c>
      <c r="F41" s="42">
        <f t="shared" si="7"/>
        <v>105111</v>
      </c>
      <c r="G41" s="42">
        <f t="shared" si="8"/>
        <v>97282</v>
      </c>
    </row>
    <row r="42" spans="1:9" x14ac:dyDescent="0.25">
      <c r="A42" s="42" t="str">
        <f t="shared" si="3"/>
        <v>BAHIA DE ALGECIRAS</v>
      </c>
      <c r="B42" s="41">
        <f t="shared" si="4"/>
        <v>96700</v>
      </c>
      <c r="C42" s="41">
        <f t="shared" si="5"/>
        <v>104829</v>
      </c>
      <c r="D42" s="41">
        <f t="shared" si="6"/>
        <v>5</v>
      </c>
      <c r="E42" s="42" t="str">
        <f t="shared" si="2"/>
        <v>BAHIA DE ALGECIRAS</v>
      </c>
      <c r="F42" s="42">
        <f t="shared" si="7"/>
        <v>96700</v>
      </c>
      <c r="G42" s="42">
        <f t="shared" si="8"/>
        <v>104829</v>
      </c>
    </row>
    <row r="43" spans="1:9" x14ac:dyDescent="0.25">
      <c r="A43" s="42" t="str">
        <f t="shared" si="3"/>
        <v>BAHIA DE CADIZ</v>
      </c>
      <c r="B43" s="41">
        <f t="shared" si="4"/>
        <v>24879</v>
      </c>
      <c r="C43" s="41">
        <f t="shared" si="5"/>
        <v>23763.5</v>
      </c>
      <c r="D43" s="41">
        <f t="shared" si="6"/>
        <v>11</v>
      </c>
      <c r="E43" s="42" t="str">
        <f t="shared" si="2"/>
        <v>SANTA CRUZ DE TENERIFE</v>
      </c>
      <c r="F43" s="42">
        <f t="shared" si="7"/>
        <v>75278</v>
      </c>
      <c r="G43" s="42">
        <f t="shared" si="8"/>
        <v>71345</v>
      </c>
    </row>
    <row r="44" spans="1:9" x14ac:dyDescent="0.25">
      <c r="A44" s="42" t="str">
        <f t="shared" si="3"/>
        <v>BALEARES</v>
      </c>
      <c r="B44" s="41">
        <f t="shared" si="4"/>
        <v>13533</v>
      </c>
      <c r="C44" s="41">
        <f t="shared" si="5"/>
        <v>14331</v>
      </c>
      <c r="D44" s="41">
        <f t="shared" si="6"/>
        <v>15</v>
      </c>
      <c r="E44" s="42" t="str">
        <f t="shared" si="2"/>
        <v>VIGO</v>
      </c>
      <c r="F44" s="42">
        <f t="shared" si="7"/>
        <v>45280.5</v>
      </c>
      <c r="G44" s="42">
        <f t="shared" si="8"/>
        <v>44138.5</v>
      </c>
    </row>
    <row r="45" spans="1:9" x14ac:dyDescent="0.25">
      <c r="A45" s="42" t="str">
        <f t="shared" si="3"/>
        <v>BARCELONA</v>
      </c>
      <c r="B45" s="41">
        <f t="shared" si="4"/>
        <v>358996.5</v>
      </c>
      <c r="C45" s="41">
        <f t="shared" si="5"/>
        <v>328015</v>
      </c>
      <c r="D45" s="41">
        <f t="shared" si="6"/>
        <v>2</v>
      </c>
      <c r="E45" s="42" t="str">
        <f t="shared" si="2"/>
        <v>CASTELLON</v>
      </c>
      <c r="F45" s="42">
        <f t="shared" si="7"/>
        <v>42886</v>
      </c>
      <c r="G45" s="42">
        <f t="shared" si="8"/>
        <v>42425</v>
      </c>
    </row>
    <row r="46" spans="1:9" x14ac:dyDescent="0.25">
      <c r="A46" s="42" t="str">
        <f t="shared" si="3"/>
        <v>BILBAO</v>
      </c>
      <c r="B46" s="41">
        <f t="shared" si="4"/>
        <v>143698.75</v>
      </c>
      <c r="C46" s="41">
        <f t="shared" si="5"/>
        <v>139048.5</v>
      </c>
      <c r="D46" s="41">
        <f t="shared" si="6"/>
        <v>3</v>
      </c>
      <c r="E46" s="42" t="str">
        <f t="shared" si="2"/>
        <v>SEVILLA</v>
      </c>
      <c r="F46" s="42">
        <f t="shared" si="7"/>
        <v>36053</v>
      </c>
      <c r="G46" s="42">
        <f t="shared" si="8"/>
        <v>32335</v>
      </c>
    </row>
    <row r="47" spans="1:9" x14ac:dyDescent="0.25">
      <c r="A47" s="42" t="str">
        <f t="shared" si="3"/>
        <v>CARTAGENA</v>
      </c>
      <c r="B47" s="41">
        <f t="shared" si="4"/>
        <v>21481</v>
      </c>
      <c r="C47" s="41">
        <f t="shared" si="5"/>
        <v>18103</v>
      </c>
      <c r="D47" s="41">
        <f t="shared" si="6"/>
        <v>12</v>
      </c>
      <c r="E47" s="42" t="str">
        <f t="shared" si="2"/>
        <v>ALICANTE</v>
      </c>
      <c r="F47" s="42">
        <f t="shared" si="7"/>
        <v>34845</v>
      </c>
      <c r="G47" s="42">
        <f t="shared" si="8"/>
        <v>36591</v>
      </c>
    </row>
    <row r="48" spans="1:9" x14ac:dyDescent="0.25">
      <c r="A48" s="42" t="str">
        <f t="shared" si="3"/>
        <v>CASTELLON</v>
      </c>
      <c r="B48" s="41">
        <f t="shared" si="4"/>
        <v>42886</v>
      </c>
      <c r="C48" s="41">
        <f t="shared" si="5"/>
        <v>42425</v>
      </c>
      <c r="D48" s="41">
        <f t="shared" si="6"/>
        <v>8</v>
      </c>
      <c r="E48" s="42" t="str">
        <f t="shared" si="2"/>
        <v>BAHIA DE CADIZ</v>
      </c>
      <c r="F48" s="42">
        <f t="shared" si="7"/>
        <v>24879</v>
      </c>
      <c r="G48" s="42">
        <f t="shared" si="8"/>
        <v>23763.5</v>
      </c>
    </row>
    <row r="49" spans="1:7" x14ac:dyDescent="0.25">
      <c r="A49" s="42" t="str">
        <f t="shared" si="3"/>
        <v>CEUTA</v>
      </c>
      <c r="B49" s="41">
        <f t="shared" si="4"/>
        <v>4784</v>
      </c>
      <c r="C49" s="41">
        <f t="shared" si="5"/>
        <v>4771</v>
      </c>
      <c r="D49" s="41">
        <f t="shared" si="6"/>
        <v>20</v>
      </c>
      <c r="E49" s="42" t="str">
        <f t="shared" si="2"/>
        <v>CARTAGENA</v>
      </c>
      <c r="F49" s="42">
        <f t="shared" si="7"/>
        <v>21481</v>
      </c>
      <c r="G49" s="42">
        <f t="shared" si="8"/>
        <v>18103</v>
      </c>
    </row>
    <row r="50" spans="1:7" x14ac:dyDescent="0.25">
      <c r="A50" s="42" t="str">
        <f t="shared" si="3"/>
        <v>FERROL-SAN CIBRAO</v>
      </c>
      <c r="B50" s="41">
        <f t="shared" si="4"/>
        <v>231</v>
      </c>
      <c r="C50" s="41">
        <f t="shared" si="5"/>
        <v>292</v>
      </c>
      <c r="D50" s="41">
        <f t="shared" si="6"/>
        <v>25</v>
      </c>
      <c r="E50" s="42" t="str">
        <f t="shared" si="2"/>
        <v>TARRAGONA</v>
      </c>
      <c r="F50" s="42">
        <f t="shared" si="7"/>
        <v>20838</v>
      </c>
      <c r="G50" s="42">
        <f t="shared" si="8"/>
        <v>18392</v>
      </c>
    </row>
    <row r="51" spans="1:7" x14ac:dyDescent="0.25">
      <c r="A51" s="42" t="str">
        <f t="shared" si="3"/>
        <v>GIJON</v>
      </c>
      <c r="B51" s="41">
        <f t="shared" si="4"/>
        <v>13820</v>
      </c>
      <c r="C51" s="41">
        <f t="shared" si="5"/>
        <v>15574</v>
      </c>
      <c r="D51" s="41">
        <f t="shared" si="6"/>
        <v>14</v>
      </c>
      <c r="E51" s="42" t="str">
        <f t="shared" si="2"/>
        <v>GIJON</v>
      </c>
      <c r="F51" s="42">
        <f t="shared" si="7"/>
        <v>13820</v>
      </c>
      <c r="G51" s="42">
        <f t="shared" si="8"/>
        <v>15574</v>
      </c>
    </row>
    <row r="52" spans="1:7" x14ac:dyDescent="0.25">
      <c r="A52" s="42" t="str">
        <f t="shared" si="3"/>
        <v>HUELVA</v>
      </c>
      <c r="B52" s="41">
        <f t="shared" si="4"/>
        <v>1504</v>
      </c>
      <c r="C52" s="41">
        <f t="shared" si="5"/>
        <v>35</v>
      </c>
      <c r="D52" s="41">
        <f t="shared" si="6"/>
        <v>22</v>
      </c>
      <c r="E52" s="42" t="str">
        <f t="shared" si="2"/>
        <v>BALEARES</v>
      </c>
      <c r="F52" s="42">
        <f t="shared" si="7"/>
        <v>13533</v>
      </c>
      <c r="G52" s="42">
        <f t="shared" si="8"/>
        <v>14331</v>
      </c>
    </row>
    <row r="53" spans="1:7" x14ac:dyDescent="0.25">
      <c r="A53" s="42" t="str">
        <f t="shared" si="3"/>
        <v>LAS PALMAS</v>
      </c>
      <c r="B53" s="41">
        <f t="shared" si="4"/>
        <v>105111</v>
      </c>
      <c r="C53" s="41">
        <f t="shared" si="5"/>
        <v>97282</v>
      </c>
      <c r="D53" s="41">
        <f t="shared" si="6"/>
        <v>4</v>
      </c>
      <c r="E53" s="42" t="str">
        <f t="shared" si="2"/>
        <v>MELILLA</v>
      </c>
      <c r="F53" s="42">
        <f t="shared" si="7"/>
        <v>9316</v>
      </c>
      <c r="G53" s="42">
        <f t="shared" si="8"/>
        <v>8515</v>
      </c>
    </row>
    <row r="54" spans="1:7" x14ac:dyDescent="0.25">
      <c r="A54" s="42" t="str">
        <f t="shared" si="3"/>
        <v>MALAGA</v>
      </c>
      <c r="B54" s="41">
        <f t="shared" si="4"/>
        <v>8948</v>
      </c>
      <c r="C54" s="41">
        <f t="shared" si="5"/>
        <v>7271</v>
      </c>
      <c r="D54" s="41">
        <f t="shared" si="6"/>
        <v>17</v>
      </c>
      <c r="E54" s="42" t="str">
        <f t="shared" si="2"/>
        <v>MALAGA</v>
      </c>
      <c r="F54" s="42">
        <f t="shared" si="7"/>
        <v>8948</v>
      </c>
      <c r="G54" s="42">
        <f t="shared" si="8"/>
        <v>7271</v>
      </c>
    </row>
    <row r="55" spans="1:7" x14ac:dyDescent="0.25">
      <c r="A55" s="42" t="str">
        <f t="shared" si="3"/>
        <v>MARIN Y RIA DE PONTEVEDRA</v>
      </c>
      <c r="B55" s="41">
        <f t="shared" si="4"/>
        <v>5675</v>
      </c>
      <c r="C55" s="41">
        <f t="shared" si="5"/>
        <v>7914</v>
      </c>
      <c r="D55" s="41">
        <f t="shared" si="6"/>
        <v>19</v>
      </c>
      <c r="E55" s="42" t="str">
        <f t="shared" si="2"/>
        <v>VILAGARCIA</v>
      </c>
      <c r="F55" s="42">
        <f t="shared" si="7"/>
        <v>8770</v>
      </c>
      <c r="G55" s="42">
        <f t="shared" si="8"/>
        <v>7149</v>
      </c>
    </row>
    <row r="56" spans="1:7" x14ac:dyDescent="0.25">
      <c r="A56" s="42" t="str">
        <f t="shared" si="3"/>
        <v>MELILLA</v>
      </c>
      <c r="B56" s="41">
        <f t="shared" si="4"/>
        <v>9316</v>
      </c>
      <c r="C56" s="41">
        <f t="shared" si="5"/>
        <v>8515</v>
      </c>
      <c r="D56" s="41">
        <f t="shared" si="6"/>
        <v>16</v>
      </c>
      <c r="E56" s="42" t="str">
        <f t="shared" si="2"/>
        <v>MARIN Y RIA DE PONTEVEDRA</v>
      </c>
      <c r="F56" s="42">
        <f t="shared" si="7"/>
        <v>5675</v>
      </c>
      <c r="G56" s="42">
        <f t="shared" si="8"/>
        <v>7914</v>
      </c>
    </row>
    <row r="57" spans="1:7" x14ac:dyDescent="0.25">
      <c r="A57" s="42" t="str">
        <f t="shared" si="3"/>
        <v>MOTRIL</v>
      </c>
      <c r="B57" s="41">
        <f t="shared" si="4"/>
        <v>1180</v>
      </c>
      <c r="C57" s="41">
        <f t="shared" si="5"/>
        <v>1727</v>
      </c>
      <c r="D57" s="41">
        <f t="shared" si="6"/>
        <v>23</v>
      </c>
      <c r="E57" s="42" t="str">
        <f t="shared" si="2"/>
        <v>CEUTA</v>
      </c>
      <c r="F57" s="42">
        <f t="shared" si="7"/>
        <v>4784</v>
      </c>
      <c r="G57" s="42">
        <f t="shared" si="8"/>
        <v>4771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ALMERIA</v>
      </c>
      <c r="F58" s="42">
        <f t="shared" si="7"/>
        <v>1701</v>
      </c>
      <c r="G58" s="42">
        <f t="shared" si="8"/>
        <v>1448</v>
      </c>
    </row>
    <row r="59" spans="1:7" x14ac:dyDescent="0.25">
      <c r="A59" s="42" t="str">
        <f t="shared" si="3"/>
        <v>SANTA CRUZ DE TENERIFE</v>
      </c>
      <c r="B59" s="41">
        <f t="shared" si="4"/>
        <v>75278</v>
      </c>
      <c r="C59" s="41">
        <f t="shared" si="5"/>
        <v>71345</v>
      </c>
      <c r="D59" s="41">
        <f t="shared" si="6"/>
        <v>6</v>
      </c>
      <c r="E59" s="42" t="str">
        <f t="shared" si="2"/>
        <v>HUELVA</v>
      </c>
      <c r="F59" s="42">
        <f t="shared" si="7"/>
        <v>1504</v>
      </c>
      <c r="G59" s="42">
        <f t="shared" si="8"/>
        <v>35</v>
      </c>
    </row>
    <row r="60" spans="1:7" x14ac:dyDescent="0.25">
      <c r="A60" s="42" t="str">
        <f t="shared" si="3"/>
        <v>SANTANDER</v>
      </c>
      <c r="B60" s="41">
        <f t="shared" si="4"/>
        <v>198</v>
      </c>
      <c r="C60" s="41">
        <f t="shared" si="5"/>
        <v>338</v>
      </c>
      <c r="D60" s="41">
        <f t="shared" si="6"/>
        <v>26</v>
      </c>
      <c r="E60" s="42" t="str">
        <f t="shared" si="2"/>
        <v>MOTRIL</v>
      </c>
      <c r="F60" s="42">
        <f t="shared" si="7"/>
        <v>1180</v>
      </c>
      <c r="G60" s="42">
        <f t="shared" si="8"/>
        <v>1727</v>
      </c>
    </row>
    <row r="61" spans="1:7" x14ac:dyDescent="0.25">
      <c r="A61" s="42" t="str">
        <f t="shared" si="3"/>
        <v>SEVILLA</v>
      </c>
      <c r="B61" s="41">
        <f t="shared" si="4"/>
        <v>36053</v>
      </c>
      <c r="C61" s="41">
        <f t="shared" si="5"/>
        <v>32335</v>
      </c>
      <c r="D61" s="41">
        <f t="shared" si="6"/>
        <v>9</v>
      </c>
      <c r="E61" s="42" t="str">
        <f t="shared" si="2"/>
        <v>A CORUÑA</v>
      </c>
      <c r="F61" s="42">
        <f t="shared" si="7"/>
        <v>741</v>
      </c>
      <c r="G61" s="42">
        <f t="shared" si="8"/>
        <v>759</v>
      </c>
    </row>
    <row r="62" spans="1:7" x14ac:dyDescent="0.25">
      <c r="A62" s="42" t="str">
        <f t="shared" si="3"/>
        <v>TARRAGONA</v>
      </c>
      <c r="B62" s="41">
        <f t="shared" si="4"/>
        <v>20838</v>
      </c>
      <c r="C62" s="41">
        <f t="shared" si="5"/>
        <v>18392</v>
      </c>
      <c r="D62" s="41">
        <f t="shared" si="6"/>
        <v>13</v>
      </c>
      <c r="E62" s="42" t="str">
        <f t="shared" si="2"/>
        <v>FERROL-SAN CIBRAO</v>
      </c>
      <c r="F62" s="42">
        <f t="shared" si="7"/>
        <v>231</v>
      </c>
      <c r="G62" s="42">
        <f t="shared" si="8"/>
        <v>292</v>
      </c>
    </row>
    <row r="63" spans="1:7" x14ac:dyDescent="0.25">
      <c r="A63" s="42" t="str">
        <f t="shared" si="3"/>
        <v>VALENCIA</v>
      </c>
      <c r="B63" s="41">
        <f t="shared" si="4"/>
        <v>451612</v>
      </c>
      <c r="C63" s="41">
        <f t="shared" si="5"/>
        <v>521376</v>
      </c>
      <c r="D63" s="41">
        <f t="shared" si="6"/>
        <v>1</v>
      </c>
      <c r="E63" s="42" t="str">
        <f t="shared" si="2"/>
        <v>SANTANDER</v>
      </c>
      <c r="F63" s="42">
        <f t="shared" si="7"/>
        <v>198</v>
      </c>
      <c r="G63" s="42">
        <f t="shared" si="8"/>
        <v>338</v>
      </c>
    </row>
    <row r="64" spans="1:7" x14ac:dyDescent="0.25">
      <c r="A64" s="42" t="str">
        <f t="shared" si="3"/>
        <v>VIGO</v>
      </c>
      <c r="B64" s="41">
        <f t="shared" si="4"/>
        <v>45280.5</v>
      </c>
      <c r="C64" s="41">
        <f t="shared" si="5"/>
        <v>44138.5</v>
      </c>
      <c r="D64" s="41">
        <f t="shared" si="6"/>
        <v>7</v>
      </c>
      <c r="E64" s="42" t="e">
        <f t="shared" si="2"/>
        <v>#N/A</v>
      </c>
      <c r="F64" s="42" t="e">
        <f t="shared" si="7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8770</v>
      </c>
      <c r="C65" s="41">
        <f t="shared" si="5"/>
        <v>7149</v>
      </c>
      <c r="D65" s="41">
        <f t="shared" si="6"/>
        <v>18</v>
      </c>
      <c r="E65" s="42" t="str">
        <f t="shared" si="2"/>
        <v>AVILES</v>
      </c>
      <c r="F65" s="42">
        <f t="shared" si="7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A5:A6"/>
    <mergeCell ref="B5:C5"/>
    <mergeCell ref="D5:F5"/>
  </mergeCells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88</v>
      </c>
    </row>
    <row r="2" spans="1:12" s="2" customFormat="1" ht="21" x14ac:dyDescent="0.35"/>
    <row r="5" spans="1:12" x14ac:dyDescent="0.25">
      <c r="A5" s="122" t="s">
        <v>73</v>
      </c>
      <c r="B5" s="120" t="str">
        <f>'Resumen general'!D6</f>
        <v>Mes Marzo</v>
      </c>
      <c r="C5" s="121"/>
      <c r="D5" s="120" t="str">
        <f>'Resumen general'!F6</f>
        <v>Acumulado desde Enero</v>
      </c>
      <c r="E5" s="121"/>
      <c r="F5" s="121"/>
      <c r="L5" s="39">
        <f>'Resumen general'!I4</f>
        <v>41758</v>
      </c>
    </row>
    <row r="6" spans="1:12" x14ac:dyDescent="0.25">
      <c r="A6" s="123"/>
      <c r="B6" s="7">
        <f>'Resumen general'!D7</f>
        <v>2013</v>
      </c>
      <c r="C6" s="7">
        <f>'Resumen general'!E7</f>
        <v>2014</v>
      </c>
      <c r="D6" s="7">
        <f>'Resumen general'!F7</f>
        <v>2013</v>
      </c>
      <c r="E6" s="7">
        <f>'Resumen general'!G7</f>
        <v>2014</v>
      </c>
      <c r="F6" s="7" t="s">
        <v>43</v>
      </c>
    </row>
    <row r="7" spans="1:12" x14ac:dyDescent="0.25">
      <c r="A7" s="8" t="s">
        <v>44</v>
      </c>
      <c r="B7" s="9">
        <v>4091</v>
      </c>
      <c r="C7" s="9">
        <v>4551</v>
      </c>
      <c r="D7" s="9">
        <v>4091</v>
      </c>
      <c r="E7" s="9">
        <v>10640</v>
      </c>
      <c r="F7" s="10">
        <f>((E7*100)/D7)-100</f>
        <v>160.08310926423854</v>
      </c>
      <c r="G7" s="1"/>
      <c r="H7" s="1"/>
      <c r="I7" s="1"/>
    </row>
    <row r="8" spans="1:12" x14ac:dyDescent="0.25">
      <c r="A8" s="11" t="s">
        <v>45</v>
      </c>
      <c r="B8" s="12">
        <v>9622</v>
      </c>
      <c r="C8" s="12">
        <v>8489</v>
      </c>
      <c r="D8" s="12">
        <v>27767</v>
      </c>
      <c r="E8" s="12">
        <v>25632</v>
      </c>
      <c r="F8" s="13">
        <f t="shared" ref="F8:F35" si="0">((E8*100)/D8)-100</f>
        <v>-7.6889833255303017</v>
      </c>
      <c r="G8" s="1"/>
      <c r="H8" s="1"/>
      <c r="I8" s="1"/>
    </row>
    <row r="9" spans="1:12" x14ac:dyDescent="0.25">
      <c r="A9" s="8" t="s">
        <v>46</v>
      </c>
      <c r="B9" s="9">
        <v>37303</v>
      </c>
      <c r="C9" s="9">
        <v>27225</v>
      </c>
      <c r="D9" s="9">
        <v>99498</v>
      </c>
      <c r="E9" s="9">
        <v>79951</v>
      </c>
      <c r="F9" s="10">
        <f t="shared" si="0"/>
        <v>-19.645621017507892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362541</v>
      </c>
      <c r="C11" s="9">
        <v>323690</v>
      </c>
      <c r="D11" s="9">
        <v>971336</v>
      </c>
      <c r="E11" s="9">
        <v>919930</v>
      </c>
      <c r="F11" s="10">
        <f t="shared" si="0"/>
        <v>-5.2922984425574668</v>
      </c>
      <c r="G11" s="1"/>
      <c r="H11" s="1"/>
      <c r="I11" s="1"/>
    </row>
    <row r="12" spans="1:12" x14ac:dyDescent="0.25">
      <c r="A12" s="11" t="s">
        <v>49</v>
      </c>
      <c r="B12" s="12">
        <v>26896</v>
      </c>
      <c r="C12" s="12">
        <v>15148</v>
      </c>
      <c r="D12" s="12">
        <v>55604</v>
      </c>
      <c r="E12" s="12">
        <v>29888</v>
      </c>
      <c r="F12" s="13">
        <f t="shared" si="0"/>
        <v>-46.248471332997624</v>
      </c>
      <c r="G12" s="1"/>
      <c r="H12" s="1"/>
      <c r="I12" s="1"/>
    </row>
    <row r="13" spans="1:12" x14ac:dyDescent="0.25">
      <c r="A13" s="8" t="s">
        <v>50</v>
      </c>
      <c r="B13" s="9">
        <v>236663</v>
      </c>
      <c r="C13" s="9">
        <v>178154</v>
      </c>
      <c r="D13" s="9">
        <v>497306</v>
      </c>
      <c r="E13" s="9">
        <v>575458</v>
      </c>
      <c r="F13" s="10">
        <f t="shared" si="0"/>
        <v>15.715072812312741</v>
      </c>
      <c r="G13" s="1"/>
      <c r="H13" s="1"/>
      <c r="I13" s="1"/>
    </row>
    <row r="14" spans="1:12" x14ac:dyDescent="0.25">
      <c r="A14" s="11" t="s">
        <v>51</v>
      </c>
      <c r="B14" s="12">
        <v>161158</v>
      </c>
      <c r="C14" s="12">
        <v>167022</v>
      </c>
      <c r="D14" s="12">
        <v>357953</v>
      </c>
      <c r="E14" s="12">
        <v>391915</v>
      </c>
      <c r="F14" s="13">
        <f t="shared" si="0"/>
        <v>9.4878377887599754</v>
      </c>
      <c r="G14" s="1"/>
      <c r="H14" s="1"/>
      <c r="I14" s="1"/>
    </row>
    <row r="15" spans="1:12" x14ac:dyDescent="0.25">
      <c r="A15" s="8" t="s">
        <v>52</v>
      </c>
      <c r="B15" s="9">
        <v>3398</v>
      </c>
      <c r="C15" s="9">
        <v>3204</v>
      </c>
      <c r="D15" s="9">
        <v>13642</v>
      </c>
      <c r="E15" s="9">
        <v>10167</v>
      </c>
      <c r="F15" s="10">
        <f t="shared" si="0"/>
        <v>-25.472804574109375</v>
      </c>
      <c r="G15" s="1"/>
      <c r="H15" s="1"/>
      <c r="I15" s="1"/>
    </row>
    <row r="16" spans="1:12" x14ac:dyDescent="0.25">
      <c r="A16" s="11" t="s">
        <v>53</v>
      </c>
      <c r="B16" s="12">
        <v>2350</v>
      </c>
      <c r="C16" s="12">
        <v>1801</v>
      </c>
      <c r="D16" s="12">
        <v>2350</v>
      </c>
      <c r="E16" s="12">
        <v>1801</v>
      </c>
      <c r="F16" s="13">
        <f t="shared" si="0"/>
        <v>-23.361702127659569</v>
      </c>
      <c r="G16" s="1"/>
      <c r="H16" s="1"/>
      <c r="I16" s="1"/>
    </row>
    <row r="17" spans="1:9" x14ac:dyDescent="0.25">
      <c r="A17" s="8" t="s">
        <v>54</v>
      </c>
      <c r="B17" s="9">
        <v>0</v>
      </c>
      <c r="C17" s="9">
        <v>0</v>
      </c>
      <c r="D17" s="9">
        <v>0</v>
      </c>
      <c r="E17" s="9">
        <v>0</v>
      </c>
      <c r="F17" s="10" t="e">
        <f t="shared" si="0"/>
        <v>#DIV/0!</v>
      </c>
      <c r="G17" s="1"/>
      <c r="H17" s="1"/>
      <c r="I17" s="1"/>
    </row>
    <row r="18" spans="1:9" x14ac:dyDescent="0.25">
      <c r="A18" s="11" t="s">
        <v>55</v>
      </c>
      <c r="B18" s="12">
        <v>155408</v>
      </c>
      <c r="C18" s="12">
        <v>132390</v>
      </c>
      <c r="D18" s="12">
        <v>407008</v>
      </c>
      <c r="E18" s="12">
        <v>366586</v>
      </c>
      <c r="F18" s="13">
        <f t="shared" si="0"/>
        <v>-9.9315001179337941</v>
      </c>
      <c r="G18" s="1"/>
      <c r="H18" s="1"/>
      <c r="I18" s="1"/>
    </row>
    <row r="19" spans="1:9" x14ac:dyDescent="0.25">
      <c r="A19" s="8" t="s">
        <v>56</v>
      </c>
      <c r="B19" s="9">
        <v>0</v>
      </c>
      <c r="C19" s="9">
        <v>0</v>
      </c>
      <c r="D19" s="9">
        <v>631</v>
      </c>
      <c r="E19" s="9">
        <v>0</v>
      </c>
      <c r="F19" s="10">
        <f t="shared" si="0"/>
        <v>-100</v>
      </c>
      <c r="G19" s="1"/>
      <c r="H19" s="1"/>
      <c r="I19" s="1"/>
    </row>
    <row r="20" spans="1:9" x14ac:dyDescent="0.25">
      <c r="A20" s="11" t="s">
        <v>57</v>
      </c>
      <c r="B20" s="12">
        <v>3011</v>
      </c>
      <c r="C20" s="12">
        <v>2364</v>
      </c>
      <c r="D20" s="12">
        <v>7467</v>
      </c>
      <c r="E20" s="12">
        <v>6021</v>
      </c>
      <c r="F20" s="13">
        <f t="shared" si="0"/>
        <v>-19.365206910405789</v>
      </c>
      <c r="G20" s="1"/>
      <c r="H20" s="1"/>
      <c r="I20" s="1"/>
    </row>
    <row r="21" spans="1:9" x14ac:dyDescent="0.25">
      <c r="A21" s="8" t="s">
        <v>58</v>
      </c>
      <c r="B21" s="9">
        <v>1112</v>
      </c>
      <c r="C21" s="9">
        <v>2165</v>
      </c>
      <c r="D21" s="9">
        <v>3407</v>
      </c>
      <c r="E21" s="9">
        <v>5221</v>
      </c>
      <c r="F21" s="10">
        <f t="shared" si="0"/>
        <v>53.243322571176975</v>
      </c>
      <c r="G21" s="1"/>
      <c r="H21" s="1"/>
      <c r="I21" s="1"/>
    </row>
    <row r="22" spans="1:9" x14ac:dyDescent="0.25">
      <c r="A22" s="11" t="s">
        <v>59</v>
      </c>
      <c r="B22" s="12">
        <v>213690</v>
      </c>
      <c r="C22" s="12">
        <v>238867</v>
      </c>
      <c r="D22" s="12">
        <v>558623</v>
      </c>
      <c r="E22" s="12">
        <v>652985</v>
      </c>
      <c r="F22" s="13">
        <f t="shared" si="0"/>
        <v>16.891893101429773</v>
      </c>
      <c r="G22" s="1"/>
      <c r="H22" s="1"/>
      <c r="I22" s="1"/>
    </row>
    <row r="23" spans="1:9" x14ac:dyDescent="0.25">
      <c r="A23" s="8" t="s">
        <v>60</v>
      </c>
      <c r="B23" s="9">
        <v>53314</v>
      </c>
      <c r="C23" s="9">
        <v>49277</v>
      </c>
      <c r="D23" s="9">
        <v>125873</v>
      </c>
      <c r="E23" s="9">
        <v>108247</v>
      </c>
      <c r="F23" s="10">
        <f t="shared" si="0"/>
        <v>-14.003003026860412</v>
      </c>
      <c r="G23" s="1"/>
      <c r="H23" s="1"/>
      <c r="I23" s="1"/>
    </row>
    <row r="24" spans="1:9" x14ac:dyDescent="0.25">
      <c r="A24" s="11" t="s">
        <v>61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9">
        <v>50665</v>
      </c>
      <c r="C25" s="9">
        <v>39963</v>
      </c>
      <c r="D25" s="9">
        <v>128595</v>
      </c>
      <c r="E25" s="9">
        <v>119969</v>
      </c>
      <c r="F25" s="10">
        <f t="shared" si="0"/>
        <v>-6.7078813328667479</v>
      </c>
      <c r="G25" s="1"/>
      <c r="H25" s="1"/>
      <c r="I25" s="1"/>
    </row>
    <row r="26" spans="1:9" x14ac:dyDescent="0.25">
      <c r="A26" s="11" t="s">
        <v>63</v>
      </c>
      <c r="B26" s="12">
        <v>16711</v>
      </c>
      <c r="C26" s="12">
        <v>15039</v>
      </c>
      <c r="D26" s="12">
        <v>42502</v>
      </c>
      <c r="E26" s="12">
        <v>43642</v>
      </c>
      <c r="F26" s="13">
        <f t="shared" si="0"/>
        <v>2.6822267187426405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481788</v>
      </c>
      <c r="C28" s="12">
        <v>477541</v>
      </c>
      <c r="D28" s="12">
        <v>1326531</v>
      </c>
      <c r="E28" s="12">
        <v>1315111</v>
      </c>
      <c r="F28" s="13">
        <f t="shared" si="0"/>
        <v>-0.86089205604693575</v>
      </c>
      <c r="G28" s="1"/>
      <c r="H28" s="1"/>
      <c r="I28" s="1"/>
    </row>
    <row r="29" spans="1:9" x14ac:dyDescent="0.25">
      <c r="A29" s="8" t="s">
        <v>66</v>
      </c>
      <c r="B29" s="9">
        <v>13560</v>
      </c>
      <c r="C29" s="9">
        <v>12885</v>
      </c>
      <c r="D29" s="9">
        <v>20303</v>
      </c>
      <c r="E29" s="9">
        <v>21428</v>
      </c>
      <c r="F29" s="10">
        <f t="shared" si="0"/>
        <v>5.5410530463478267</v>
      </c>
      <c r="G29" s="1"/>
      <c r="H29" s="1"/>
      <c r="I29" s="1"/>
    </row>
    <row r="30" spans="1:9" x14ac:dyDescent="0.25">
      <c r="A30" s="11" t="s">
        <v>67</v>
      </c>
      <c r="B30" s="12">
        <v>2304</v>
      </c>
      <c r="C30" s="12">
        <v>1314</v>
      </c>
      <c r="D30" s="12">
        <v>3039</v>
      </c>
      <c r="E30" s="12">
        <v>1864</v>
      </c>
      <c r="F30" s="13">
        <f t="shared" si="0"/>
        <v>-38.664034221783481</v>
      </c>
      <c r="G30" s="1"/>
      <c r="H30" s="1"/>
      <c r="I30" s="1"/>
    </row>
    <row r="31" spans="1:9" x14ac:dyDescent="0.25">
      <c r="A31" s="8" t="s">
        <v>68</v>
      </c>
      <c r="B31" s="9">
        <v>0</v>
      </c>
      <c r="C31" s="9">
        <v>0</v>
      </c>
      <c r="D31" s="9">
        <v>0</v>
      </c>
      <c r="E31" s="9">
        <v>0</v>
      </c>
      <c r="F31" s="10" t="e">
        <f t="shared" si="0"/>
        <v>#DIV/0!</v>
      </c>
      <c r="G31" s="1"/>
      <c r="H31" s="1"/>
      <c r="I31" s="1"/>
    </row>
    <row r="32" spans="1:9" x14ac:dyDescent="0.25">
      <c r="A32" s="11" t="s">
        <v>69</v>
      </c>
      <c r="B32" s="12">
        <v>31820</v>
      </c>
      <c r="C32" s="12">
        <v>26489</v>
      </c>
      <c r="D32" s="12">
        <v>64750</v>
      </c>
      <c r="E32" s="12">
        <v>83487</v>
      </c>
      <c r="F32" s="13">
        <f t="shared" si="0"/>
        <v>28.937451737451738</v>
      </c>
      <c r="G32" s="1"/>
      <c r="H32" s="1"/>
      <c r="I32" s="1"/>
    </row>
    <row r="33" spans="1:9" x14ac:dyDescent="0.25">
      <c r="A33" s="8" t="s">
        <v>70</v>
      </c>
      <c r="B33" s="9">
        <v>3830</v>
      </c>
      <c r="C33" s="9">
        <v>0</v>
      </c>
      <c r="D33" s="9">
        <v>8855</v>
      </c>
      <c r="E33" s="9">
        <v>1903</v>
      </c>
      <c r="F33" s="10">
        <f t="shared" si="0"/>
        <v>-78.509316770186331</v>
      </c>
      <c r="G33" s="1"/>
      <c r="H33" s="1"/>
      <c r="I33" s="1"/>
    </row>
    <row r="34" spans="1:9" x14ac:dyDescent="0.25">
      <c r="A34" s="11" t="s">
        <v>71</v>
      </c>
      <c r="B34" s="12">
        <v>0</v>
      </c>
      <c r="C34" s="12">
        <v>0</v>
      </c>
      <c r="D34" s="12">
        <v>0</v>
      </c>
      <c r="E34" s="12">
        <v>0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1871235</v>
      </c>
      <c r="C35" s="15">
        <f t="shared" ref="C35:E35" si="1">SUM(C7:C34)</f>
        <v>1727578</v>
      </c>
      <c r="D35" s="15">
        <f t="shared" si="1"/>
        <v>4727131</v>
      </c>
      <c r="E35" s="15">
        <f t="shared" si="1"/>
        <v>4771846</v>
      </c>
      <c r="F35" s="16">
        <f t="shared" si="0"/>
        <v>0.94592259025611725</v>
      </c>
      <c r="G35" s="1"/>
      <c r="H35" s="1"/>
      <c r="I35" s="1"/>
    </row>
    <row r="36" spans="1:9" x14ac:dyDescent="0.25">
      <c r="A36" s="42"/>
      <c r="B36" s="42"/>
      <c r="C36" s="42"/>
      <c r="D36" s="42"/>
      <c r="E36" s="42"/>
      <c r="F36" s="42"/>
      <c r="G36" s="42"/>
    </row>
    <row r="37" spans="1:9" x14ac:dyDescent="0.25">
      <c r="A37" s="42"/>
      <c r="B37" s="42">
        <f>E6</f>
        <v>2014</v>
      </c>
      <c r="C37" s="42">
        <f>D6</f>
        <v>2013</v>
      </c>
      <c r="D37" s="42"/>
      <c r="E37" s="42"/>
      <c r="F37" s="42">
        <f>B37</f>
        <v>2014</v>
      </c>
      <c r="G37" s="42">
        <f>C37</f>
        <v>2013</v>
      </c>
    </row>
    <row r="38" spans="1:9" x14ac:dyDescent="0.25">
      <c r="A38" s="42" t="str">
        <f>A7</f>
        <v>A CORUÑA</v>
      </c>
      <c r="B38" s="41">
        <f>E7</f>
        <v>10640</v>
      </c>
      <c r="C38" s="41">
        <f>D7</f>
        <v>4091</v>
      </c>
      <c r="D38" s="41">
        <f>_xlfn.RANK.EQ(B38,$B$38:$B$65)+COUNTIF($B$38:$B$65,B38)-1</f>
        <v>15</v>
      </c>
      <c r="E38" s="42" t="str">
        <f t="shared" ref="E38:E65" si="2">INDEX($A$38:$B$65,MATCH(ROW()-37,$D$38:$D$65,0),1)</f>
        <v>SANTA CRUZ DE TENERIFE</v>
      </c>
      <c r="F38" s="42">
        <f>LOOKUP(E38,$A$38:$A$65,$B$38:$B$65)</f>
        <v>1315111</v>
      </c>
      <c r="G38" s="42">
        <f>LOOKUP(E38,$A$38:$A$65,$C$38:$C$65)</f>
        <v>1326531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25632</v>
      </c>
      <c r="C39" s="41">
        <f t="shared" ref="C39:C65" si="5">D8</f>
        <v>27767</v>
      </c>
      <c r="D39" s="41">
        <f t="shared" ref="D39:D65" si="6">_xlfn.RANK.EQ(B39,$B$38:$B$65)+COUNTIF($B$38:$B$65,B39)-1</f>
        <v>13</v>
      </c>
      <c r="E39" s="42" t="str">
        <f t="shared" si="2"/>
        <v>BAHIA DE ALGECIRAS</v>
      </c>
      <c r="F39" s="42">
        <f t="shared" ref="F39:F54" si="7">LOOKUP(E39,$A$38:$A$65,$B$38:$B$65)</f>
        <v>919930</v>
      </c>
      <c r="G39" s="42">
        <f t="shared" ref="G39:G65" si="8">LOOKUP(E39,$A$38:$A$65,$C$38:$C$65)</f>
        <v>971336</v>
      </c>
    </row>
    <row r="40" spans="1:9" x14ac:dyDescent="0.25">
      <c r="A40" s="42" t="str">
        <f t="shared" si="3"/>
        <v>ALMERIA</v>
      </c>
      <c r="B40" s="41">
        <f t="shared" si="4"/>
        <v>79951</v>
      </c>
      <c r="C40" s="41">
        <f t="shared" si="5"/>
        <v>99498</v>
      </c>
      <c r="D40" s="41">
        <f t="shared" si="6"/>
        <v>10</v>
      </c>
      <c r="E40" s="42" t="str">
        <f t="shared" si="2"/>
        <v>LAS PALMAS</v>
      </c>
      <c r="F40" s="42">
        <f t="shared" si="7"/>
        <v>652985</v>
      </c>
      <c r="G40" s="42">
        <f t="shared" si="8"/>
        <v>558623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BALEARES</v>
      </c>
      <c r="F41" s="42">
        <f t="shared" si="7"/>
        <v>575458</v>
      </c>
      <c r="G41" s="42">
        <f t="shared" si="8"/>
        <v>497306</v>
      </c>
    </row>
    <row r="42" spans="1:9" x14ac:dyDescent="0.25">
      <c r="A42" s="42" t="str">
        <f t="shared" si="3"/>
        <v>BAHIA DE ALGECIRAS</v>
      </c>
      <c r="B42" s="41">
        <f t="shared" si="4"/>
        <v>919930</v>
      </c>
      <c r="C42" s="41">
        <f t="shared" si="5"/>
        <v>971336</v>
      </c>
      <c r="D42" s="41">
        <f t="shared" si="6"/>
        <v>2</v>
      </c>
      <c r="E42" s="42" t="str">
        <f t="shared" si="2"/>
        <v>BARCELONA</v>
      </c>
      <c r="F42" s="42">
        <f t="shared" si="7"/>
        <v>391915</v>
      </c>
      <c r="G42" s="42">
        <f t="shared" si="8"/>
        <v>357953</v>
      </c>
    </row>
    <row r="43" spans="1:9" x14ac:dyDescent="0.25">
      <c r="A43" s="42" t="str">
        <f t="shared" si="3"/>
        <v>BAHIA DE CADIZ</v>
      </c>
      <c r="B43" s="41">
        <f t="shared" si="4"/>
        <v>29888</v>
      </c>
      <c r="C43" s="41">
        <f t="shared" si="5"/>
        <v>55604</v>
      </c>
      <c r="D43" s="41">
        <f t="shared" si="6"/>
        <v>12</v>
      </c>
      <c r="E43" s="42" t="str">
        <f t="shared" si="2"/>
        <v>CEUTA</v>
      </c>
      <c r="F43" s="42">
        <f t="shared" si="7"/>
        <v>366586</v>
      </c>
      <c r="G43" s="42">
        <f t="shared" si="8"/>
        <v>407008</v>
      </c>
    </row>
    <row r="44" spans="1:9" x14ac:dyDescent="0.25">
      <c r="A44" s="42" t="str">
        <f t="shared" si="3"/>
        <v>BALEARES</v>
      </c>
      <c r="B44" s="41">
        <f t="shared" si="4"/>
        <v>575458</v>
      </c>
      <c r="C44" s="41">
        <f t="shared" si="5"/>
        <v>497306</v>
      </c>
      <c r="D44" s="41">
        <f t="shared" si="6"/>
        <v>4</v>
      </c>
      <c r="E44" s="42" t="str">
        <f t="shared" si="2"/>
        <v>MELILLA</v>
      </c>
      <c r="F44" s="42">
        <f t="shared" si="7"/>
        <v>119969</v>
      </c>
      <c r="G44" s="42">
        <f t="shared" si="8"/>
        <v>128595</v>
      </c>
    </row>
    <row r="45" spans="1:9" x14ac:dyDescent="0.25">
      <c r="A45" s="42" t="str">
        <f t="shared" si="3"/>
        <v>BARCELONA</v>
      </c>
      <c r="B45" s="41">
        <f t="shared" si="4"/>
        <v>391915</v>
      </c>
      <c r="C45" s="41">
        <f t="shared" si="5"/>
        <v>357953</v>
      </c>
      <c r="D45" s="41">
        <f t="shared" si="6"/>
        <v>5</v>
      </c>
      <c r="E45" s="42" t="str">
        <f t="shared" si="2"/>
        <v>MALAGA</v>
      </c>
      <c r="F45" s="42">
        <f t="shared" si="7"/>
        <v>108247</v>
      </c>
      <c r="G45" s="42">
        <f t="shared" si="8"/>
        <v>125873</v>
      </c>
    </row>
    <row r="46" spans="1:9" x14ac:dyDescent="0.25">
      <c r="A46" s="42" t="str">
        <f t="shared" si="3"/>
        <v>BILBAO</v>
      </c>
      <c r="B46" s="41">
        <f t="shared" si="4"/>
        <v>10167</v>
      </c>
      <c r="C46" s="41">
        <f t="shared" si="5"/>
        <v>13642</v>
      </c>
      <c r="D46" s="41">
        <f t="shared" si="6"/>
        <v>16</v>
      </c>
      <c r="E46" s="42" t="str">
        <f t="shared" si="2"/>
        <v>VALENCIA</v>
      </c>
      <c r="F46" s="42">
        <f t="shared" si="7"/>
        <v>83487</v>
      </c>
      <c r="G46" s="42">
        <f t="shared" si="8"/>
        <v>64750</v>
      </c>
    </row>
    <row r="47" spans="1:9" x14ac:dyDescent="0.25">
      <c r="A47" s="42" t="str">
        <f t="shared" si="3"/>
        <v>CARTAGENA</v>
      </c>
      <c r="B47" s="41">
        <f t="shared" si="4"/>
        <v>1801</v>
      </c>
      <c r="C47" s="41">
        <f t="shared" si="5"/>
        <v>2350</v>
      </c>
      <c r="D47" s="41">
        <f t="shared" si="6"/>
        <v>21</v>
      </c>
      <c r="E47" s="42" t="str">
        <f t="shared" si="2"/>
        <v>ALMERIA</v>
      </c>
      <c r="F47" s="42">
        <f t="shared" si="7"/>
        <v>79951</v>
      </c>
      <c r="G47" s="42">
        <f t="shared" si="8"/>
        <v>99498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str">
        <f t="shared" si="2"/>
        <v>MOTRIL</v>
      </c>
      <c r="F48" s="42">
        <f t="shared" si="7"/>
        <v>43642</v>
      </c>
      <c r="G48" s="42">
        <f t="shared" si="8"/>
        <v>42502</v>
      </c>
    </row>
    <row r="49" spans="1:7" x14ac:dyDescent="0.25">
      <c r="A49" s="42" t="str">
        <f t="shared" si="3"/>
        <v>CEUTA</v>
      </c>
      <c r="B49" s="41">
        <f t="shared" si="4"/>
        <v>366586</v>
      </c>
      <c r="C49" s="41">
        <f t="shared" si="5"/>
        <v>407008</v>
      </c>
      <c r="D49" s="41">
        <f t="shared" si="6"/>
        <v>6</v>
      </c>
      <c r="E49" s="42" t="str">
        <f t="shared" si="2"/>
        <v>BAHIA DE CADIZ</v>
      </c>
      <c r="F49" s="42">
        <f t="shared" si="7"/>
        <v>29888</v>
      </c>
      <c r="G49" s="42">
        <f t="shared" si="8"/>
        <v>55604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631</v>
      </c>
      <c r="D50" s="41">
        <f t="shared" si="6"/>
        <v>28</v>
      </c>
      <c r="E50" s="42" t="str">
        <f t="shared" si="2"/>
        <v>ALICANTE</v>
      </c>
      <c r="F50" s="42">
        <f t="shared" si="7"/>
        <v>25632</v>
      </c>
      <c r="G50" s="42">
        <f t="shared" si="8"/>
        <v>27767</v>
      </c>
    </row>
    <row r="51" spans="1:7" x14ac:dyDescent="0.25">
      <c r="A51" s="42" t="str">
        <f t="shared" si="3"/>
        <v>GIJON</v>
      </c>
      <c r="B51" s="41">
        <f t="shared" si="4"/>
        <v>6021</v>
      </c>
      <c r="C51" s="41">
        <f t="shared" si="5"/>
        <v>7467</v>
      </c>
      <c r="D51" s="41">
        <f t="shared" si="6"/>
        <v>17</v>
      </c>
      <c r="E51" s="42" t="str">
        <f t="shared" si="2"/>
        <v>SANTANDER</v>
      </c>
      <c r="F51" s="42">
        <f t="shared" si="7"/>
        <v>21428</v>
      </c>
      <c r="G51" s="42">
        <f t="shared" si="8"/>
        <v>20303</v>
      </c>
    </row>
    <row r="52" spans="1:7" x14ac:dyDescent="0.25">
      <c r="A52" s="42" t="str">
        <f t="shared" si="3"/>
        <v>HUELVA</v>
      </c>
      <c r="B52" s="41">
        <f t="shared" si="4"/>
        <v>5221</v>
      </c>
      <c r="C52" s="41">
        <f t="shared" si="5"/>
        <v>3407</v>
      </c>
      <c r="D52" s="41">
        <f t="shared" si="6"/>
        <v>18</v>
      </c>
      <c r="E52" s="42" t="str">
        <f t="shared" si="2"/>
        <v>A CORUÑA</v>
      </c>
      <c r="F52" s="42">
        <f t="shared" si="7"/>
        <v>10640</v>
      </c>
      <c r="G52" s="42">
        <f t="shared" si="8"/>
        <v>4091</v>
      </c>
    </row>
    <row r="53" spans="1:7" x14ac:dyDescent="0.25">
      <c r="A53" s="42" t="str">
        <f t="shared" si="3"/>
        <v>LAS PALMAS</v>
      </c>
      <c r="B53" s="41">
        <f t="shared" si="4"/>
        <v>652985</v>
      </c>
      <c r="C53" s="41">
        <f t="shared" si="5"/>
        <v>558623</v>
      </c>
      <c r="D53" s="41">
        <f t="shared" si="6"/>
        <v>3</v>
      </c>
      <c r="E53" s="42" t="str">
        <f t="shared" si="2"/>
        <v>BILBAO</v>
      </c>
      <c r="F53" s="42">
        <f t="shared" si="7"/>
        <v>10167</v>
      </c>
      <c r="G53" s="42">
        <f t="shared" si="8"/>
        <v>13642</v>
      </c>
    </row>
    <row r="54" spans="1:7" x14ac:dyDescent="0.25">
      <c r="A54" s="42" t="str">
        <f t="shared" si="3"/>
        <v>MALAGA</v>
      </c>
      <c r="B54" s="41">
        <f t="shared" si="4"/>
        <v>108247</v>
      </c>
      <c r="C54" s="41">
        <f t="shared" si="5"/>
        <v>125873</v>
      </c>
      <c r="D54" s="41">
        <f t="shared" si="6"/>
        <v>8</v>
      </c>
      <c r="E54" s="42" t="str">
        <f t="shared" si="2"/>
        <v>GIJON</v>
      </c>
      <c r="F54" s="42">
        <f t="shared" si="7"/>
        <v>6021</v>
      </c>
      <c r="G54" s="42">
        <f t="shared" si="8"/>
        <v>7467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HUELVA</v>
      </c>
      <c r="F55" s="42">
        <f t="shared" ref="F55:F65" si="9">LOOKUP(E55,$A$38:$A$65,$B$38:$B$65)</f>
        <v>5221</v>
      </c>
      <c r="G55" s="42">
        <f t="shared" si="8"/>
        <v>3407</v>
      </c>
    </row>
    <row r="56" spans="1:7" x14ac:dyDescent="0.25">
      <c r="A56" s="42" t="str">
        <f t="shared" si="3"/>
        <v>MELILLA</v>
      </c>
      <c r="B56" s="41">
        <f t="shared" si="4"/>
        <v>119969</v>
      </c>
      <c r="C56" s="41">
        <f t="shared" si="5"/>
        <v>128595</v>
      </c>
      <c r="D56" s="41">
        <f t="shared" si="6"/>
        <v>7</v>
      </c>
      <c r="E56" s="42" t="str">
        <f t="shared" si="2"/>
        <v>VIGO</v>
      </c>
      <c r="F56" s="42">
        <f t="shared" si="9"/>
        <v>1903</v>
      </c>
      <c r="G56" s="42">
        <f t="shared" si="8"/>
        <v>8855</v>
      </c>
    </row>
    <row r="57" spans="1:7" x14ac:dyDescent="0.25">
      <c r="A57" s="42" t="str">
        <f t="shared" si="3"/>
        <v>MOTRIL</v>
      </c>
      <c r="B57" s="41">
        <f t="shared" si="4"/>
        <v>43642</v>
      </c>
      <c r="C57" s="41">
        <f t="shared" si="5"/>
        <v>42502</v>
      </c>
      <c r="D57" s="41">
        <f t="shared" si="6"/>
        <v>11</v>
      </c>
      <c r="E57" s="42" t="str">
        <f t="shared" si="2"/>
        <v>SEVILLA</v>
      </c>
      <c r="F57" s="42">
        <f t="shared" si="9"/>
        <v>1864</v>
      </c>
      <c r="G57" s="42">
        <f t="shared" si="8"/>
        <v>3039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CARTAGENA</v>
      </c>
      <c r="F58" s="42">
        <f t="shared" si="9"/>
        <v>1801</v>
      </c>
      <c r="G58" s="42">
        <f t="shared" si="8"/>
        <v>2350</v>
      </c>
    </row>
    <row r="59" spans="1:7" x14ac:dyDescent="0.25">
      <c r="A59" s="42" t="str">
        <f t="shared" si="3"/>
        <v>SANTA CRUZ DE TENERIFE</v>
      </c>
      <c r="B59" s="41">
        <f t="shared" si="4"/>
        <v>1315111</v>
      </c>
      <c r="C59" s="41">
        <f t="shared" si="5"/>
        <v>1326531</v>
      </c>
      <c r="D59" s="41">
        <f t="shared" si="6"/>
        <v>1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21428</v>
      </c>
      <c r="C60" s="41">
        <f t="shared" si="5"/>
        <v>20303</v>
      </c>
      <c r="D60" s="41">
        <f t="shared" si="6"/>
        <v>14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1864</v>
      </c>
      <c r="C61" s="41">
        <f t="shared" si="5"/>
        <v>3039</v>
      </c>
      <c r="D61" s="41">
        <f t="shared" si="6"/>
        <v>20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0</v>
      </c>
      <c r="C62" s="41">
        <f t="shared" si="5"/>
        <v>0</v>
      </c>
      <c r="D62" s="41">
        <f t="shared" si="6"/>
        <v>28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83487</v>
      </c>
      <c r="C63" s="41">
        <f t="shared" si="5"/>
        <v>64750</v>
      </c>
      <c r="D63" s="41">
        <f t="shared" si="6"/>
        <v>9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1903</v>
      </c>
      <c r="C64" s="41">
        <f t="shared" si="5"/>
        <v>8855</v>
      </c>
      <c r="D64" s="41">
        <f t="shared" si="6"/>
        <v>19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AVILES</v>
      </c>
      <c r="F65" s="42">
        <f t="shared" si="9"/>
        <v>0</v>
      </c>
      <c r="G65" s="42">
        <f t="shared" si="8"/>
        <v>0</v>
      </c>
    </row>
    <row r="66" spans="1:7" x14ac:dyDescent="0.25">
      <c r="A66" s="42"/>
      <c r="B66" s="42"/>
      <c r="C66" s="42"/>
      <c r="D66" s="42"/>
      <c r="E66" s="42"/>
      <c r="F66" s="42"/>
      <c r="G66" s="42"/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89</v>
      </c>
    </row>
    <row r="2" spans="1:12" s="2" customFormat="1" ht="21" x14ac:dyDescent="0.35"/>
    <row r="5" spans="1:12" x14ac:dyDescent="0.25">
      <c r="A5" s="122" t="s">
        <v>73</v>
      </c>
      <c r="B5" s="120" t="str">
        <f>'Resumen general'!D6</f>
        <v>Mes Marzo</v>
      </c>
      <c r="C5" s="121"/>
      <c r="D5" s="120" t="str">
        <f>'Resumen general'!F6</f>
        <v>Acumulado desde Enero</v>
      </c>
      <c r="E5" s="121"/>
      <c r="F5" s="121"/>
      <c r="L5" s="39">
        <f>'Resumen general'!I4</f>
        <v>41758</v>
      </c>
    </row>
    <row r="6" spans="1:12" x14ac:dyDescent="0.25">
      <c r="A6" s="123"/>
      <c r="B6" s="7">
        <f>'Resumen general'!D7</f>
        <v>2013</v>
      </c>
      <c r="C6" s="7">
        <f>'Resumen general'!E7</f>
        <v>2014</v>
      </c>
      <c r="D6" s="7">
        <f>'Resumen general'!F7</f>
        <v>2013</v>
      </c>
      <c r="E6" s="7">
        <f>'Resumen general'!G7</f>
        <v>2014</v>
      </c>
      <c r="F6" s="7" t="s">
        <v>43</v>
      </c>
    </row>
    <row r="7" spans="1:12" x14ac:dyDescent="0.25">
      <c r="A7" s="8" t="s">
        <v>44</v>
      </c>
      <c r="B7" s="9">
        <v>4091</v>
      </c>
      <c r="C7" s="9">
        <v>4551</v>
      </c>
      <c r="D7" s="9">
        <v>4091</v>
      </c>
      <c r="E7" s="9">
        <v>10640</v>
      </c>
      <c r="F7" s="10">
        <f>((E7*100)/D7)-100</f>
        <v>160.08310926423854</v>
      </c>
      <c r="G7" s="1"/>
      <c r="H7" s="1"/>
      <c r="I7" s="1"/>
    </row>
    <row r="8" spans="1:12" x14ac:dyDescent="0.25">
      <c r="A8" s="11" t="s">
        <v>45</v>
      </c>
      <c r="B8" s="12">
        <v>0</v>
      </c>
      <c r="C8" s="12">
        <v>632</v>
      </c>
      <c r="D8" s="12">
        <v>0</v>
      </c>
      <c r="E8" s="12">
        <v>1290</v>
      </c>
      <c r="F8" s="13" t="e">
        <f t="shared" ref="F8:F35" si="0">((E8*100)/D8)-100</f>
        <v>#DIV/0!</v>
      </c>
      <c r="G8" s="1"/>
      <c r="H8" s="1"/>
      <c r="I8" s="1"/>
    </row>
    <row r="9" spans="1:12" x14ac:dyDescent="0.25">
      <c r="A9" s="8" t="s">
        <v>46</v>
      </c>
      <c r="B9" s="9">
        <v>652</v>
      </c>
      <c r="C9" s="9">
        <v>0</v>
      </c>
      <c r="D9" s="9">
        <v>652</v>
      </c>
      <c r="E9" s="9">
        <v>0</v>
      </c>
      <c r="F9" s="10">
        <f t="shared" si="0"/>
        <v>-100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0</v>
      </c>
      <c r="C11" s="9">
        <v>0</v>
      </c>
      <c r="D11" s="9">
        <v>0</v>
      </c>
      <c r="E11" s="9">
        <v>0</v>
      </c>
      <c r="F11" s="10" t="e">
        <f t="shared" si="0"/>
        <v>#DIV/0!</v>
      </c>
      <c r="G11" s="1"/>
      <c r="H11" s="1"/>
      <c r="I11" s="1"/>
    </row>
    <row r="12" spans="1:12" x14ac:dyDescent="0.25">
      <c r="A12" s="11" t="s">
        <v>49</v>
      </c>
      <c r="B12" s="12">
        <v>25369</v>
      </c>
      <c r="C12" s="12">
        <v>13650</v>
      </c>
      <c r="D12" s="12">
        <v>51435</v>
      </c>
      <c r="E12" s="12">
        <v>25991</v>
      </c>
      <c r="F12" s="13">
        <f t="shared" si="0"/>
        <v>-49.468260911830463</v>
      </c>
      <c r="G12" s="1"/>
      <c r="H12" s="1"/>
      <c r="I12" s="1"/>
    </row>
    <row r="13" spans="1:12" x14ac:dyDescent="0.25">
      <c r="A13" s="8" t="s">
        <v>50</v>
      </c>
      <c r="B13" s="9">
        <v>46914</v>
      </c>
      <c r="C13" s="9">
        <v>41307</v>
      </c>
      <c r="D13" s="9">
        <v>81361</v>
      </c>
      <c r="E13" s="9">
        <v>148097</v>
      </c>
      <c r="F13" s="10">
        <f t="shared" si="0"/>
        <v>82.024557220289807</v>
      </c>
      <c r="G13" s="1"/>
      <c r="H13" s="1"/>
      <c r="I13" s="1"/>
    </row>
    <row r="14" spans="1:12" x14ac:dyDescent="0.25">
      <c r="A14" s="11" t="s">
        <v>51</v>
      </c>
      <c r="B14" s="12">
        <v>92554</v>
      </c>
      <c r="C14" s="12">
        <v>101199</v>
      </c>
      <c r="D14" s="12">
        <v>221460</v>
      </c>
      <c r="E14" s="12">
        <v>254004</v>
      </c>
      <c r="F14" s="13">
        <f t="shared" si="0"/>
        <v>14.695204551612022</v>
      </c>
      <c r="G14" s="1"/>
      <c r="H14" s="1"/>
      <c r="I14" s="1"/>
    </row>
    <row r="15" spans="1:12" x14ac:dyDescent="0.25">
      <c r="A15" s="8" t="s">
        <v>52</v>
      </c>
      <c r="B15" s="9">
        <v>0</v>
      </c>
      <c r="C15" s="9">
        <v>0</v>
      </c>
      <c r="D15" s="9">
        <v>0</v>
      </c>
      <c r="E15" s="9">
        <v>0</v>
      </c>
      <c r="F15" s="10" t="e">
        <f t="shared" si="0"/>
        <v>#DIV/0!</v>
      </c>
      <c r="G15" s="1"/>
      <c r="H15" s="1"/>
      <c r="I15" s="1"/>
    </row>
    <row r="16" spans="1:12" x14ac:dyDescent="0.25">
      <c r="A16" s="11" t="s">
        <v>53</v>
      </c>
      <c r="B16" s="12">
        <v>2350</v>
      </c>
      <c r="C16" s="12">
        <v>1801</v>
      </c>
      <c r="D16" s="12">
        <v>2350</v>
      </c>
      <c r="E16" s="12">
        <v>1801</v>
      </c>
      <c r="F16" s="13">
        <f t="shared" si="0"/>
        <v>-23.361702127659569</v>
      </c>
      <c r="G16" s="1"/>
      <c r="H16" s="1"/>
      <c r="I16" s="1"/>
    </row>
    <row r="17" spans="1:9" x14ac:dyDescent="0.25">
      <c r="A17" s="8" t="s">
        <v>54</v>
      </c>
      <c r="B17" s="9">
        <v>0</v>
      </c>
      <c r="C17" s="9">
        <v>0</v>
      </c>
      <c r="D17" s="9">
        <v>0</v>
      </c>
      <c r="E17" s="9">
        <v>0</v>
      </c>
      <c r="F17" s="10" t="e">
        <f t="shared" si="0"/>
        <v>#DIV/0!</v>
      </c>
      <c r="G17" s="1"/>
      <c r="H17" s="1"/>
      <c r="I17" s="1"/>
    </row>
    <row r="18" spans="1:9" x14ac:dyDescent="0.25">
      <c r="A18" s="11" t="s">
        <v>55</v>
      </c>
      <c r="B18" s="12">
        <v>0</v>
      </c>
      <c r="C18" s="12">
        <v>0</v>
      </c>
      <c r="D18" s="12">
        <v>0</v>
      </c>
      <c r="E18" s="12">
        <v>641</v>
      </c>
      <c r="F18" s="13" t="e">
        <f t="shared" si="0"/>
        <v>#DIV/0!</v>
      </c>
      <c r="G18" s="1"/>
      <c r="H18" s="1"/>
      <c r="I18" s="1"/>
    </row>
    <row r="19" spans="1:9" x14ac:dyDescent="0.25">
      <c r="A19" s="8" t="s">
        <v>56</v>
      </c>
      <c r="B19" s="9">
        <v>0</v>
      </c>
      <c r="C19" s="9">
        <v>0</v>
      </c>
      <c r="D19" s="9">
        <v>631</v>
      </c>
      <c r="E19" s="9">
        <v>0</v>
      </c>
      <c r="F19" s="10">
        <f t="shared" si="0"/>
        <v>-100</v>
      </c>
      <c r="G19" s="1"/>
      <c r="H19" s="1"/>
      <c r="I19" s="1"/>
    </row>
    <row r="20" spans="1:9" x14ac:dyDescent="0.25">
      <c r="A20" s="11" t="s">
        <v>57</v>
      </c>
      <c r="B20" s="12">
        <v>0</v>
      </c>
      <c r="C20" s="12">
        <v>0</v>
      </c>
      <c r="D20" s="12">
        <v>0</v>
      </c>
      <c r="E20" s="12">
        <v>0</v>
      </c>
      <c r="F20" s="13" t="e">
        <f t="shared" si="0"/>
        <v>#DIV/0!</v>
      </c>
      <c r="G20" s="1"/>
      <c r="H20" s="1"/>
      <c r="I20" s="1"/>
    </row>
    <row r="21" spans="1:9" x14ac:dyDescent="0.25">
      <c r="A21" s="8" t="s">
        <v>58</v>
      </c>
      <c r="B21" s="9">
        <v>0</v>
      </c>
      <c r="C21" s="9">
        <v>0</v>
      </c>
      <c r="D21" s="9">
        <v>0</v>
      </c>
      <c r="E21" s="9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12">
        <v>90707</v>
      </c>
      <c r="C22" s="12">
        <v>162070</v>
      </c>
      <c r="D22" s="12">
        <v>260225</v>
      </c>
      <c r="E22" s="12">
        <v>446220</v>
      </c>
      <c r="F22" s="13">
        <f t="shared" si="0"/>
        <v>71.474685368431153</v>
      </c>
      <c r="G22" s="1"/>
      <c r="H22" s="1"/>
      <c r="I22" s="1"/>
    </row>
    <row r="23" spans="1:9" x14ac:dyDescent="0.25">
      <c r="A23" s="8" t="s">
        <v>60</v>
      </c>
      <c r="B23" s="9">
        <v>34505</v>
      </c>
      <c r="C23" s="9">
        <v>35172</v>
      </c>
      <c r="D23" s="9">
        <v>79607</v>
      </c>
      <c r="E23" s="9">
        <v>65080</v>
      </c>
      <c r="F23" s="10">
        <f t="shared" si="0"/>
        <v>-18.248395241624479</v>
      </c>
      <c r="G23" s="1"/>
      <c r="H23" s="1"/>
      <c r="I23" s="1"/>
    </row>
    <row r="24" spans="1:9" x14ac:dyDescent="0.25">
      <c r="A24" s="11" t="s">
        <v>61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9">
        <v>0</v>
      </c>
      <c r="C25" s="9">
        <v>0</v>
      </c>
      <c r="D25" s="9">
        <v>0</v>
      </c>
      <c r="E25" s="9">
        <v>0</v>
      </c>
      <c r="F25" s="10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12">
        <v>0</v>
      </c>
      <c r="C26" s="12">
        <v>0</v>
      </c>
      <c r="D26" s="12">
        <v>0</v>
      </c>
      <c r="E26" s="12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106920</v>
      </c>
      <c r="C28" s="12">
        <v>120247</v>
      </c>
      <c r="D28" s="12">
        <v>289227</v>
      </c>
      <c r="E28" s="12">
        <v>342091</v>
      </c>
      <c r="F28" s="13">
        <f t="shared" si="0"/>
        <v>18.277685001746036</v>
      </c>
      <c r="G28" s="1"/>
      <c r="H28" s="1"/>
      <c r="I28" s="1"/>
    </row>
    <row r="29" spans="1:9" x14ac:dyDescent="0.25">
      <c r="A29" s="8" t="s">
        <v>66</v>
      </c>
      <c r="B29" s="9">
        <v>700</v>
      </c>
      <c r="C29" s="9">
        <v>334</v>
      </c>
      <c r="D29" s="9">
        <v>897</v>
      </c>
      <c r="E29" s="9">
        <v>369</v>
      </c>
      <c r="F29" s="10">
        <f t="shared" si="0"/>
        <v>-58.862876254180605</v>
      </c>
      <c r="G29" s="1"/>
      <c r="H29" s="1"/>
      <c r="I29" s="1"/>
    </row>
    <row r="30" spans="1:9" x14ac:dyDescent="0.25">
      <c r="A30" s="11" t="s">
        <v>67</v>
      </c>
      <c r="B30" s="12">
        <v>2304</v>
      </c>
      <c r="C30" s="12">
        <v>1314</v>
      </c>
      <c r="D30" s="12">
        <v>3039</v>
      </c>
      <c r="E30" s="12">
        <v>1864</v>
      </c>
      <c r="F30" s="13">
        <f t="shared" si="0"/>
        <v>-38.664034221783481</v>
      </c>
      <c r="G30" s="1"/>
      <c r="H30" s="1"/>
      <c r="I30" s="1"/>
    </row>
    <row r="31" spans="1:9" x14ac:dyDescent="0.25">
      <c r="A31" s="8" t="s">
        <v>68</v>
      </c>
      <c r="B31" s="9">
        <v>0</v>
      </c>
      <c r="C31" s="9">
        <v>0</v>
      </c>
      <c r="D31" s="9">
        <v>0</v>
      </c>
      <c r="E31" s="9">
        <v>0</v>
      </c>
      <c r="F31" s="10" t="e">
        <f t="shared" si="0"/>
        <v>#DIV/0!</v>
      </c>
      <c r="G31" s="1"/>
      <c r="H31" s="1"/>
      <c r="I31" s="1"/>
    </row>
    <row r="32" spans="1:9" x14ac:dyDescent="0.25">
      <c r="A32" s="11" t="s">
        <v>69</v>
      </c>
      <c r="B32" s="12">
        <v>13280</v>
      </c>
      <c r="C32" s="12">
        <v>4784</v>
      </c>
      <c r="D32" s="12">
        <v>20636</v>
      </c>
      <c r="E32" s="12">
        <v>24424</v>
      </c>
      <c r="F32" s="13">
        <f t="shared" si="0"/>
        <v>18.356270595076566</v>
      </c>
      <c r="G32" s="1"/>
      <c r="H32" s="1"/>
      <c r="I32" s="1"/>
    </row>
    <row r="33" spans="1:9" x14ac:dyDescent="0.25">
      <c r="A33" s="8" t="s">
        <v>70</v>
      </c>
      <c r="B33" s="9">
        <v>3830</v>
      </c>
      <c r="C33" s="9">
        <v>0</v>
      </c>
      <c r="D33" s="9">
        <v>8855</v>
      </c>
      <c r="E33" s="9">
        <v>1903</v>
      </c>
      <c r="F33" s="10">
        <f t="shared" si="0"/>
        <v>-78.509316770186331</v>
      </c>
      <c r="G33" s="1"/>
      <c r="H33" s="1"/>
      <c r="I33" s="1"/>
    </row>
    <row r="34" spans="1:9" x14ac:dyDescent="0.25">
      <c r="A34" s="11" t="s">
        <v>71</v>
      </c>
      <c r="B34" s="12">
        <v>0</v>
      </c>
      <c r="C34" s="12">
        <v>0</v>
      </c>
      <c r="D34" s="12">
        <v>0</v>
      </c>
      <c r="E34" s="12">
        <v>0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424176</v>
      </c>
      <c r="C35" s="15">
        <f t="shared" ref="C35:E35" si="1">SUM(C7:C34)</f>
        <v>487061</v>
      </c>
      <c r="D35" s="15">
        <f t="shared" si="1"/>
        <v>1024466</v>
      </c>
      <c r="E35" s="15">
        <f t="shared" si="1"/>
        <v>1324415</v>
      </c>
      <c r="F35" s="16">
        <f t="shared" si="0"/>
        <v>29.278570494286782</v>
      </c>
      <c r="G35" s="1"/>
      <c r="H35" s="1"/>
      <c r="I35" s="1"/>
    </row>
    <row r="37" spans="1:9" x14ac:dyDescent="0.25">
      <c r="A37" s="42"/>
      <c r="B37" s="42">
        <f>E6</f>
        <v>2014</v>
      </c>
      <c r="C37" s="42">
        <f>D6</f>
        <v>2013</v>
      </c>
      <c r="D37" s="42"/>
      <c r="E37" s="42"/>
      <c r="F37" s="42">
        <f>B37</f>
        <v>2014</v>
      </c>
      <c r="G37" s="42">
        <f>C37</f>
        <v>2013</v>
      </c>
    </row>
    <row r="38" spans="1:9" x14ac:dyDescent="0.25">
      <c r="A38" s="42" t="str">
        <f>A7</f>
        <v>A CORUÑA</v>
      </c>
      <c r="B38" s="41">
        <f>E7</f>
        <v>10640</v>
      </c>
      <c r="C38" s="41">
        <f>D7</f>
        <v>4091</v>
      </c>
      <c r="D38" s="41">
        <f>_xlfn.RANK.EQ(B38,$B$38:$B$65)+COUNTIF($B$38:$B$65,B38)-1</f>
        <v>8</v>
      </c>
      <c r="E38" s="42" t="str">
        <f t="shared" ref="E38:E65" si="2">INDEX($A$38:$B$65,MATCH(ROW()-37,$D$38:$D$65,0),1)</f>
        <v>LAS PALMAS</v>
      </c>
      <c r="F38" s="42">
        <f>LOOKUP(E38,$A$38:$A$65,$B$38:$B$65)</f>
        <v>446220</v>
      </c>
      <c r="G38" s="42">
        <f>LOOKUP(E38,$A$38:$A$65,$C$38:$C$65)</f>
        <v>260225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1290</v>
      </c>
      <c r="C39" s="41">
        <f t="shared" ref="C39:C65" si="5">D8</f>
        <v>0</v>
      </c>
      <c r="D39" s="41">
        <f t="shared" ref="D39:D65" si="6">_xlfn.RANK.EQ(B39,$B$38:$B$65)+COUNTIF($B$38:$B$65,B39)-1</f>
        <v>12</v>
      </c>
      <c r="E39" s="42" t="str">
        <f t="shared" si="2"/>
        <v>SANTA CRUZ DE TENERIFE</v>
      </c>
      <c r="F39" s="42">
        <f t="shared" ref="F39:F54" si="7">LOOKUP(E39,$A$38:$A$65,$B$38:$B$65)</f>
        <v>342091</v>
      </c>
      <c r="G39" s="42">
        <f t="shared" ref="G39:G65" si="8">LOOKUP(E39,$A$38:$A$65,$C$38:$C$65)</f>
        <v>289227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652</v>
      </c>
      <c r="D40" s="41">
        <f t="shared" si="6"/>
        <v>28</v>
      </c>
      <c r="E40" s="42" t="str">
        <f t="shared" si="2"/>
        <v>BARCELONA</v>
      </c>
      <c r="F40" s="42">
        <f t="shared" si="7"/>
        <v>254004</v>
      </c>
      <c r="G40" s="42">
        <f t="shared" si="8"/>
        <v>221460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BALEARES</v>
      </c>
      <c r="F41" s="42">
        <f t="shared" si="7"/>
        <v>148097</v>
      </c>
      <c r="G41" s="42">
        <f t="shared" si="8"/>
        <v>81361</v>
      </c>
    </row>
    <row r="42" spans="1:9" x14ac:dyDescent="0.25">
      <c r="A42" s="42" t="str">
        <f t="shared" si="3"/>
        <v>BAHIA DE ALGECIRAS</v>
      </c>
      <c r="B42" s="41">
        <f t="shared" si="4"/>
        <v>0</v>
      </c>
      <c r="C42" s="41">
        <f t="shared" si="5"/>
        <v>0</v>
      </c>
      <c r="D42" s="41">
        <f t="shared" si="6"/>
        <v>28</v>
      </c>
      <c r="E42" s="42" t="str">
        <f t="shared" si="2"/>
        <v>MALAGA</v>
      </c>
      <c r="F42" s="42">
        <f t="shared" si="7"/>
        <v>65080</v>
      </c>
      <c r="G42" s="42">
        <f t="shared" si="8"/>
        <v>79607</v>
      </c>
    </row>
    <row r="43" spans="1:9" x14ac:dyDescent="0.25">
      <c r="A43" s="42" t="str">
        <f t="shared" si="3"/>
        <v>BAHIA DE CADIZ</v>
      </c>
      <c r="B43" s="41">
        <f t="shared" si="4"/>
        <v>25991</v>
      </c>
      <c r="C43" s="41">
        <f t="shared" si="5"/>
        <v>51435</v>
      </c>
      <c r="D43" s="41">
        <f t="shared" si="6"/>
        <v>6</v>
      </c>
      <c r="E43" s="42" t="str">
        <f t="shared" si="2"/>
        <v>BAHIA DE CADIZ</v>
      </c>
      <c r="F43" s="42">
        <f t="shared" si="7"/>
        <v>25991</v>
      </c>
      <c r="G43" s="42">
        <f t="shared" si="8"/>
        <v>51435</v>
      </c>
    </row>
    <row r="44" spans="1:9" x14ac:dyDescent="0.25">
      <c r="A44" s="42" t="str">
        <f t="shared" si="3"/>
        <v>BALEARES</v>
      </c>
      <c r="B44" s="41">
        <f t="shared" si="4"/>
        <v>148097</v>
      </c>
      <c r="C44" s="41">
        <f t="shared" si="5"/>
        <v>81361</v>
      </c>
      <c r="D44" s="41">
        <f t="shared" si="6"/>
        <v>4</v>
      </c>
      <c r="E44" s="42" t="str">
        <f t="shared" si="2"/>
        <v>VALENCIA</v>
      </c>
      <c r="F44" s="42">
        <f t="shared" si="7"/>
        <v>24424</v>
      </c>
      <c r="G44" s="42">
        <f t="shared" si="8"/>
        <v>20636</v>
      </c>
    </row>
    <row r="45" spans="1:9" x14ac:dyDescent="0.25">
      <c r="A45" s="42" t="str">
        <f t="shared" si="3"/>
        <v>BARCELONA</v>
      </c>
      <c r="B45" s="41">
        <f t="shared" si="4"/>
        <v>254004</v>
      </c>
      <c r="C45" s="41">
        <f t="shared" si="5"/>
        <v>221460</v>
      </c>
      <c r="D45" s="41">
        <f t="shared" si="6"/>
        <v>3</v>
      </c>
      <c r="E45" s="42" t="str">
        <f t="shared" si="2"/>
        <v>A CORUÑA</v>
      </c>
      <c r="F45" s="42">
        <f t="shared" si="7"/>
        <v>10640</v>
      </c>
      <c r="G45" s="42">
        <f t="shared" si="8"/>
        <v>4091</v>
      </c>
    </row>
    <row r="46" spans="1:9" x14ac:dyDescent="0.25">
      <c r="A46" s="42" t="str">
        <f t="shared" si="3"/>
        <v>BILBAO</v>
      </c>
      <c r="B46" s="41">
        <f t="shared" si="4"/>
        <v>0</v>
      </c>
      <c r="C46" s="41">
        <f t="shared" si="5"/>
        <v>0</v>
      </c>
      <c r="D46" s="41">
        <f t="shared" si="6"/>
        <v>28</v>
      </c>
      <c r="E46" s="42" t="str">
        <f t="shared" si="2"/>
        <v>VIGO</v>
      </c>
      <c r="F46" s="42">
        <f t="shared" si="7"/>
        <v>1903</v>
      </c>
      <c r="G46" s="42">
        <f t="shared" si="8"/>
        <v>8855</v>
      </c>
    </row>
    <row r="47" spans="1:9" x14ac:dyDescent="0.25">
      <c r="A47" s="42" t="str">
        <f t="shared" si="3"/>
        <v>CARTAGENA</v>
      </c>
      <c r="B47" s="41">
        <f t="shared" si="4"/>
        <v>1801</v>
      </c>
      <c r="C47" s="41">
        <f t="shared" si="5"/>
        <v>2350</v>
      </c>
      <c r="D47" s="41">
        <f t="shared" si="6"/>
        <v>11</v>
      </c>
      <c r="E47" s="42" t="str">
        <f t="shared" si="2"/>
        <v>SEVILLA</v>
      </c>
      <c r="F47" s="42">
        <f t="shared" si="7"/>
        <v>1864</v>
      </c>
      <c r="G47" s="42">
        <f t="shared" si="8"/>
        <v>3039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str">
        <f t="shared" si="2"/>
        <v>CARTAGENA</v>
      </c>
      <c r="F48" s="42">
        <f t="shared" si="7"/>
        <v>1801</v>
      </c>
      <c r="G48" s="42">
        <f t="shared" si="8"/>
        <v>2350</v>
      </c>
    </row>
    <row r="49" spans="1:7" x14ac:dyDescent="0.25">
      <c r="A49" s="42" t="str">
        <f t="shared" si="3"/>
        <v>CEUTA</v>
      </c>
      <c r="B49" s="41">
        <f t="shared" si="4"/>
        <v>641</v>
      </c>
      <c r="C49" s="41">
        <f t="shared" si="5"/>
        <v>0</v>
      </c>
      <c r="D49" s="41">
        <f t="shared" si="6"/>
        <v>13</v>
      </c>
      <c r="E49" s="42" t="str">
        <f t="shared" si="2"/>
        <v>ALICANTE</v>
      </c>
      <c r="F49" s="42">
        <f t="shared" si="7"/>
        <v>1290</v>
      </c>
      <c r="G49" s="42">
        <f t="shared" si="8"/>
        <v>0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631</v>
      </c>
      <c r="D50" s="41">
        <f t="shared" si="6"/>
        <v>28</v>
      </c>
      <c r="E50" s="42" t="str">
        <f t="shared" si="2"/>
        <v>CEUTA</v>
      </c>
      <c r="F50" s="42">
        <f t="shared" si="7"/>
        <v>641</v>
      </c>
      <c r="G50" s="42">
        <f t="shared" si="8"/>
        <v>0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0</v>
      </c>
      <c r="D51" s="41">
        <f t="shared" si="6"/>
        <v>28</v>
      </c>
      <c r="E51" s="42" t="str">
        <f t="shared" si="2"/>
        <v>SANTANDER</v>
      </c>
      <c r="F51" s="42">
        <f t="shared" si="7"/>
        <v>369</v>
      </c>
      <c r="G51" s="42">
        <f t="shared" si="8"/>
        <v>897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e">
        <f t="shared" si="2"/>
        <v>#N/A</v>
      </c>
      <c r="F52" s="42" t="e">
        <f t="shared" si="7"/>
        <v>#N/A</v>
      </c>
      <c r="G52" s="42" t="e">
        <f t="shared" si="8"/>
        <v>#N/A</v>
      </c>
    </row>
    <row r="53" spans="1:7" x14ac:dyDescent="0.25">
      <c r="A53" s="42" t="str">
        <f t="shared" si="3"/>
        <v>LAS PALMAS</v>
      </c>
      <c r="B53" s="41">
        <f t="shared" si="4"/>
        <v>446220</v>
      </c>
      <c r="C53" s="41">
        <f t="shared" si="5"/>
        <v>260225</v>
      </c>
      <c r="D53" s="41">
        <f t="shared" si="6"/>
        <v>1</v>
      </c>
      <c r="E53" s="42" t="e">
        <f t="shared" si="2"/>
        <v>#N/A</v>
      </c>
      <c r="F53" s="42" t="e">
        <f t="shared" si="7"/>
        <v>#N/A</v>
      </c>
      <c r="G53" s="42" t="e">
        <f t="shared" si="8"/>
        <v>#N/A</v>
      </c>
    </row>
    <row r="54" spans="1:7" x14ac:dyDescent="0.25">
      <c r="A54" s="42" t="str">
        <f t="shared" si="3"/>
        <v>MALAGA</v>
      </c>
      <c r="B54" s="41">
        <f t="shared" si="4"/>
        <v>65080</v>
      </c>
      <c r="C54" s="41">
        <f t="shared" si="5"/>
        <v>79607</v>
      </c>
      <c r="D54" s="41">
        <f t="shared" si="6"/>
        <v>5</v>
      </c>
      <c r="E54" s="42" t="e">
        <f t="shared" si="2"/>
        <v>#N/A</v>
      </c>
      <c r="F54" s="42" t="e">
        <f t="shared" si="7"/>
        <v>#N/A</v>
      </c>
      <c r="G54" s="42" t="e">
        <f t="shared" si="8"/>
        <v>#N/A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342091</v>
      </c>
      <c r="C59" s="41">
        <f t="shared" si="5"/>
        <v>289227</v>
      </c>
      <c r="D59" s="41">
        <f t="shared" si="6"/>
        <v>2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369</v>
      </c>
      <c r="C60" s="41">
        <f t="shared" si="5"/>
        <v>897</v>
      </c>
      <c r="D60" s="41">
        <f t="shared" si="6"/>
        <v>14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1864</v>
      </c>
      <c r="C61" s="41">
        <f t="shared" si="5"/>
        <v>3039</v>
      </c>
      <c r="D61" s="41">
        <f t="shared" si="6"/>
        <v>10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0</v>
      </c>
      <c r="C62" s="41">
        <f t="shared" si="5"/>
        <v>0</v>
      </c>
      <c r="D62" s="41">
        <f t="shared" si="6"/>
        <v>28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24424</v>
      </c>
      <c r="C63" s="41">
        <f t="shared" si="5"/>
        <v>20636</v>
      </c>
      <c r="D63" s="41">
        <f t="shared" si="6"/>
        <v>7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1903</v>
      </c>
      <c r="C64" s="41">
        <f t="shared" si="5"/>
        <v>8855</v>
      </c>
      <c r="D64" s="41">
        <f t="shared" si="6"/>
        <v>9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ALMERIA</v>
      </c>
      <c r="F65" s="42">
        <f t="shared" si="9"/>
        <v>0</v>
      </c>
      <c r="G65" s="42">
        <f t="shared" si="8"/>
        <v>652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90</v>
      </c>
    </row>
    <row r="2" spans="1:12" s="2" customFormat="1" ht="21" x14ac:dyDescent="0.35">
      <c r="F2" s="3"/>
    </row>
    <row r="5" spans="1:12" x14ac:dyDescent="0.25">
      <c r="A5" s="122" t="s">
        <v>73</v>
      </c>
      <c r="B5" s="120" t="str">
        <f>'Resumen general'!D6</f>
        <v>Mes Marzo</v>
      </c>
      <c r="C5" s="121"/>
      <c r="D5" s="120" t="str">
        <f>'Resumen general'!F6</f>
        <v>Acumulado desde Enero</v>
      </c>
      <c r="E5" s="121"/>
      <c r="F5" s="121"/>
      <c r="L5" s="39">
        <f>'Resumen general'!I4</f>
        <v>41758</v>
      </c>
    </row>
    <row r="6" spans="1:12" x14ac:dyDescent="0.25">
      <c r="A6" s="123"/>
      <c r="B6" s="7">
        <f>'Resumen general'!D7</f>
        <v>2013</v>
      </c>
      <c r="C6" s="7">
        <f>'Resumen general'!E7</f>
        <v>2014</v>
      </c>
      <c r="D6" s="7">
        <f>'Resumen general'!F7</f>
        <v>2013</v>
      </c>
      <c r="E6" s="7">
        <f>'Resumen general'!G7</f>
        <v>2014</v>
      </c>
      <c r="F6" s="7" t="s">
        <v>43</v>
      </c>
    </row>
    <row r="7" spans="1:12" x14ac:dyDescent="0.25">
      <c r="A7" s="8" t="s">
        <v>44</v>
      </c>
      <c r="B7" s="9">
        <v>0</v>
      </c>
      <c r="C7" s="9">
        <v>0</v>
      </c>
      <c r="D7" s="9">
        <v>0</v>
      </c>
      <c r="E7" s="9">
        <v>0</v>
      </c>
      <c r="F7" s="18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12">
        <v>2728</v>
      </c>
      <c r="C8" s="12">
        <v>2195</v>
      </c>
      <c r="D8" s="12">
        <v>7770</v>
      </c>
      <c r="E8" s="12">
        <v>6893</v>
      </c>
      <c r="F8" s="13">
        <f t="shared" ref="F8:F35" si="0">((E8*100)/D8)-100</f>
        <v>-11.287001287001289</v>
      </c>
      <c r="G8" s="1"/>
      <c r="H8" s="1"/>
      <c r="I8" s="1"/>
    </row>
    <row r="9" spans="1:12" x14ac:dyDescent="0.25">
      <c r="A9" s="8" t="s">
        <v>46</v>
      </c>
      <c r="B9" s="9">
        <v>8484</v>
      </c>
      <c r="C9" s="9">
        <v>5645</v>
      </c>
      <c r="D9" s="9">
        <v>21416</v>
      </c>
      <c r="E9" s="9">
        <v>15885</v>
      </c>
      <c r="F9" s="10">
        <f t="shared" si="0"/>
        <v>-25.826484871124393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79042</v>
      </c>
      <c r="C11" s="9">
        <v>68350</v>
      </c>
      <c r="D11" s="9">
        <v>221139</v>
      </c>
      <c r="E11" s="9">
        <v>199729</v>
      </c>
      <c r="F11" s="10">
        <f t="shared" si="0"/>
        <v>-9.6816934145492155</v>
      </c>
      <c r="G11" s="1"/>
      <c r="H11" s="1"/>
      <c r="I11" s="1"/>
    </row>
    <row r="12" spans="1:12" x14ac:dyDescent="0.25">
      <c r="A12" s="11" t="s">
        <v>49</v>
      </c>
      <c r="B12" s="12">
        <v>831</v>
      </c>
      <c r="C12" s="12">
        <v>885</v>
      </c>
      <c r="D12" s="12">
        <v>2252</v>
      </c>
      <c r="E12" s="12">
        <v>2283</v>
      </c>
      <c r="F12" s="13">
        <f t="shared" si="0"/>
        <v>1.3765541740674934</v>
      </c>
      <c r="G12" s="1"/>
      <c r="H12" s="1"/>
      <c r="I12" s="1"/>
    </row>
    <row r="13" spans="1:12" x14ac:dyDescent="0.25">
      <c r="A13" s="8" t="s">
        <v>50</v>
      </c>
      <c r="B13" s="9">
        <v>22467</v>
      </c>
      <c r="C13" s="9">
        <v>21025</v>
      </c>
      <c r="D13" s="9">
        <v>50757</v>
      </c>
      <c r="E13" s="9">
        <v>58209</v>
      </c>
      <c r="F13" s="10">
        <f t="shared" si="0"/>
        <v>14.681718777705541</v>
      </c>
      <c r="G13" s="1"/>
      <c r="H13" s="1"/>
      <c r="I13" s="1"/>
    </row>
    <row r="14" spans="1:12" x14ac:dyDescent="0.25">
      <c r="A14" s="11" t="s">
        <v>51</v>
      </c>
      <c r="B14" s="12">
        <v>12710</v>
      </c>
      <c r="C14" s="12">
        <v>11421</v>
      </c>
      <c r="D14" s="12">
        <v>30755</v>
      </c>
      <c r="E14" s="12">
        <v>29978</v>
      </c>
      <c r="F14" s="13">
        <f t="shared" si="0"/>
        <v>-2.5264184685417064</v>
      </c>
      <c r="G14" s="1"/>
      <c r="H14" s="1"/>
      <c r="I14" s="1"/>
    </row>
    <row r="15" spans="1:12" x14ac:dyDescent="0.25">
      <c r="A15" s="8" t="s">
        <v>52</v>
      </c>
      <c r="B15" s="9">
        <v>1486</v>
      </c>
      <c r="C15" s="9">
        <v>1452</v>
      </c>
      <c r="D15" s="9">
        <v>6016</v>
      </c>
      <c r="E15" s="9">
        <v>4575</v>
      </c>
      <c r="F15" s="10">
        <f t="shared" si="0"/>
        <v>-23.952792553191486</v>
      </c>
      <c r="G15" s="1"/>
      <c r="H15" s="1"/>
      <c r="I15" s="1"/>
    </row>
    <row r="16" spans="1:12" x14ac:dyDescent="0.25">
      <c r="A16" s="11" t="s">
        <v>53</v>
      </c>
      <c r="B16" s="12">
        <v>0</v>
      </c>
      <c r="C16" s="12">
        <v>0</v>
      </c>
      <c r="D16" s="12">
        <v>0</v>
      </c>
      <c r="E16" s="12">
        <v>0</v>
      </c>
      <c r="F16" s="17" t="e">
        <f t="shared" si="0"/>
        <v>#DIV/0!</v>
      </c>
      <c r="G16" s="1"/>
      <c r="H16" s="1"/>
      <c r="I16" s="1"/>
    </row>
    <row r="17" spans="1:9" x14ac:dyDescent="0.25">
      <c r="A17" s="8" t="s">
        <v>54</v>
      </c>
      <c r="B17" s="9">
        <v>0</v>
      </c>
      <c r="C17" s="9">
        <v>0</v>
      </c>
      <c r="D17" s="9">
        <v>0</v>
      </c>
      <c r="E17" s="9">
        <v>0</v>
      </c>
      <c r="F17" s="18" t="e">
        <f t="shared" si="0"/>
        <v>#DIV/0!</v>
      </c>
      <c r="G17" s="1"/>
      <c r="H17" s="1"/>
      <c r="I17" s="1"/>
    </row>
    <row r="18" spans="1:9" x14ac:dyDescent="0.25">
      <c r="A18" s="11" t="s">
        <v>55</v>
      </c>
      <c r="B18" s="12">
        <v>30456</v>
      </c>
      <c r="C18" s="12">
        <v>23934</v>
      </c>
      <c r="D18" s="12">
        <v>80443</v>
      </c>
      <c r="E18" s="12">
        <v>68221</v>
      </c>
      <c r="F18" s="13">
        <f t="shared" si="0"/>
        <v>-15.193366731723088</v>
      </c>
      <c r="G18" s="1"/>
      <c r="H18" s="1"/>
      <c r="I18" s="1"/>
    </row>
    <row r="19" spans="1:9" x14ac:dyDescent="0.25">
      <c r="A19" s="8" t="s">
        <v>56</v>
      </c>
      <c r="B19" s="9">
        <v>0</v>
      </c>
      <c r="C19" s="9">
        <v>0</v>
      </c>
      <c r="D19" s="9">
        <v>0</v>
      </c>
      <c r="E19" s="9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12">
        <v>288</v>
      </c>
      <c r="C20" s="12">
        <v>779</v>
      </c>
      <c r="D20" s="12">
        <v>739</v>
      </c>
      <c r="E20" s="12">
        <v>1748</v>
      </c>
      <c r="F20" s="13">
        <f t="shared" si="0"/>
        <v>136.53585926928281</v>
      </c>
      <c r="G20" s="1"/>
      <c r="H20" s="1"/>
      <c r="I20" s="1"/>
    </row>
    <row r="21" spans="1:9" x14ac:dyDescent="0.25">
      <c r="A21" s="8" t="s">
        <v>58</v>
      </c>
      <c r="B21" s="9">
        <v>623</v>
      </c>
      <c r="C21" s="9">
        <v>1283</v>
      </c>
      <c r="D21" s="9">
        <v>1897</v>
      </c>
      <c r="E21" s="9">
        <v>3027</v>
      </c>
      <c r="F21" s="10">
        <f t="shared" si="0"/>
        <v>59.567738534528189</v>
      </c>
      <c r="G21" s="1"/>
      <c r="H21" s="1"/>
      <c r="I21" s="1"/>
    </row>
    <row r="22" spans="1:9" x14ac:dyDescent="0.25">
      <c r="A22" s="11" t="s">
        <v>59</v>
      </c>
      <c r="B22" s="12">
        <v>36203</v>
      </c>
      <c r="C22" s="12">
        <v>24883</v>
      </c>
      <c r="D22" s="12">
        <v>90056</v>
      </c>
      <c r="E22" s="12">
        <v>70626</v>
      </c>
      <c r="F22" s="13">
        <f t="shared" si="0"/>
        <v>-21.575464155636496</v>
      </c>
      <c r="G22" s="1"/>
      <c r="H22" s="1"/>
      <c r="I22" s="1"/>
    </row>
    <row r="23" spans="1:9" x14ac:dyDescent="0.25">
      <c r="A23" s="8" t="s">
        <v>60</v>
      </c>
      <c r="B23" s="9">
        <v>2339</v>
      </c>
      <c r="C23" s="9">
        <v>1452</v>
      </c>
      <c r="D23" s="9">
        <v>5540</v>
      </c>
      <c r="E23" s="9">
        <v>4507</v>
      </c>
      <c r="F23" s="10">
        <f t="shared" si="0"/>
        <v>-18.646209386281583</v>
      </c>
      <c r="G23" s="1"/>
      <c r="H23" s="1"/>
      <c r="I23" s="1"/>
    </row>
    <row r="24" spans="1:9" x14ac:dyDescent="0.25">
      <c r="A24" s="11" t="s">
        <v>61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9">
        <v>9786</v>
      </c>
      <c r="C25" s="9">
        <v>6654</v>
      </c>
      <c r="D25" s="9">
        <v>24350</v>
      </c>
      <c r="E25" s="9">
        <v>20277</v>
      </c>
      <c r="F25" s="10">
        <f t="shared" si="0"/>
        <v>-16.726899383983579</v>
      </c>
      <c r="G25" s="1"/>
      <c r="H25" s="1"/>
      <c r="I25" s="1"/>
    </row>
    <row r="26" spans="1:9" x14ac:dyDescent="0.25">
      <c r="A26" s="11" t="s">
        <v>63</v>
      </c>
      <c r="B26" s="12">
        <v>4249</v>
      </c>
      <c r="C26" s="12">
        <v>3521</v>
      </c>
      <c r="D26" s="12">
        <v>11593</v>
      </c>
      <c r="E26" s="12">
        <v>10722</v>
      </c>
      <c r="F26" s="13">
        <f t="shared" si="0"/>
        <v>-7.5131544897783158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84996</v>
      </c>
      <c r="C28" s="12">
        <v>72333</v>
      </c>
      <c r="D28" s="12">
        <v>226765</v>
      </c>
      <c r="E28" s="12">
        <v>200552</v>
      </c>
      <c r="F28" s="13">
        <f t="shared" si="0"/>
        <v>-11.559544021343683</v>
      </c>
      <c r="G28" s="1"/>
      <c r="H28" s="1"/>
      <c r="I28" s="1"/>
    </row>
    <row r="29" spans="1:9" x14ac:dyDescent="0.25">
      <c r="A29" s="8" t="s">
        <v>66</v>
      </c>
      <c r="B29" s="9">
        <v>5362</v>
      </c>
      <c r="C29" s="9">
        <v>5670</v>
      </c>
      <c r="D29" s="9">
        <v>7941</v>
      </c>
      <c r="E29" s="9">
        <v>9401</v>
      </c>
      <c r="F29" s="10">
        <f t="shared" si="0"/>
        <v>18.385593753935268</v>
      </c>
      <c r="G29" s="1"/>
      <c r="H29" s="1"/>
      <c r="I29" s="1"/>
    </row>
    <row r="30" spans="1:9" x14ac:dyDescent="0.25">
      <c r="A30" s="11" t="s">
        <v>67</v>
      </c>
      <c r="B30" s="12">
        <v>0</v>
      </c>
      <c r="C30" s="12">
        <v>0</v>
      </c>
      <c r="D30" s="12">
        <v>2</v>
      </c>
      <c r="E30" s="12">
        <v>119</v>
      </c>
      <c r="F30" s="17">
        <f t="shared" si="0"/>
        <v>5850</v>
      </c>
      <c r="G30" s="1"/>
      <c r="H30" s="1"/>
      <c r="I30" s="1"/>
    </row>
    <row r="31" spans="1:9" x14ac:dyDescent="0.25">
      <c r="A31" s="8" t="s">
        <v>68</v>
      </c>
      <c r="B31" s="9">
        <v>0</v>
      </c>
      <c r="C31" s="9">
        <v>0</v>
      </c>
      <c r="D31" s="9">
        <v>5</v>
      </c>
      <c r="E31" s="9">
        <v>1</v>
      </c>
      <c r="F31" s="10">
        <f t="shared" si="0"/>
        <v>-80</v>
      </c>
      <c r="G31" s="1"/>
      <c r="H31" s="1"/>
      <c r="I31" s="1"/>
    </row>
    <row r="32" spans="1:9" x14ac:dyDescent="0.25">
      <c r="A32" s="11" t="s">
        <v>69</v>
      </c>
      <c r="B32" s="12">
        <v>4303</v>
      </c>
      <c r="C32" s="12">
        <v>3612</v>
      </c>
      <c r="D32" s="12">
        <v>10443</v>
      </c>
      <c r="E32" s="12">
        <v>10403</v>
      </c>
      <c r="F32" s="13">
        <f t="shared" si="0"/>
        <v>-0.38303169587283037</v>
      </c>
      <c r="G32" s="1"/>
      <c r="H32" s="1"/>
      <c r="I32" s="1"/>
    </row>
    <row r="33" spans="1:9" x14ac:dyDescent="0.25">
      <c r="A33" s="8" t="s">
        <v>70</v>
      </c>
      <c r="B33" s="9">
        <v>0</v>
      </c>
      <c r="C33" s="9">
        <v>0</v>
      </c>
      <c r="D33" s="9">
        <v>0</v>
      </c>
      <c r="E33" s="9">
        <v>0</v>
      </c>
      <c r="F33" s="18" t="e">
        <f t="shared" si="0"/>
        <v>#DIV/0!</v>
      </c>
      <c r="G33" s="1"/>
      <c r="H33" s="1"/>
      <c r="I33" s="1"/>
    </row>
    <row r="34" spans="1:9" x14ac:dyDescent="0.25">
      <c r="A34" s="11" t="s">
        <v>71</v>
      </c>
      <c r="B34" s="12">
        <v>0</v>
      </c>
      <c r="C34" s="12">
        <v>0</v>
      </c>
      <c r="D34" s="12">
        <v>0</v>
      </c>
      <c r="E34" s="12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306353</v>
      </c>
      <c r="C35" s="15">
        <f t="shared" ref="C35:E35" si="1">SUM(C7:C34)</f>
        <v>255094</v>
      </c>
      <c r="D35" s="15">
        <f t="shared" si="1"/>
        <v>799879</v>
      </c>
      <c r="E35" s="15">
        <f t="shared" si="1"/>
        <v>717156</v>
      </c>
      <c r="F35" s="16">
        <f t="shared" si="0"/>
        <v>-10.341939218306763</v>
      </c>
      <c r="G35" s="1"/>
      <c r="H35" s="1"/>
      <c r="I35" s="1"/>
    </row>
    <row r="37" spans="1:9" x14ac:dyDescent="0.25">
      <c r="A37" s="42"/>
      <c r="B37" s="42">
        <f>E6</f>
        <v>2014</v>
      </c>
      <c r="C37" s="42">
        <f>D6</f>
        <v>2013</v>
      </c>
      <c r="D37" s="42"/>
      <c r="E37" s="42"/>
      <c r="F37" s="42">
        <f>B37</f>
        <v>2014</v>
      </c>
      <c r="G37" s="42">
        <f>C37</f>
        <v>2013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SANTA CRUZ DE TENERIFE</v>
      </c>
      <c r="F38" s="42">
        <f>LOOKUP(E38,$A$38:$A$65,$B$38:$B$65)</f>
        <v>200552</v>
      </c>
      <c r="G38" s="42">
        <f>LOOKUP(E38,$A$38:$A$65,$C$38:$C$65)</f>
        <v>226765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6893</v>
      </c>
      <c r="C39" s="41">
        <f t="shared" ref="C39:C65" si="5">D8</f>
        <v>7770</v>
      </c>
      <c r="D39" s="41">
        <f t="shared" ref="D39:D65" si="6">_xlfn.RANK.EQ(B39,$B$38:$B$65)+COUNTIF($B$38:$B$65,B39)-1</f>
        <v>12</v>
      </c>
      <c r="E39" s="42" t="str">
        <f t="shared" si="2"/>
        <v>BAHIA DE ALGECIRAS</v>
      </c>
      <c r="F39" s="42">
        <f t="shared" ref="F39:F54" si="7">LOOKUP(E39,$A$38:$A$65,$B$38:$B$65)</f>
        <v>199729</v>
      </c>
      <c r="G39" s="42">
        <f t="shared" ref="G39:G65" si="8">LOOKUP(E39,$A$38:$A$65,$C$38:$C$65)</f>
        <v>221139</v>
      </c>
    </row>
    <row r="40" spans="1:9" x14ac:dyDescent="0.25">
      <c r="A40" s="42" t="str">
        <f t="shared" si="3"/>
        <v>ALMERIA</v>
      </c>
      <c r="B40" s="41">
        <f t="shared" si="4"/>
        <v>15885</v>
      </c>
      <c r="C40" s="41">
        <f t="shared" si="5"/>
        <v>21416</v>
      </c>
      <c r="D40" s="41">
        <f t="shared" si="6"/>
        <v>8</v>
      </c>
      <c r="E40" s="42" t="str">
        <f t="shared" si="2"/>
        <v>LAS PALMAS</v>
      </c>
      <c r="F40" s="42">
        <f t="shared" si="7"/>
        <v>70626</v>
      </c>
      <c r="G40" s="42">
        <f t="shared" si="8"/>
        <v>90056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CEUTA</v>
      </c>
      <c r="F41" s="42">
        <f t="shared" si="7"/>
        <v>68221</v>
      </c>
      <c r="G41" s="42">
        <f t="shared" si="8"/>
        <v>80443</v>
      </c>
    </row>
    <row r="42" spans="1:9" x14ac:dyDescent="0.25">
      <c r="A42" s="42" t="str">
        <f t="shared" si="3"/>
        <v>BAHIA DE ALGECIRAS</v>
      </c>
      <c r="B42" s="41">
        <f t="shared" si="4"/>
        <v>199729</v>
      </c>
      <c r="C42" s="41">
        <f t="shared" si="5"/>
        <v>221139</v>
      </c>
      <c r="D42" s="41">
        <f t="shared" si="6"/>
        <v>2</v>
      </c>
      <c r="E42" s="42" t="str">
        <f t="shared" si="2"/>
        <v>BALEARES</v>
      </c>
      <c r="F42" s="42">
        <f t="shared" si="7"/>
        <v>58209</v>
      </c>
      <c r="G42" s="42">
        <f t="shared" si="8"/>
        <v>50757</v>
      </c>
    </row>
    <row r="43" spans="1:9" x14ac:dyDescent="0.25">
      <c r="A43" s="42" t="str">
        <f t="shared" si="3"/>
        <v>BAHIA DE CADIZ</v>
      </c>
      <c r="B43" s="41">
        <f t="shared" si="4"/>
        <v>2283</v>
      </c>
      <c r="C43" s="41">
        <f t="shared" si="5"/>
        <v>2252</v>
      </c>
      <c r="D43" s="41">
        <f t="shared" si="6"/>
        <v>16</v>
      </c>
      <c r="E43" s="42" t="str">
        <f t="shared" si="2"/>
        <v>BARCELONA</v>
      </c>
      <c r="F43" s="42">
        <f t="shared" si="7"/>
        <v>29978</v>
      </c>
      <c r="G43" s="42">
        <f t="shared" si="8"/>
        <v>30755</v>
      </c>
    </row>
    <row r="44" spans="1:9" x14ac:dyDescent="0.25">
      <c r="A44" s="42" t="str">
        <f t="shared" si="3"/>
        <v>BALEARES</v>
      </c>
      <c r="B44" s="41">
        <f t="shared" si="4"/>
        <v>58209</v>
      </c>
      <c r="C44" s="41">
        <f t="shared" si="5"/>
        <v>50757</v>
      </c>
      <c r="D44" s="41">
        <f t="shared" si="6"/>
        <v>5</v>
      </c>
      <c r="E44" s="42" t="str">
        <f t="shared" si="2"/>
        <v>MELILLA</v>
      </c>
      <c r="F44" s="42">
        <f t="shared" si="7"/>
        <v>20277</v>
      </c>
      <c r="G44" s="42">
        <f t="shared" si="8"/>
        <v>24350</v>
      </c>
    </row>
    <row r="45" spans="1:9" x14ac:dyDescent="0.25">
      <c r="A45" s="42" t="str">
        <f t="shared" si="3"/>
        <v>BARCELONA</v>
      </c>
      <c r="B45" s="41">
        <f t="shared" si="4"/>
        <v>29978</v>
      </c>
      <c r="C45" s="41">
        <f t="shared" si="5"/>
        <v>30755</v>
      </c>
      <c r="D45" s="41">
        <f t="shared" si="6"/>
        <v>6</v>
      </c>
      <c r="E45" s="42" t="str">
        <f t="shared" si="2"/>
        <v>ALMERIA</v>
      </c>
      <c r="F45" s="42">
        <f t="shared" si="7"/>
        <v>15885</v>
      </c>
      <c r="G45" s="42">
        <f t="shared" si="8"/>
        <v>21416</v>
      </c>
    </row>
    <row r="46" spans="1:9" x14ac:dyDescent="0.25">
      <c r="A46" s="42" t="str">
        <f t="shared" si="3"/>
        <v>BILBAO</v>
      </c>
      <c r="B46" s="41">
        <f t="shared" si="4"/>
        <v>4575</v>
      </c>
      <c r="C46" s="41">
        <f t="shared" si="5"/>
        <v>6016</v>
      </c>
      <c r="D46" s="41">
        <f t="shared" si="6"/>
        <v>13</v>
      </c>
      <c r="E46" s="42" t="str">
        <f t="shared" si="2"/>
        <v>MOTRIL</v>
      </c>
      <c r="F46" s="42">
        <f t="shared" si="7"/>
        <v>10722</v>
      </c>
      <c r="G46" s="42">
        <f t="shared" si="8"/>
        <v>11593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0</v>
      </c>
      <c r="D47" s="41">
        <f t="shared" si="6"/>
        <v>28</v>
      </c>
      <c r="E47" s="42" t="str">
        <f t="shared" si="2"/>
        <v>VALENCIA</v>
      </c>
      <c r="F47" s="42">
        <f t="shared" si="7"/>
        <v>10403</v>
      </c>
      <c r="G47" s="42">
        <f t="shared" si="8"/>
        <v>10443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str">
        <f t="shared" si="2"/>
        <v>SANTANDER</v>
      </c>
      <c r="F48" s="42">
        <f t="shared" si="7"/>
        <v>9401</v>
      </c>
      <c r="G48" s="42">
        <f t="shared" si="8"/>
        <v>7941</v>
      </c>
    </row>
    <row r="49" spans="1:7" x14ac:dyDescent="0.25">
      <c r="A49" s="42" t="str">
        <f t="shared" si="3"/>
        <v>CEUTA</v>
      </c>
      <c r="B49" s="41">
        <f t="shared" si="4"/>
        <v>68221</v>
      </c>
      <c r="C49" s="41">
        <f t="shared" si="5"/>
        <v>80443</v>
      </c>
      <c r="D49" s="41">
        <f t="shared" si="6"/>
        <v>4</v>
      </c>
      <c r="E49" s="42" t="str">
        <f t="shared" si="2"/>
        <v>ALICANTE</v>
      </c>
      <c r="F49" s="42">
        <f t="shared" si="7"/>
        <v>6893</v>
      </c>
      <c r="G49" s="42">
        <f t="shared" si="8"/>
        <v>7770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BILBAO</v>
      </c>
      <c r="F50" s="42">
        <f t="shared" si="7"/>
        <v>4575</v>
      </c>
      <c r="G50" s="42">
        <f t="shared" si="8"/>
        <v>6016</v>
      </c>
    </row>
    <row r="51" spans="1:7" x14ac:dyDescent="0.25">
      <c r="A51" s="42" t="str">
        <f t="shared" si="3"/>
        <v>GIJON</v>
      </c>
      <c r="B51" s="41">
        <f t="shared" si="4"/>
        <v>1748</v>
      </c>
      <c r="C51" s="41">
        <f t="shared" si="5"/>
        <v>739</v>
      </c>
      <c r="D51" s="41">
        <f t="shared" si="6"/>
        <v>17</v>
      </c>
      <c r="E51" s="42" t="str">
        <f t="shared" si="2"/>
        <v>MALAGA</v>
      </c>
      <c r="F51" s="42">
        <f t="shared" si="7"/>
        <v>4507</v>
      </c>
      <c r="G51" s="42">
        <f t="shared" si="8"/>
        <v>5540</v>
      </c>
    </row>
    <row r="52" spans="1:7" x14ac:dyDescent="0.25">
      <c r="A52" s="42" t="str">
        <f t="shared" si="3"/>
        <v>HUELVA</v>
      </c>
      <c r="B52" s="41">
        <f t="shared" si="4"/>
        <v>3027</v>
      </c>
      <c r="C52" s="41">
        <f t="shared" si="5"/>
        <v>1897</v>
      </c>
      <c r="D52" s="41">
        <f t="shared" si="6"/>
        <v>15</v>
      </c>
      <c r="E52" s="42" t="str">
        <f t="shared" si="2"/>
        <v>HUELVA</v>
      </c>
      <c r="F52" s="42">
        <f t="shared" si="7"/>
        <v>3027</v>
      </c>
      <c r="G52" s="42">
        <f t="shared" si="8"/>
        <v>1897</v>
      </c>
    </row>
    <row r="53" spans="1:7" x14ac:dyDescent="0.25">
      <c r="A53" s="42" t="str">
        <f t="shared" si="3"/>
        <v>LAS PALMAS</v>
      </c>
      <c r="B53" s="41">
        <f t="shared" si="4"/>
        <v>70626</v>
      </c>
      <c r="C53" s="41">
        <f t="shared" si="5"/>
        <v>90056</v>
      </c>
      <c r="D53" s="41">
        <f t="shared" si="6"/>
        <v>3</v>
      </c>
      <c r="E53" s="42" t="str">
        <f t="shared" si="2"/>
        <v>BAHIA DE CADIZ</v>
      </c>
      <c r="F53" s="42">
        <f t="shared" si="7"/>
        <v>2283</v>
      </c>
      <c r="G53" s="42">
        <f t="shared" si="8"/>
        <v>2252</v>
      </c>
    </row>
    <row r="54" spans="1:7" x14ac:dyDescent="0.25">
      <c r="A54" s="42" t="str">
        <f t="shared" si="3"/>
        <v>MALAGA</v>
      </c>
      <c r="B54" s="41">
        <f t="shared" si="4"/>
        <v>4507</v>
      </c>
      <c r="C54" s="41">
        <f t="shared" si="5"/>
        <v>5540</v>
      </c>
      <c r="D54" s="41">
        <f t="shared" si="6"/>
        <v>14</v>
      </c>
      <c r="E54" s="42" t="str">
        <f t="shared" si="2"/>
        <v>GIJON</v>
      </c>
      <c r="F54" s="42">
        <f t="shared" si="7"/>
        <v>1748</v>
      </c>
      <c r="G54" s="42">
        <f t="shared" si="8"/>
        <v>739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SEVILLA</v>
      </c>
      <c r="F55" s="42">
        <f t="shared" ref="F55:F65" si="9">LOOKUP(E55,$A$38:$A$65,$B$38:$B$65)</f>
        <v>119</v>
      </c>
      <c r="G55" s="42">
        <f t="shared" si="8"/>
        <v>2</v>
      </c>
    </row>
    <row r="56" spans="1:7" x14ac:dyDescent="0.25">
      <c r="A56" s="42" t="str">
        <f t="shared" si="3"/>
        <v>MELILLA</v>
      </c>
      <c r="B56" s="41">
        <f t="shared" si="4"/>
        <v>20277</v>
      </c>
      <c r="C56" s="41">
        <f t="shared" si="5"/>
        <v>24350</v>
      </c>
      <c r="D56" s="41">
        <f t="shared" si="6"/>
        <v>7</v>
      </c>
      <c r="E56" s="42" t="str">
        <f t="shared" si="2"/>
        <v>TARRAGONA</v>
      </c>
      <c r="F56" s="42">
        <f t="shared" si="9"/>
        <v>1</v>
      </c>
      <c r="G56" s="42">
        <f t="shared" si="8"/>
        <v>5</v>
      </c>
    </row>
    <row r="57" spans="1:7" x14ac:dyDescent="0.25">
      <c r="A57" s="42" t="str">
        <f t="shared" si="3"/>
        <v>MOTRIL</v>
      </c>
      <c r="B57" s="41">
        <f t="shared" si="4"/>
        <v>10722</v>
      </c>
      <c r="C57" s="41">
        <f t="shared" si="5"/>
        <v>11593</v>
      </c>
      <c r="D57" s="41">
        <f t="shared" si="6"/>
        <v>9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200552</v>
      </c>
      <c r="C59" s="41">
        <f t="shared" si="5"/>
        <v>226765</v>
      </c>
      <c r="D59" s="41">
        <f t="shared" si="6"/>
        <v>1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9401</v>
      </c>
      <c r="C60" s="41">
        <f t="shared" si="5"/>
        <v>7941</v>
      </c>
      <c r="D60" s="41">
        <f t="shared" si="6"/>
        <v>11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119</v>
      </c>
      <c r="C61" s="41">
        <f t="shared" si="5"/>
        <v>2</v>
      </c>
      <c r="D61" s="41">
        <f t="shared" si="6"/>
        <v>18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1</v>
      </c>
      <c r="C62" s="41">
        <f t="shared" si="5"/>
        <v>5</v>
      </c>
      <c r="D62" s="41">
        <f t="shared" si="6"/>
        <v>19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10403</v>
      </c>
      <c r="C63" s="41">
        <f t="shared" si="5"/>
        <v>10443</v>
      </c>
      <c r="D63" s="41">
        <f t="shared" si="6"/>
        <v>10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0</v>
      </c>
      <c r="C64" s="41">
        <f t="shared" si="5"/>
        <v>0</v>
      </c>
      <c r="D64" s="41">
        <f t="shared" si="6"/>
        <v>28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91</v>
      </c>
    </row>
    <row r="2" spans="1:12" s="2" customFormat="1" ht="21" x14ac:dyDescent="0.35">
      <c r="F2" s="3"/>
    </row>
    <row r="5" spans="1:12" x14ac:dyDescent="0.25">
      <c r="A5" s="122" t="s">
        <v>73</v>
      </c>
      <c r="B5" s="120" t="str">
        <f>'Resumen general'!D6</f>
        <v>Mes Marzo</v>
      </c>
      <c r="C5" s="121"/>
      <c r="D5" s="120" t="str">
        <f>'Resumen general'!F6</f>
        <v>Acumulado desde Enero</v>
      </c>
      <c r="E5" s="121"/>
      <c r="F5" s="121"/>
      <c r="L5" s="39">
        <f>'Resumen general'!I4</f>
        <v>41758</v>
      </c>
    </row>
    <row r="6" spans="1:12" x14ac:dyDescent="0.25">
      <c r="A6" s="123"/>
      <c r="B6" s="7">
        <f>'Resumen general'!D7</f>
        <v>2013</v>
      </c>
      <c r="C6" s="7">
        <f>'Resumen general'!E7</f>
        <v>2014</v>
      </c>
      <c r="D6" s="7">
        <f>'Resumen general'!F7</f>
        <v>2013</v>
      </c>
      <c r="E6" s="7">
        <f>'Resumen general'!G7</f>
        <v>2014</v>
      </c>
      <c r="F6" s="7" t="s">
        <v>43</v>
      </c>
    </row>
    <row r="7" spans="1:12" x14ac:dyDescent="0.25">
      <c r="A7" s="8" t="s">
        <v>44</v>
      </c>
      <c r="B7" s="9">
        <v>100</v>
      </c>
      <c r="C7" s="9">
        <v>99</v>
      </c>
      <c r="D7" s="9">
        <v>280</v>
      </c>
      <c r="E7" s="9">
        <v>260</v>
      </c>
      <c r="F7" s="10">
        <f>((E7*100)/D7)-100</f>
        <v>-7.1428571428571388</v>
      </c>
      <c r="G7" s="1"/>
      <c r="H7" s="1"/>
      <c r="I7" s="1"/>
    </row>
    <row r="8" spans="1:12" x14ac:dyDescent="0.25">
      <c r="A8" s="11" t="s">
        <v>45</v>
      </c>
      <c r="B8" s="12">
        <v>67</v>
      </c>
      <c r="C8" s="12">
        <v>62</v>
      </c>
      <c r="D8" s="12">
        <v>192</v>
      </c>
      <c r="E8" s="12">
        <v>176</v>
      </c>
      <c r="F8" s="13">
        <f t="shared" ref="F8:F35" si="0">((E8*100)/D8)-100</f>
        <v>-8.3333333333333286</v>
      </c>
      <c r="G8" s="1"/>
      <c r="H8" s="1"/>
      <c r="I8" s="1"/>
    </row>
    <row r="9" spans="1:12" x14ac:dyDescent="0.25">
      <c r="A9" s="8" t="s">
        <v>46</v>
      </c>
      <c r="B9" s="9">
        <v>94</v>
      </c>
      <c r="C9" s="9">
        <v>107</v>
      </c>
      <c r="D9" s="9">
        <v>271</v>
      </c>
      <c r="E9" s="9">
        <v>288</v>
      </c>
      <c r="F9" s="10">
        <f t="shared" si="0"/>
        <v>6.2730627306273021</v>
      </c>
      <c r="G9" s="1"/>
      <c r="H9" s="1"/>
      <c r="I9" s="1"/>
    </row>
    <row r="10" spans="1:12" x14ac:dyDescent="0.25">
      <c r="A10" s="11" t="s">
        <v>47</v>
      </c>
      <c r="B10" s="12">
        <v>72</v>
      </c>
      <c r="C10" s="12">
        <v>74</v>
      </c>
      <c r="D10" s="12">
        <v>192</v>
      </c>
      <c r="E10" s="12">
        <v>199</v>
      </c>
      <c r="F10" s="13">
        <f t="shared" si="0"/>
        <v>3.6458333333333286</v>
      </c>
      <c r="G10" s="1"/>
      <c r="H10" s="1"/>
      <c r="I10" s="1"/>
    </row>
    <row r="11" spans="1:12" x14ac:dyDescent="0.25">
      <c r="A11" s="8" t="s">
        <v>48</v>
      </c>
      <c r="B11" s="9">
        <v>1913</v>
      </c>
      <c r="C11" s="9">
        <v>1942</v>
      </c>
      <c r="D11" s="9">
        <v>5693</v>
      </c>
      <c r="E11" s="9">
        <v>5800</v>
      </c>
      <c r="F11" s="10">
        <f t="shared" si="0"/>
        <v>1.8795011417530247</v>
      </c>
      <c r="G11" s="1"/>
      <c r="H11" s="1"/>
      <c r="I11" s="1"/>
    </row>
    <row r="12" spans="1:12" x14ac:dyDescent="0.25">
      <c r="A12" s="11" t="s">
        <v>49</v>
      </c>
      <c r="B12" s="12">
        <v>106</v>
      </c>
      <c r="C12" s="12">
        <v>75</v>
      </c>
      <c r="D12" s="12">
        <v>260</v>
      </c>
      <c r="E12" s="12">
        <v>199</v>
      </c>
      <c r="F12" s="13">
        <f t="shared" si="0"/>
        <v>-23.461538461538467</v>
      </c>
      <c r="G12" s="1"/>
      <c r="H12" s="1"/>
      <c r="I12" s="1"/>
    </row>
    <row r="13" spans="1:12" x14ac:dyDescent="0.25">
      <c r="A13" s="8" t="s">
        <v>50</v>
      </c>
      <c r="B13" s="9">
        <v>1310</v>
      </c>
      <c r="C13" s="9">
        <v>1146</v>
      </c>
      <c r="D13" s="9">
        <v>3553</v>
      </c>
      <c r="E13" s="9">
        <v>4281</v>
      </c>
      <c r="F13" s="10">
        <f t="shared" si="0"/>
        <v>20.489726991274978</v>
      </c>
      <c r="G13" s="1"/>
      <c r="H13" s="1"/>
      <c r="I13" s="1"/>
    </row>
    <row r="14" spans="1:12" x14ac:dyDescent="0.25">
      <c r="A14" s="11" t="s">
        <v>51</v>
      </c>
      <c r="B14" s="12">
        <v>589</v>
      </c>
      <c r="C14" s="12">
        <v>561</v>
      </c>
      <c r="D14" s="12">
        <v>1648</v>
      </c>
      <c r="E14" s="12">
        <v>1663</v>
      </c>
      <c r="F14" s="13">
        <f t="shared" si="0"/>
        <v>0.91019417475727948</v>
      </c>
      <c r="G14" s="1"/>
      <c r="H14" s="1"/>
      <c r="I14" s="1"/>
    </row>
    <row r="15" spans="1:12" x14ac:dyDescent="0.25">
      <c r="A15" s="8" t="s">
        <v>52</v>
      </c>
      <c r="B15" s="9">
        <v>243</v>
      </c>
      <c r="C15" s="9">
        <v>247</v>
      </c>
      <c r="D15" s="9">
        <v>686</v>
      </c>
      <c r="E15" s="9">
        <v>665</v>
      </c>
      <c r="F15" s="10">
        <f t="shared" si="0"/>
        <v>-3.0612244897959187</v>
      </c>
      <c r="G15" s="1"/>
      <c r="H15" s="1"/>
      <c r="I15" s="1"/>
    </row>
    <row r="16" spans="1:12" x14ac:dyDescent="0.25">
      <c r="A16" s="11" t="s">
        <v>53</v>
      </c>
      <c r="B16" s="12">
        <v>130</v>
      </c>
      <c r="C16" s="12">
        <v>136</v>
      </c>
      <c r="D16" s="12">
        <v>402</v>
      </c>
      <c r="E16" s="12">
        <v>374</v>
      </c>
      <c r="F16" s="13">
        <f t="shared" si="0"/>
        <v>-6.9651741293532297</v>
      </c>
      <c r="G16" s="1"/>
      <c r="H16" s="1"/>
      <c r="I16" s="1"/>
    </row>
    <row r="17" spans="1:9" x14ac:dyDescent="0.25">
      <c r="A17" s="8" t="s">
        <v>54</v>
      </c>
      <c r="B17" s="9">
        <v>121</v>
      </c>
      <c r="C17" s="9">
        <v>124</v>
      </c>
      <c r="D17" s="9">
        <v>326</v>
      </c>
      <c r="E17" s="9">
        <v>354</v>
      </c>
      <c r="F17" s="10">
        <f t="shared" si="0"/>
        <v>8.5889570552147205</v>
      </c>
      <c r="G17" s="1"/>
      <c r="H17" s="1"/>
      <c r="I17" s="1"/>
    </row>
    <row r="18" spans="1:9" x14ac:dyDescent="0.25">
      <c r="A18" s="11" t="s">
        <v>55</v>
      </c>
      <c r="B18" s="12">
        <v>1002</v>
      </c>
      <c r="C18" s="12">
        <v>926</v>
      </c>
      <c r="D18" s="12">
        <v>2876</v>
      </c>
      <c r="E18" s="12">
        <v>2737</v>
      </c>
      <c r="F18" s="13">
        <f t="shared" si="0"/>
        <v>-4.833101529902649</v>
      </c>
      <c r="G18" s="1"/>
      <c r="H18" s="1"/>
      <c r="I18" s="1"/>
    </row>
    <row r="19" spans="1:9" x14ac:dyDescent="0.25">
      <c r="A19" s="8" t="s">
        <v>56</v>
      </c>
      <c r="B19" s="9">
        <v>82</v>
      </c>
      <c r="C19" s="9">
        <v>110</v>
      </c>
      <c r="D19" s="9">
        <v>244</v>
      </c>
      <c r="E19" s="9">
        <v>288</v>
      </c>
      <c r="F19" s="10">
        <f t="shared" si="0"/>
        <v>18.032786885245898</v>
      </c>
      <c r="G19" s="1"/>
      <c r="H19" s="1"/>
      <c r="I19" s="1"/>
    </row>
    <row r="20" spans="1:9" x14ac:dyDescent="0.25">
      <c r="A20" s="11" t="s">
        <v>57</v>
      </c>
      <c r="B20" s="12">
        <v>102</v>
      </c>
      <c r="C20" s="12">
        <v>123</v>
      </c>
      <c r="D20" s="12">
        <v>278</v>
      </c>
      <c r="E20" s="12">
        <v>324</v>
      </c>
      <c r="F20" s="13">
        <f t="shared" si="0"/>
        <v>16.546762589928051</v>
      </c>
      <c r="G20" s="1"/>
      <c r="H20" s="1"/>
      <c r="I20" s="1"/>
    </row>
    <row r="21" spans="1:9" x14ac:dyDescent="0.25">
      <c r="A21" s="8" t="s">
        <v>58</v>
      </c>
      <c r="B21" s="9">
        <v>141</v>
      </c>
      <c r="C21" s="9">
        <v>162</v>
      </c>
      <c r="D21" s="9">
        <v>401</v>
      </c>
      <c r="E21" s="9">
        <v>439</v>
      </c>
      <c r="F21" s="10">
        <f t="shared" si="0"/>
        <v>9.4763092269326705</v>
      </c>
      <c r="G21" s="1"/>
      <c r="H21" s="1"/>
      <c r="I21" s="1"/>
    </row>
    <row r="22" spans="1:9" x14ac:dyDescent="0.25">
      <c r="A22" s="11" t="s">
        <v>59</v>
      </c>
      <c r="B22" s="12">
        <v>953</v>
      </c>
      <c r="C22" s="12">
        <v>973</v>
      </c>
      <c r="D22" s="12">
        <v>2749</v>
      </c>
      <c r="E22" s="12">
        <v>2714</v>
      </c>
      <c r="F22" s="13">
        <f t="shared" si="0"/>
        <v>-1.2731902510003579</v>
      </c>
      <c r="G22" s="1"/>
      <c r="H22" s="1"/>
      <c r="I22" s="1"/>
    </row>
    <row r="23" spans="1:9" x14ac:dyDescent="0.25">
      <c r="A23" s="8" t="s">
        <v>60</v>
      </c>
      <c r="B23" s="9">
        <v>108</v>
      </c>
      <c r="C23" s="9">
        <v>105</v>
      </c>
      <c r="D23" s="9">
        <v>285</v>
      </c>
      <c r="E23" s="9">
        <v>305</v>
      </c>
      <c r="F23" s="10">
        <f t="shared" si="0"/>
        <v>7.0175438596491233</v>
      </c>
      <c r="G23" s="1"/>
      <c r="H23" s="1"/>
      <c r="I23" s="1"/>
    </row>
    <row r="24" spans="1:9" x14ac:dyDescent="0.25">
      <c r="A24" s="11" t="s">
        <v>61</v>
      </c>
      <c r="B24" s="12">
        <v>40</v>
      </c>
      <c r="C24" s="12">
        <v>57</v>
      </c>
      <c r="D24" s="12">
        <v>119</v>
      </c>
      <c r="E24" s="12">
        <v>129</v>
      </c>
      <c r="F24" s="13">
        <f t="shared" si="0"/>
        <v>8.4033613445378137</v>
      </c>
      <c r="G24" s="1"/>
      <c r="H24" s="1"/>
      <c r="I24" s="1"/>
    </row>
    <row r="25" spans="1:9" x14ac:dyDescent="0.25">
      <c r="A25" s="8" t="s">
        <v>62</v>
      </c>
      <c r="B25" s="9">
        <v>109</v>
      </c>
      <c r="C25" s="9">
        <v>110</v>
      </c>
      <c r="D25" s="9">
        <v>319</v>
      </c>
      <c r="E25" s="9">
        <v>327</v>
      </c>
      <c r="F25" s="10">
        <f t="shared" si="0"/>
        <v>2.5078369905956066</v>
      </c>
      <c r="G25" s="1"/>
      <c r="H25" s="1"/>
      <c r="I25" s="1"/>
    </row>
    <row r="26" spans="1:9" x14ac:dyDescent="0.25">
      <c r="A26" s="11" t="s">
        <v>63</v>
      </c>
      <c r="B26" s="12">
        <v>65</v>
      </c>
      <c r="C26" s="12">
        <v>67</v>
      </c>
      <c r="D26" s="12">
        <v>202</v>
      </c>
      <c r="E26" s="12">
        <v>196</v>
      </c>
      <c r="F26" s="13">
        <f t="shared" si="0"/>
        <v>-2.9702970297029765</v>
      </c>
      <c r="G26" s="1"/>
      <c r="H26" s="1"/>
      <c r="I26" s="1"/>
    </row>
    <row r="27" spans="1:9" x14ac:dyDescent="0.25">
      <c r="A27" s="8" t="s">
        <v>64</v>
      </c>
      <c r="B27" s="9">
        <v>70</v>
      </c>
      <c r="C27" s="9">
        <v>80</v>
      </c>
      <c r="D27" s="9">
        <v>197</v>
      </c>
      <c r="E27" s="9">
        <v>224</v>
      </c>
      <c r="F27" s="10">
        <f t="shared" si="0"/>
        <v>13.705583756345177</v>
      </c>
      <c r="G27" s="1"/>
      <c r="H27" s="1"/>
      <c r="I27" s="1"/>
    </row>
    <row r="28" spans="1:9" x14ac:dyDescent="0.25">
      <c r="A28" s="11" t="s">
        <v>65</v>
      </c>
      <c r="B28" s="12">
        <v>1035</v>
      </c>
      <c r="C28" s="12">
        <v>1117</v>
      </c>
      <c r="D28" s="12">
        <v>3101</v>
      </c>
      <c r="E28" s="12">
        <v>3091</v>
      </c>
      <c r="F28" s="13">
        <f t="shared" si="0"/>
        <v>-0.32247662044501624</v>
      </c>
      <c r="G28" s="1"/>
      <c r="H28" s="1"/>
      <c r="I28" s="1"/>
    </row>
    <row r="29" spans="1:9" x14ac:dyDescent="0.25">
      <c r="A29" s="8" t="s">
        <v>66</v>
      </c>
      <c r="B29" s="9">
        <v>109</v>
      </c>
      <c r="C29" s="9">
        <v>134</v>
      </c>
      <c r="D29" s="9">
        <v>292</v>
      </c>
      <c r="E29" s="9">
        <v>311</v>
      </c>
      <c r="F29" s="10">
        <f t="shared" si="0"/>
        <v>6.506849315068493</v>
      </c>
      <c r="G29" s="1"/>
      <c r="H29" s="1"/>
      <c r="I29" s="1"/>
    </row>
    <row r="30" spans="1:9" x14ac:dyDescent="0.25">
      <c r="A30" s="11" t="s">
        <v>67</v>
      </c>
      <c r="B30" s="12">
        <v>85</v>
      </c>
      <c r="C30" s="12">
        <v>83</v>
      </c>
      <c r="D30" s="12">
        <v>257</v>
      </c>
      <c r="E30" s="12">
        <v>234</v>
      </c>
      <c r="F30" s="13">
        <f t="shared" si="0"/>
        <v>-8.949416342412448</v>
      </c>
      <c r="G30" s="1"/>
      <c r="H30" s="1"/>
      <c r="I30" s="1"/>
    </row>
    <row r="31" spans="1:9" x14ac:dyDescent="0.25">
      <c r="A31" s="8" t="s">
        <v>68</v>
      </c>
      <c r="B31" s="9">
        <v>209</v>
      </c>
      <c r="C31" s="9">
        <v>223</v>
      </c>
      <c r="D31" s="9">
        <v>658</v>
      </c>
      <c r="E31" s="9">
        <v>622</v>
      </c>
      <c r="F31" s="10">
        <f t="shared" si="0"/>
        <v>-5.4711246200607917</v>
      </c>
      <c r="G31" s="1"/>
      <c r="H31" s="1"/>
      <c r="I31" s="1"/>
    </row>
    <row r="32" spans="1:9" x14ac:dyDescent="0.25">
      <c r="A32" s="11" t="s">
        <v>69</v>
      </c>
      <c r="B32" s="12">
        <v>605</v>
      </c>
      <c r="C32" s="12">
        <v>592</v>
      </c>
      <c r="D32" s="12">
        <v>1628</v>
      </c>
      <c r="E32" s="12">
        <v>1703</v>
      </c>
      <c r="F32" s="13">
        <f t="shared" si="0"/>
        <v>4.6068796068796019</v>
      </c>
      <c r="G32" s="1"/>
      <c r="H32" s="1"/>
      <c r="I32" s="1"/>
    </row>
    <row r="33" spans="1:9" x14ac:dyDescent="0.25">
      <c r="A33" s="8" t="s">
        <v>70</v>
      </c>
      <c r="B33" s="9">
        <v>122</v>
      </c>
      <c r="C33" s="9">
        <v>125</v>
      </c>
      <c r="D33" s="9">
        <v>368</v>
      </c>
      <c r="E33" s="9">
        <v>362</v>
      </c>
      <c r="F33" s="10">
        <f t="shared" si="0"/>
        <v>-1.6304347826087024</v>
      </c>
      <c r="G33" s="1"/>
      <c r="H33" s="1"/>
      <c r="I33" s="1"/>
    </row>
    <row r="34" spans="1:9" x14ac:dyDescent="0.25">
      <c r="A34" s="11" t="s">
        <v>71</v>
      </c>
      <c r="B34" s="12">
        <v>18</v>
      </c>
      <c r="C34" s="12">
        <v>22</v>
      </c>
      <c r="D34" s="12">
        <v>57</v>
      </c>
      <c r="E34" s="12">
        <v>67</v>
      </c>
      <c r="F34" s="13">
        <f t="shared" si="0"/>
        <v>17.543859649122808</v>
      </c>
      <c r="G34" s="1"/>
      <c r="H34" s="1"/>
      <c r="I34" s="1"/>
    </row>
    <row r="35" spans="1:9" x14ac:dyDescent="0.25">
      <c r="A35" s="14" t="s">
        <v>72</v>
      </c>
      <c r="B35" s="15">
        <f>SUM(B7:B34)</f>
        <v>9600</v>
      </c>
      <c r="C35" s="15">
        <f t="shared" ref="C35:E35" si="1">SUM(C7:C34)</f>
        <v>9582</v>
      </c>
      <c r="D35" s="15">
        <f t="shared" si="1"/>
        <v>27534</v>
      </c>
      <c r="E35" s="15">
        <f t="shared" si="1"/>
        <v>28332</v>
      </c>
      <c r="F35" s="16">
        <f t="shared" si="0"/>
        <v>2.8982349095663551</v>
      </c>
      <c r="G35" s="1"/>
      <c r="H35" s="1"/>
      <c r="I35" s="1"/>
    </row>
    <row r="37" spans="1:9" x14ac:dyDescent="0.25">
      <c r="A37" s="42"/>
      <c r="B37" s="42">
        <f>E6</f>
        <v>2014</v>
      </c>
      <c r="C37" s="42">
        <f>D6</f>
        <v>2013</v>
      </c>
      <c r="D37" s="42"/>
      <c r="E37" s="42"/>
      <c r="F37" s="42">
        <f>B37</f>
        <v>2014</v>
      </c>
      <c r="G37" s="42">
        <f>C37</f>
        <v>2013</v>
      </c>
    </row>
    <row r="38" spans="1:9" x14ac:dyDescent="0.25">
      <c r="A38" s="42" t="str">
        <f>A7</f>
        <v>A CORUÑA</v>
      </c>
      <c r="B38" s="41">
        <f>E7</f>
        <v>260</v>
      </c>
      <c r="C38" s="41">
        <f>D7</f>
        <v>280</v>
      </c>
      <c r="D38" s="41">
        <f>_xlfn.RANK.EQ(B38,$B$38:$B$65)+COUNTIF($B$38:$B$65,B38)-1</f>
        <v>20</v>
      </c>
      <c r="E38" s="42" t="str">
        <f t="shared" ref="E38:E65" si="2">INDEX($A$38:$B$65,MATCH(ROW()-37,$D$38:$D$65,0),1)</f>
        <v>BAHIA DE ALGECIRAS</v>
      </c>
      <c r="F38" s="42">
        <f>LOOKUP(E38,$A$38:$A$65,$B$38:$B$65)</f>
        <v>5800</v>
      </c>
      <c r="G38" s="42">
        <f>LOOKUP(E38,$A$38:$A$65,$C$38:$C$65)</f>
        <v>5693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176</v>
      </c>
      <c r="C39" s="41">
        <f t="shared" ref="C39:C65" si="5">D8</f>
        <v>192</v>
      </c>
      <c r="D39" s="41">
        <f t="shared" ref="D39:D65" si="6">_xlfn.RANK.EQ(B39,$B$38:$B$65)+COUNTIF($B$38:$B$65,B39)-1</f>
        <v>26</v>
      </c>
      <c r="E39" s="42" t="str">
        <f t="shared" si="2"/>
        <v>BALEARES</v>
      </c>
      <c r="F39" s="42">
        <f t="shared" ref="F39:F54" si="7">LOOKUP(E39,$A$38:$A$65,$B$38:$B$65)</f>
        <v>4281</v>
      </c>
      <c r="G39" s="42">
        <f t="shared" ref="G39:G65" si="8">LOOKUP(E39,$A$38:$A$65,$C$38:$C$65)</f>
        <v>3553</v>
      </c>
    </row>
    <row r="40" spans="1:9" x14ac:dyDescent="0.25">
      <c r="A40" s="42" t="str">
        <f t="shared" si="3"/>
        <v>ALMERIA</v>
      </c>
      <c r="B40" s="41">
        <f t="shared" si="4"/>
        <v>288</v>
      </c>
      <c r="C40" s="41">
        <f t="shared" si="5"/>
        <v>271</v>
      </c>
      <c r="D40" s="41">
        <f t="shared" si="6"/>
        <v>19</v>
      </c>
      <c r="E40" s="42" t="str">
        <f t="shared" si="2"/>
        <v>SANTA CRUZ DE TENERIFE</v>
      </c>
      <c r="F40" s="42">
        <f t="shared" si="7"/>
        <v>3091</v>
      </c>
      <c r="G40" s="42">
        <f t="shared" si="8"/>
        <v>3101</v>
      </c>
    </row>
    <row r="41" spans="1:9" x14ac:dyDescent="0.25">
      <c r="A41" s="42" t="str">
        <f t="shared" si="3"/>
        <v>AVILES</v>
      </c>
      <c r="B41" s="41">
        <f t="shared" si="4"/>
        <v>199</v>
      </c>
      <c r="C41" s="41">
        <f t="shared" si="5"/>
        <v>192</v>
      </c>
      <c r="D41" s="41">
        <f t="shared" si="6"/>
        <v>24</v>
      </c>
      <c r="E41" s="42" t="str">
        <f t="shared" si="2"/>
        <v>CEUTA</v>
      </c>
      <c r="F41" s="42">
        <f t="shared" si="7"/>
        <v>2737</v>
      </c>
      <c r="G41" s="42">
        <f t="shared" si="8"/>
        <v>2876</v>
      </c>
    </row>
    <row r="42" spans="1:9" x14ac:dyDescent="0.25">
      <c r="A42" s="42" t="str">
        <f t="shared" si="3"/>
        <v>BAHIA DE ALGECIRAS</v>
      </c>
      <c r="B42" s="41">
        <f t="shared" si="4"/>
        <v>5800</v>
      </c>
      <c r="C42" s="41">
        <f t="shared" si="5"/>
        <v>5693</v>
      </c>
      <c r="D42" s="41">
        <f t="shared" si="6"/>
        <v>1</v>
      </c>
      <c r="E42" s="42" t="str">
        <f t="shared" si="2"/>
        <v>LAS PALMAS</v>
      </c>
      <c r="F42" s="42">
        <f t="shared" si="7"/>
        <v>2714</v>
      </c>
      <c r="G42" s="42">
        <f t="shared" si="8"/>
        <v>2749</v>
      </c>
    </row>
    <row r="43" spans="1:9" x14ac:dyDescent="0.25">
      <c r="A43" s="42" t="str">
        <f t="shared" si="3"/>
        <v>BAHIA DE CADIZ</v>
      </c>
      <c r="B43" s="41">
        <f t="shared" si="4"/>
        <v>199</v>
      </c>
      <c r="C43" s="41">
        <f t="shared" si="5"/>
        <v>260</v>
      </c>
      <c r="D43" s="41">
        <f t="shared" si="6"/>
        <v>24</v>
      </c>
      <c r="E43" s="42" t="str">
        <f t="shared" si="2"/>
        <v>VALENCIA</v>
      </c>
      <c r="F43" s="42">
        <f t="shared" si="7"/>
        <v>1703</v>
      </c>
      <c r="G43" s="42">
        <f t="shared" si="8"/>
        <v>1628</v>
      </c>
    </row>
    <row r="44" spans="1:9" x14ac:dyDescent="0.25">
      <c r="A44" s="42" t="str">
        <f t="shared" si="3"/>
        <v>BALEARES</v>
      </c>
      <c r="B44" s="41">
        <f t="shared" si="4"/>
        <v>4281</v>
      </c>
      <c r="C44" s="41">
        <f t="shared" si="5"/>
        <v>3553</v>
      </c>
      <c r="D44" s="41">
        <f t="shared" si="6"/>
        <v>2</v>
      </c>
      <c r="E44" s="42" t="str">
        <f t="shared" si="2"/>
        <v>BARCELONA</v>
      </c>
      <c r="F44" s="42">
        <f t="shared" si="7"/>
        <v>1663</v>
      </c>
      <c r="G44" s="42">
        <f t="shared" si="8"/>
        <v>1648</v>
      </c>
    </row>
    <row r="45" spans="1:9" x14ac:dyDescent="0.25">
      <c r="A45" s="42" t="str">
        <f t="shared" si="3"/>
        <v>BARCELONA</v>
      </c>
      <c r="B45" s="41">
        <f t="shared" si="4"/>
        <v>1663</v>
      </c>
      <c r="C45" s="41">
        <f t="shared" si="5"/>
        <v>1648</v>
      </c>
      <c r="D45" s="41">
        <f t="shared" si="6"/>
        <v>7</v>
      </c>
      <c r="E45" s="42" t="str">
        <f t="shared" si="2"/>
        <v>BILBAO</v>
      </c>
      <c r="F45" s="42">
        <f t="shared" si="7"/>
        <v>665</v>
      </c>
      <c r="G45" s="42">
        <f t="shared" si="8"/>
        <v>686</v>
      </c>
    </row>
    <row r="46" spans="1:9" x14ac:dyDescent="0.25">
      <c r="A46" s="42" t="str">
        <f t="shared" si="3"/>
        <v>BILBAO</v>
      </c>
      <c r="B46" s="41">
        <f t="shared" si="4"/>
        <v>665</v>
      </c>
      <c r="C46" s="41">
        <f t="shared" si="5"/>
        <v>686</v>
      </c>
      <c r="D46" s="41">
        <f t="shared" si="6"/>
        <v>8</v>
      </c>
      <c r="E46" s="42" t="str">
        <f t="shared" si="2"/>
        <v>TARRAGONA</v>
      </c>
      <c r="F46" s="42">
        <f t="shared" si="7"/>
        <v>622</v>
      </c>
      <c r="G46" s="42">
        <f t="shared" si="8"/>
        <v>658</v>
      </c>
    </row>
    <row r="47" spans="1:9" x14ac:dyDescent="0.25">
      <c r="A47" s="42" t="str">
        <f t="shared" si="3"/>
        <v>CARTAGENA</v>
      </c>
      <c r="B47" s="41">
        <f t="shared" si="4"/>
        <v>374</v>
      </c>
      <c r="C47" s="41">
        <f t="shared" si="5"/>
        <v>402</v>
      </c>
      <c r="D47" s="41">
        <f t="shared" si="6"/>
        <v>11</v>
      </c>
      <c r="E47" s="42" t="str">
        <f t="shared" si="2"/>
        <v>HUELVA</v>
      </c>
      <c r="F47" s="42">
        <f t="shared" si="7"/>
        <v>439</v>
      </c>
      <c r="G47" s="42">
        <f t="shared" si="8"/>
        <v>401</v>
      </c>
    </row>
    <row r="48" spans="1:9" x14ac:dyDescent="0.25">
      <c r="A48" s="42" t="str">
        <f t="shared" si="3"/>
        <v>CASTELLON</v>
      </c>
      <c r="B48" s="41">
        <f t="shared" si="4"/>
        <v>354</v>
      </c>
      <c r="C48" s="41">
        <f t="shared" si="5"/>
        <v>326</v>
      </c>
      <c r="D48" s="41">
        <f t="shared" si="6"/>
        <v>13</v>
      </c>
      <c r="E48" s="42" t="str">
        <f t="shared" si="2"/>
        <v>CARTAGENA</v>
      </c>
      <c r="F48" s="42">
        <f t="shared" si="7"/>
        <v>374</v>
      </c>
      <c r="G48" s="42">
        <f t="shared" si="8"/>
        <v>402</v>
      </c>
    </row>
    <row r="49" spans="1:7" x14ac:dyDescent="0.25">
      <c r="A49" s="42" t="str">
        <f t="shared" si="3"/>
        <v>CEUTA</v>
      </c>
      <c r="B49" s="41">
        <f t="shared" si="4"/>
        <v>2737</v>
      </c>
      <c r="C49" s="41">
        <f t="shared" si="5"/>
        <v>2876</v>
      </c>
      <c r="D49" s="41">
        <f t="shared" si="6"/>
        <v>4</v>
      </c>
      <c r="E49" s="42" t="str">
        <f t="shared" si="2"/>
        <v>VIGO</v>
      </c>
      <c r="F49" s="42">
        <f t="shared" si="7"/>
        <v>362</v>
      </c>
      <c r="G49" s="42">
        <f t="shared" si="8"/>
        <v>368</v>
      </c>
    </row>
    <row r="50" spans="1:7" x14ac:dyDescent="0.25">
      <c r="A50" s="42" t="str">
        <f t="shared" si="3"/>
        <v>FERROL-SAN CIBRAO</v>
      </c>
      <c r="B50" s="41">
        <f t="shared" si="4"/>
        <v>288</v>
      </c>
      <c r="C50" s="41">
        <f t="shared" si="5"/>
        <v>244</v>
      </c>
      <c r="D50" s="41">
        <f t="shared" si="6"/>
        <v>19</v>
      </c>
      <c r="E50" s="42" t="str">
        <f t="shared" si="2"/>
        <v>CASTELLON</v>
      </c>
      <c r="F50" s="42">
        <f t="shared" si="7"/>
        <v>354</v>
      </c>
      <c r="G50" s="42">
        <f t="shared" si="8"/>
        <v>326</v>
      </c>
    </row>
    <row r="51" spans="1:7" x14ac:dyDescent="0.25">
      <c r="A51" s="42" t="str">
        <f t="shared" si="3"/>
        <v>GIJON</v>
      </c>
      <c r="B51" s="41">
        <f t="shared" si="4"/>
        <v>324</v>
      </c>
      <c r="C51" s="41">
        <f t="shared" si="5"/>
        <v>278</v>
      </c>
      <c r="D51" s="41">
        <f t="shared" si="6"/>
        <v>15</v>
      </c>
      <c r="E51" s="42" t="str">
        <f t="shared" si="2"/>
        <v>MELILLA</v>
      </c>
      <c r="F51" s="42">
        <f t="shared" si="7"/>
        <v>327</v>
      </c>
      <c r="G51" s="42">
        <f t="shared" si="8"/>
        <v>319</v>
      </c>
    </row>
    <row r="52" spans="1:7" x14ac:dyDescent="0.25">
      <c r="A52" s="42" t="str">
        <f t="shared" si="3"/>
        <v>HUELVA</v>
      </c>
      <c r="B52" s="41">
        <f t="shared" si="4"/>
        <v>439</v>
      </c>
      <c r="C52" s="41">
        <f t="shared" si="5"/>
        <v>401</v>
      </c>
      <c r="D52" s="41">
        <f t="shared" si="6"/>
        <v>10</v>
      </c>
      <c r="E52" s="42" t="str">
        <f t="shared" si="2"/>
        <v>GIJON</v>
      </c>
      <c r="F52" s="42">
        <f t="shared" si="7"/>
        <v>324</v>
      </c>
      <c r="G52" s="42">
        <f t="shared" si="8"/>
        <v>278</v>
      </c>
    </row>
    <row r="53" spans="1:7" x14ac:dyDescent="0.25">
      <c r="A53" s="42" t="str">
        <f t="shared" si="3"/>
        <v>LAS PALMAS</v>
      </c>
      <c r="B53" s="41">
        <f t="shared" si="4"/>
        <v>2714</v>
      </c>
      <c r="C53" s="41">
        <f t="shared" si="5"/>
        <v>2749</v>
      </c>
      <c r="D53" s="41">
        <f t="shared" si="6"/>
        <v>5</v>
      </c>
      <c r="E53" s="42" t="str">
        <f t="shared" si="2"/>
        <v>SANTANDER</v>
      </c>
      <c r="F53" s="42">
        <f t="shared" si="7"/>
        <v>311</v>
      </c>
      <c r="G53" s="42">
        <f t="shared" si="8"/>
        <v>292</v>
      </c>
    </row>
    <row r="54" spans="1:7" x14ac:dyDescent="0.25">
      <c r="A54" s="42" t="str">
        <f t="shared" si="3"/>
        <v>MALAGA</v>
      </c>
      <c r="B54" s="41">
        <f t="shared" si="4"/>
        <v>305</v>
      </c>
      <c r="C54" s="41">
        <f t="shared" si="5"/>
        <v>285</v>
      </c>
      <c r="D54" s="41">
        <f t="shared" si="6"/>
        <v>17</v>
      </c>
      <c r="E54" s="42" t="str">
        <f t="shared" si="2"/>
        <v>MALAGA</v>
      </c>
      <c r="F54" s="42">
        <f t="shared" si="7"/>
        <v>305</v>
      </c>
      <c r="G54" s="42">
        <f t="shared" si="8"/>
        <v>285</v>
      </c>
    </row>
    <row r="55" spans="1:7" x14ac:dyDescent="0.25">
      <c r="A55" s="42" t="str">
        <f t="shared" si="3"/>
        <v>MARIN Y RIA DE PONTEVEDRA</v>
      </c>
      <c r="B55" s="41">
        <f t="shared" si="4"/>
        <v>129</v>
      </c>
      <c r="C55" s="41">
        <f t="shared" si="5"/>
        <v>119</v>
      </c>
      <c r="D55" s="41">
        <f t="shared" si="6"/>
        <v>27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327</v>
      </c>
      <c r="C56" s="41">
        <f t="shared" si="5"/>
        <v>319</v>
      </c>
      <c r="D56" s="41">
        <f t="shared" si="6"/>
        <v>14</v>
      </c>
      <c r="E56" s="42" t="str">
        <f t="shared" si="2"/>
        <v>ALMERIA</v>
      </c>
      <c r="F56" s="42">
        <f t="shared" si="9"/>
        <v>288</v>
      </c>
      <c r="G56" s="42">
        <f t="shared" si="8"/>
        <v>271</v>
      </c>
    </row>
    <row r="57" spans="1:7" x14ac:dyDescent="0.25">
      <c r="A57" s="42" t="str">
        <f t="shared" si="3"/>
        <v>MOTRIL</v>
      </c>
      <c r="B57" s="41">
        <f t="shared" si="4"/>
        <v>196</v>
      </c>
      <c r="C57" s="41">
        <f t="shared" si="5"/>
        <v>202</v>
      </c>
      <c r="D57" s="41">
        <f t="shared" si="6"/>
        <v>25</v>
      </c>
      <c r="E57" s="42" t="str">
        <f t="shared" si="2"/>
        <v>A CORUÑA</v>
      </c>
      <c r="F57" s="42">
        <f t="shared" si="9"/>
        <v>260</v>
      </c>
      <c r="G57" s="42">
        <f t="shared" si="8"/>
        <v>280</v>
      </c>
    </row>
    <row r="58" spans="1:7" x14ac:dyDescent="0.25">
      <c r="A58" s="42" t="str">
        <f t="shared" si="3"/>
        <v>PASAIA</v>
      </c>
      <c r="B58" s="41">
        <f t="shared" si="4"/>
        <v>224</v>
      </c>
      <c r="C58" s="41">
        <f t="shared" si="5"/>
        <v>197</v>
      </c>
      <c r="D58" s="41">
        <f t="shared" si="6"/>
        <v>22</v>
      </c>
      <c r="E58" s="42" t="str">
        <f t="shared" si="2"/>
        <v>SEVILLA</v>
      </c>
      <c r="F58" s="42">
        <f t="shared" si="9"/>
        <v>234</v>
      </c>
      <c r="G58" s="42">
        <f t="shared" si="8"/>
        <v>257</v>
      </c>
    </row>
    <row r="59" spans="1:7" x14ac:dyDescent="0.25">
      <c r="A59" s="42" t="str">
        <f t="shared" si="3"/>
        <v>SANTA CRUZ DE TENERIFE</v>
      </c>
      <c r="B59" s="41">
        <f t="shared" si="4"/>
        <v>3091</v>
      </c>
      <c r="C59" s="41">
        <f t="shared" si="5"/>
        <v>3101</v>
      </c>
      <c r="D59" s="41">
        <f t="shared" si="6"/>
        <v>3</v>
      </c>
      <c r="E59" s="42" t="str">
        <f t="shared" si="2"/>
        <v>PASAIA</v>
      </c>
      <c r="F59" s="42">
        <f t="shared" si="9"/>
        <v>224</v>
      </c>
      <c r="G59" s="42">
        <f t="shared" si="8"/>
        <v>197</v>
      </c>
    </row>
    <row r="60" spans="1:7" x14ac:dyDescent="0.25">
      <c r="A60" s="42" t="str">
        <f t="shared" si="3"/>
        <v>SANTANDER</v>
      </c>
      <c r="B60" s="41">
        <f t="shared" si="4"/>
        <v>311</v>
      </c>
      <c r="C60" s="41">
        <f t="shared" si="5"/>
        <v>292</v>
      </c>
      <c r="D60" s="41">
        <f t="shared" si="6"/>
        <v>16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234</v>
      </c>
      <c r="C61" s="41">
        <f t="shared" si="5"/>
        <v>257</v>
      </c>
      <c r="D61" s="41">
        <f t="shared" si="6"/>
        <v>21</v>
      </c>
      <c r="E61" s="42" t="str">
        <f t="shared" si="2"/>
        <v>AVILES</v>
      </c>
      <c r="F61" s="42">
        <f t="shared" si="9"/>
        <v>199</v>
      </c>
      <c r="G61" s="42">
        <f t="shared" si="8"/>
        <v>192</v>
      </c>
    </row>
    <row r="62" spans="1:7" x14ac:dyDescent="0.25">
      <c r="A62" s="42" t="str">
        <f t="shared" si="3"/>
        <v>TARRAGONA</v>
      </c>
      <c r="B62" s="41">
        <f t="shared" si="4"/>
        <v>622</v>
      </c>
      <c r="C62" s="41">
        <f t="shared" si="5"/>
        <v>658</v>
      </c>
      <c r="D62" s="41">
        <f t="shared" si="6"/>
        <v>9</v>
      </c>
      <c r="E62" s="42" t="str">
        <f t="shared" si="2"/>
        <v>MOTRIL</v>
      </c>
      <c r="F62" s="42">
        <f t="shared" si="9"/>
        <v>196</v>
      </c>
      <c r="G62" s="42">
        <f t="shared" si="8"/>
        <v>202</v>
      </c>
    </row>
    <row r="63" spans="1:7" x14ac:dyDescent="0.25">
      <c r="A63" s="42" t="str">
        <f t="shared" si="3"/>
        <v>VALENCIA</v>
      </c>
      <c r="B63" s="41">
        <f t="shared" si="4"/>
        <v>1703</v>
      </c>
      <c r="C63" s="41">
        <f t="shared" si="5"/>
        <v>1628</v>
      </c>
      <c r="D63" s="41">
        <f t="shared" si="6"/>
        <v>6</v>
      </c>
      <c r="E63" s="42" t="str">
        <f t="shared" si="2"/>
        <v>ALICANTE</v>
      </c>
      <c r="F63" s="42">
        <f t="shared" si="9"/>
        <v>176</v>
      </c>
      <c r="G63" s="42">
        <f t="shared" si="8"/>
        <v>192</v>
      </c>
    </row>
    <row r="64" spans="1:7" x14ac:dyDescent="0.25">
      <c r="A64" s="42" t="str">
        <f t="shared" si="3"/>
        <v>VIGO</v>
      </c>
      <c r="B64" s="41">
        <f t="shared" si="4"/>
        <v>362</v>
      </c>
      <c r="C64" s="41">
        <f t="shared" si="5"/>
        <v>368</v>
      </c>
      <c r="D64" s="41">
        <f t="shared" si="6"/>
        <v>12</v>
      </c>
      <c r="E64" s="42" t="str">
        <f t="shared" si="2"/>
        <v>MARIN Y RIA DE PONTEVEDRA</v>
      </c>
      <c r="F64" s="42">
        <f t="shared" si="9"/>
        <v>129</v>
      </c>
      <c r="G64" s="42">
        <f t="shared" si="8"/>
        <v>119</v>
      </c>
    </row>
    <row r="65" spans="1:7" x14ac:dyDescent="0.25">
      <c r="A65" s="42" t="str">
        <f t="shared" si="3"/>
        <v>VILAGARCIA</v>
      </c>
      <c r="B65" s="41">
        <f t="shared" si="4"/>
        <v>67</v>
      </c>
      <c r="C65" s="41">
        <f t="shared" si="5"/>
        <v>57</v>
      </c>
      <c r="D65" s="41">
        <f t="shared" si="6"/>
        <v>28</v>
      </c>
      <c r="E65" s="42" t="str">
        <f t="shared" si="2"/>
        <v>VILAGARCIA</v>
      </c>
      <c r="F65" s="42">
        <f t="shared" si="9"/>
        <v>67</v>
      </c>
      <c r="G65" s="42">
        <f t="shared" si="8"/>
        <v>57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10" bestFit="1" customWidth="1"/>
    <col min="7" max="7" width="11.5703125" bestFit="1" customWidth="1"/>
  </cols>
  <sheetData>
    <row r="1" spans="1:12" s="2" customFormat="1" ht="22.5" customHeight="1" x14ac:dyDescent="0.35">
      <c r="F1" s="3" t="s">
        <v>92</v>
      </c>
    </row>
    <row r="2" spans="1:12" s="2" customFormat="1" ht="21" x14ac:dyDescent="0.35">
      <c r="F2" s="3"/>
    </row>
    <row r="5" spans="1:12" x14ac:dyDescent="0.25">
      <c r="A5" s="122" t="s">
        <v>73</v>
      </c>
      <c r="B5" s="120" t="str">
        <f>'Resumen general'!D6</f>
        <v>Mes Marzo</v>
      </c>
      <c r="C5" s="121"/>
      <c r="D5" s="120" t="str">
        <f>'Resumen general'!F6</f>
        <v>Acumulado desde Enero</v>
      </c>
      <c r="E5" s="121"/>
      <c r="F5" s="121"/>
      <c r="L5" s="39">
        <f>'Resumen general'!I4</f>
        <v>41758</v>
      </c>
    </row>
    <row r="6" spans="1:12" x14ac:dyDescent="0.25">
      <c r="A6" s="123"/>
      <c r="B6" s="7">
        <f>'Resumen general'!D7</f>
        <v>2013</v>
      </c>
      <c r="C6" s="7">
        <f>'Resumen general'!E7</f>
        <v>2014</v>
      </c>
      <c r="D6" s="7">
        <f>'Resumen general'!F7</f>
        <v>2013</v>
      </c>
      <c r="E6" s="7">
        <f>'Resumen general'!G7</f>
        <v>2014</v>
      </c>
      <c r="F6" s="7" t="s">
        <v>43</v>
      </c>
    </row>
    <row r="7" spans="1:12" x14ac:dyDescent="0.25">
      <c r="A7" s="8" t="s">
        <v>44</v>
      </c>
      <c r="B7" s="9">
        <v>1260886</v>
      </c>
      <c r="C7" s="9">
        <v>1278049</v>
      </c>
      <c r="D7" s="9">
        <v>3120038</v>
      </c>
      <c r="E7" s="9">
        <v>3460876</v>
      </c>
      <c r="F7" s="10">
        <f>((E7*100)/D7)-100</f>
        <v>10.924161821106026</v>
      </c>
      <c r="G7" s="1"/>
      <c r="H7" s="1"/>
      <c r="I7" s="1"/>
    </row>
    <row r="8" spans="1:12" x14ac:dyDescent="0.25">
      <c r="A8" s="11" t="s">
        <v>45</v>
      </c>
      <c r="B8" s="12">
        <v>675672</v>
      </c>
      <c r="C8" s="12">
        <v>646256</v>
      </c>
      <c r="D8" s="12">
        <v>1935819</v>
      </c>
      <c r="E8" s="12">
        <v>1747286</v>
      </c>
      <c r="F8" s="13">
        <f t="shared" ref="F8:F35" si="0">((E8*100)/D8)-100</f>
        <v>-9.7391853267273376</v>
      </c>
      <c r="G8" s="1"/>
      <c r="H8" s="1"/>
      <c r="I8" s="1"/>
    </row>
    <row r="9" spans="1:12" x14ac:dyDescent="0.25">
      <c r="A9" s="8" t="s">
        <v>46</v>
      </c>
      <c r="B9" s="9">
        <v>1266104</v>
      </c>
      <c r="C9" s="9">
        <v>1653403</v>
      </c>
      <c r="D9" s="9">
        <v>3479676</v>
      </c>
      <c r="E9" s="9">
        <v>3927949</v>
      </c>
      <c r="F9" s="10">
        <f t="shared" si="0"/>
        <v>12.882607461154436</v>
      </c>
      <c r="G9" s="1"/>
      <c r="H9" s="1"/>
      <c r="I9" s="1"/>
    </row>
    <row r="10" spans="1:12" x14ac:dyDescent="0.25">
      <c r="A10" s="11" t="s">
        <v>47</v>
      </c>
      <c r="B10" s="12">
        <v>422030</v>
      </c>
      <c r="C10" s="12">
        <v>553962</v>
      </c>
      <c r="D10" s="12">
        <v>1361963</v>
      </c>
      <c r="E10" s="12">
        <v>1463759</v>
      </c>
      <c r="F10" s="13">
        <f t="shared" si="0"/>
        <v>7.474211854507061</v>
      </c>
      <c r="G10" s="1"/>
      <c r="H10" s="1"/>
      <c r="I10" s="1"/>
    </row>
    <row r="11" spans="1:12" x14ac:dyDescent="0.25">
      <c r="A11" s="8" t="s">
        <v>48</v>
      </c>
      <c r="B11" s="9">
        <v>29073347</v>
      </c>
      <c r="C11" s="9">
        <v>31647588</v>
      </c>
      <c r="D11" s="9">
        <v>83451887</v>
      </c>
      <c r="E11" s="9">
        <v>91666679</v>
      </c>
      <c r="F11" s="10">
        <f t="shared" si="0"/>
        <v>9.8437462534549951</v>
      </c>
      <c r="G11" s="1"/>
      <c r="H11" s="1"/>
      <c r="I11" s="1"/>
    </row>
    <row r="12" spans="1:12" x14ac:dyDescent="0.25">
      <c r="A12" s="11" t="s">
        <v>49</v>
      </c>
      <c r="B12" s="12">
        <v>2137702</v>
      </c>
      <c r="C12" s="12">
        <v>1356978</v>
      </c>
      <c r="D12" s="12">
        <v>4784653</v>
      </c>
      <c r="E12" s="12">
        <v>3502894</v>
      </c>
      <c r="F12" s="13">
        <f t="shared" si="0"/>
        <v>-26.788964633380942</v>
      </c>
      <c r="G12" s="1"/>
      <c r="H12" s="1"/>
      <c r="I12" s="1"/>
    </row>
    <row r="13" spans="1:12" x14ac:dyDescent="0.25">
      <c r="A13" s="8" t="s">
        <v>50</v>
      </c>
      <c r="B13" s="9">
        <v>7403541</v>
      </c>
      <c r="C13" s="9">
        <v>9347858</v>
      </c>
      <c r="D13" s="9">
        <v>19031138</v>
      </c>
      <c r="E13" s="9">
        <v>27439059</v>
      </c>
      <c r="F13" s="10">
        <f t="shared" si="0"/>
        <v>44.17981205327817</v>
      </c>
      <c r="G13" s="1"/>
      <c r="H13" s="1"/>
      <c r="I13" s="1"/>
    </row>
    <row r="14" spans="1:12" x14ac:dyDescent="0.25">
      <c r="A14" s="11" t="s">
        <v>51</v>
      </c>
      <c r="B14" s="12">
        <v>18445204</v>
      </c>
      <c r="C14" s="12">
        <v>17026711</v>
      </c>
      <c r="D14" s="12">
        <v>52133184</v>
      </c>
      <c r="E14" s="12">
        <v>51194938</v>
      </c>
      <c r="F14" s="13">
        <f t="shared" si="0"/>
        <v>-1.7997097587594055</v>
      </c>
      <c r="G14" s="1"/>
      <c r="H14" s="1"/>
      <c r="I14" s="1"/>
    </row>
    <row r="15" spans="1:12" x14ac:dyDescent="0.25">
      <c r="A15" s="8" t="s">
        <v>52</v>
      </c>
      <c r="B15" s="9">
        <v>3080636</v>
      </c>
      <c r="C15" s="9">
        <v>3355165</v>
      </c>
      <c r="D15" s="9">
        <v>9344675</v>
      </c>
      <c r="E15" s="9">
        <v>8806228</v>
      </c>
      <c r="F15" s="10">
        <f t="shared" si="0"/>
        <v>-5.76207305229984</v>
      </c>
      <c r="G15" s="1"/>
      <c r="H15" s="1"/>
      <c r="I15" s="1"/>
    </row>
    <row r="16" spans="1:12" x14ac:dyDescent="0.25">
      <c r="A16" s="11" t="s">
        <v>53</v>
      </c>
      <c r="B16" s="12">
        <v>2373120</v>
      </c>
      <c r="C16" s="12">
        <v>2463541</v>
      </c>
      <c r="D16" s="12">
        <v>7244098</v>
      </c>
      <c r="E16" s="12">
        <v>7135416</v>
      </c>
      <c r="F16" s="13">
        <f t="shared" si="0"/>
        <v>-1.5002834031234755</v>
      </c>
      <c r="G16" s="1"/>
      <c r="H16" s="1"/>
      <c r="I16" s="1"/>
    </row>
    <row r="17" spans="1:9" x14ac:dyDescent="0.25">
      <c r="A17" s="8" t="s">
        <v>54</v>
      </c>
      <c r="B17" s="9">
        <v>1607016</v>
      </c>
      <c r="C17" s="9">
        <v>1705031</v>
      </c>
      <c r="D17" s="9">
        <v>4201936</v>
      </c>
      <c r="E17" s="9">
        <v>4645315</v>
      </c>
      <c r="F17" s="10">
        <f t="shared" si="0"/>
        <v>10.551778989494366</v>
      </c>
      <c r="G17" s="1"/>
      <c r="H17" s="1"/>
      <c r="I17" s="1"/>
    </row>
    <row r="18" spans="1:9" x14ac:dyDescent="0.25">
      <c r="A18" s="11" t="s">
        <v>55</v>
      </c>
      <c r="B18" s="12">
        <v>5233072</v>
      </c>
      <c r="C18" s="12">
        <v>4443156</v>
      </c>
      <c r="D18" s="12">
        <v>15218950</v>
      </c>
      <c r="E18" s="12">
        <v>13254179</v>
      </c>
      <c r="F18" s="13">
        <f t="shared" si="0"/>
        <v>-12.910029929791477</v>
      </c>
      <c r="G18" s="1"/>
      <c r="H18" s="1"/>
      <c r="I18" s="1"/>
    </row>
    <row r="19" spans="1:9" x14ac:dyDescent="0.25">
      <c r="A19" s="8" t="s">
        <v>56</v>
      </c>
      <c r="B19" s="9">
        <v>1309686</v>
      </c>
      <c r="C19" s="9">
        <v>1763273</v>
      </c>
      <c r="D19" s="9">
        <v>3495975</v>
      </c>
      <c r="E19" s="9">
        <v>4056367</v>
      </c>
      <c r="F19" s="10">
        <f t="shared" si="0"/>
        <v>16.029634079191069</v>
      </c>
      <c r="G19" s="1"/>
      <c r="H19" s="1"/>
      <c r="I19" s="1"/>
    </row>
    <row r="20" spans="1:9" x14ac:dyDescent="0.25">
      <c r="A20" s="11" t="s">
        <v>57</v>
      </c>
      <c r="B20" s="12">
        <v>1860095</v>
      </c>
      <c r="C20" s="12">
        <v>1891628</v>
      </c>
      <c r="D20" s="12">
        <v>4331561</v>
      </c>
      <c r="E20" s="12">
        <v>5152146</v>
      </c>
      <c r="F20" s="13">
        <f t="shared" si="0"/>
        <v>18.944325152064124</v>
      </c>
      <c r="G20" s="1"/>
      <c r="H20" s="1"/>
      <c r="I20" s="1"/>
    </row>
    <row r="21" spans="1:9" x14ac:dyDescent="0.25">
      <c r="A21" s="8" t="s">
        <v>58</v>
      </c>
      <c r="B21" s="9">
        <v>2042930</v>
      </c>
      <c r="C21" s="9">
        <v>2627800</v>
      </c>
      <c r="D21" s="9">
        <v>5983567</v>
      </c>
      <c r="E21" s="9">
        <v>6291530</v>
      </c>
      <c r="F21" s="10">
        <f t="shared" si="0"/>
        <v>5.146812929478358</v>
      </c>
      <c r="G21" s="1"/>
      <c r="H21" s="1"/>
      <c r="I21" s="1"/>
    </row>
    <row r="22" spans="1:9" x14ac:dyDescent="0.25">
      <c r="A22" s="11" t="s">
        <v>59</v>
      </c>
      <c r="B22" s="12">
        <v>18894517</v>
      </c>
      <c r="C22" s="12">
        <v>18823893</v>
      </c>
      <c r="D22" s="12">
        <v>51406584</v>
      </c>
      <c r="E22" s="12">
        <v>53857251</v>
      </c>
      <c r="F22" s="13">
        <f t="shared" si="0"/>
        <v>4.7672239804924601</v>
      </c>
      <c r="G22" s="1"/>
      <c r="H22" s="1"/>
      <c r="I22" s="1"/>
    </row>
    <row r="23" spans="1:9" x14ac:dyDescent="0.25">
      <c r="A23" s="8" t="s">
        <v>60</v>
      </c>
      <c r="B23" s="9">
        <v>2842934</v>
      </c>
      <c r="C23" s="9">
        <v>2828016</v>
      </c>
      <c r="D23" s="9">
        <v>6670367</v>
      </c>
      <c r="E23" s="9">
        <v>7234225</v>
      </c>
      <c r="F23" s="10">
        <f t="shared" si="0"/>
        <v>8.4531780635158498</v>
      </c>
      <c r="G23" s="1"/>
      <c r="H23" s="1"/>
      <c r="I23" s="1"/>
    </row>
    <row r="24" spans="1:9" x14ac:dyDescent="0.25">
      <c r="A24" s="11" t="s">
        <v>61</v>
      </c>
      <c r="B24" s="12">
        <v>400864</v>
      </c>
      <c r="C24" s="12">
        <v>288156</v>
      </c>
      <c r="D24" s="12">
        <v>1259808</v>
      </c>
      <c r="E24" s="12">
        <v>710228</v>
      </c>
      <c r="F24" s="13">
        <f t="shared" si="0"/>
        <v>-43.624107800553737</v>
      </c>
      <c r="G24" s="1"/>
      <c r="H24" s="1"/>
      <c r="I24" s="1"/>
    </row>
    <row r="25" spans="1:9" x14ac:dyDescent="0.25">
      <c r="A25" s="8" t="s">
        <v>62</v>
      </c>
      <c r="B25" s="9">
        <v>1883730</v>
      </c>
      <c r="C25" s="9">
        <v>2321658</v>
      </c>
      <c r="D25" s="9">
        <v>5667801</v>
      </c>
      <c r="E25" s="9">
        <v>6128477</v>
      </c>
      <c r="F25" s="10">
        <f t="shared" si="0"/>
        <v>8.1279494463549469</v>
      </c>
      <c r="G25" s="1"/>
      <c r="H25" s="1"/>
      <c r="I25" s="1"/>
    </row>
    <row r="26" spans="1:9" x14ac:dyDescent="0.25">
      <c r="A26" s="11" t="s">
        <v>63</v>
      </c>
      <c r="B26" s="12">
        <v>1076908</v>
      </c>
      <c r="C26" s="12">
        <v>1270138</v>
      </c>
      <c r="D26" s="12">
        <v>3297875</v>
      </c>
      <c r="E26" s="12">
        <v>3753683</v>
      </c>
      <c r="F26" s="13">
        <f t="shared" si="0"/>
        <v>13.821263692529286</v>
      </c>
      <c r="G26" s="1"/>
      <c r="H26" s="1"/>
      <c r="I26" s="1"/>
    </row>
    <row r="27" spans="1:9" x14ac:dyDescent="0.25">
      <c r="A27" s="8" t="s">
        <v>64</v>
      </c>
      <c r="B27" s="9">
        <v>552998</v>
      </c>
      <c r="C27" s="9">
        <v>607083</v>
      </c>
      <c r="D27" s="9">
        <v>1520064</v>
      </c>
      <c r="E27" s="9">
        <v>1570631</v>
      </c>
      <c r="F27" s="10">
        <f t="shared" si="0"/>
        <v>3.3266362468948643</v>
      </c>
      <c r="G27" s="1"/>
      <c r="H27" s="1"/>
      <c r="I27" s="1"/>
    </row>
    <row r="28" spans="1:9" x14ac:dyDescent="0.25">
      <c r="A28" s="11" t="s">
        <v>65</v>
      </c>
      <c r="B28" s="12">
        <v>16194890</v>
      </c>
      <c r="C28" s="12">
        <v>18663386</v>
      </c>
      <c r="D28" s="12">
        <v>49649500</v>
      </c>
      <c r="E28" s="12">
        <v>49897023</v>
      </c>
      <c r="F28" s="13">
        <f t="shared" si="0"/>
        <v>0.4985407708033307</v>
      </c>
      <c r="G28" s="1"/>
      <c r="H28" s="1"/>
      <c r="I28" s="1"/>
    </row>
    <row r="29" spans="1:9" x14ac:dyDescent="0.25">
      <c r="A29" s="8" t="s">
        <v>66</v>
      </c>
      <c r="B29" s="9">
        <v>1877558</v>
      </c>
      <c r="C29" s="9">
        <v>2518187</v>
      </c>
      <c r="D29" s="9">
        <v>4345622</v>
      </c>
      <c r="E29" s="9">
        <v>5597506</v>
      </c>
      <c r="F29" s="10">
        <f t="shared" si="0"/>
        <v>28.807935895022609</v>
      </c>
      <c r="G29" s="1"/>
      <c r="H29" s="1"/>
      <c r="I29" s="1"/>
    </row>
    <row r="30" spans="1:9" x14ac:dyDescent="0.25">
      <c r="A30" s="11" t="s">
        <v>67</v>
      </c>
      <c r="B30" s="12">
        <v>445799</v>
      </c>
      <c r="C30" s="12">
        <v>410173</v>
      </c>
      <c r="D30" s="12">
        <v>1195800</v>
      </c>
      <c r="E30" s="12">
        <v>1211759</v>
      </c>
      <c r="F30" s="13">
        <f t="shared" si="0"/>
        <v>1.3345877236996131</v>
      </c>
      <c r="G30" s="1"/>
      <c r="H30" s="1"/>
      <c r="I30" s="1"/>
    </row>
    <row r="31" spans="1:9" x14ac:dyDescent="0.25">
      <c r="A31" s="8" t="s">
        <v>68</v>
      </c>
      <c r="B31" s="9">
        <v>3152719</v>
      </c>
      <c r="C31" s="9">
        <v>3304441</v>
      </c>
      <c r="D31" s="9">
        <v>9951754</v>
      </c>
      <c r="E31" s="9">
        <v>10099492</v>
      </c>
      <c r="F31" s="10">
        <f t="shared" si="0"/>
        <v>1.4845423228910164</v>
      </c>
      <c r="G31" s="1"/>
      <c r="H31" s="1"/>
      <c r="I31" s="1"/>
    </row>
    <row r="32" spans="1:9" x14ac:dyDescent="0.25">
      <c r="A32" s="11" t="s">
        <v>69</v>
      </c>
      <c r="B32" s="12">
        <v>17592323</v>
      </c>
      <c r="C32" s="12">
        <v>16800669</v>
      </c>
      <c r="D32" s="12">
        <v>47029921</v>
      </c>
      <c r="E32" s="12">
        <v>49163438</v>
      </c>
      <c r="F32" s="13">
        <f t="shared" si="0"/>
        <v>4.536509852950843</v>
      </c>
      <c r="G32" s="1"/>
      <c r="H32" s="1"/>
      <c r="I32" s="1"/>
    </row>
    <row r="33" spans="1:9" x14ac:dyDescent="0.25">
      <c r="A33" s="8" t="s">
        <v>70</v>
      </c>
      <c r="B33" s="9">
        <v>2241204</v>
      </c>
      <c r="C33" s="9">
        <v>1937826</v>
      </c>
      <c r="D33" s="9">
        <v>6161001</v>
      </c>
      <c r="E33" s="9">
        <v>5483966</v>
      </c>
      <c r="F33" s="10">
        <f t="shared" si="0"/>
        <v>-10.989042202719986</v>
      </c>
      <c r="G33" s="1"/>
      <c r="H33" s="1"/>
      <c r="I33" s="1"/>
    </row>
    <row r="34" spans="1:9" x14ac:dyDescent="0.25">
      <c r="A34" s="11" t="s">
        <v>71</v>
      </c>
      <c r="B34" s="12">
        <v>142450</v>
      </c>
      <c r="C34" s="12">
        <v>147881</v>
      </c>
      <c r="D34" s="12">
        <v>410565</v>
      </c>
      <c r="E34" s="12">
        <v>446070</v>
      </c>
      <c r="F34" s="13">
        <f t="shared" si="0"/>
        <v>8.6478389536370628</v>
      </c>
      <c r="G34" s="1"/>
      <c r="H34" s="1"/>
      <c r="I34" s="1"/>
    </row>
    <row r="35" spans="1:9" x14ac:dyDescent="0.25">
      <c r="A35" s="14" t="s">
        <v>72</v>
      </c>
      <c r="B35" s="15">
        <f>SUM(B7:B34)</f>
        <v>145489935</v>
      </c>
      <c r="C35" s="15">
        <f t="shared" ref="C35:E35" si="1">SUM(C7:C34)</f>
        <v>151681906</v>
      </c>
      <c r="D35" s="15">
        <f t="shared" si="1"/>
        <v>407685782</v>
      </c>
      <c r="E35" s="15">
        <f t="shared" si="1"/>
        <v>428898370</v>
      </c>
      <c r="F35" s="16">
        <f t="shared" si="0"/>
        <v>5.2031709067548491</v>
      </c>
      <c r="G35" s="1"/>
      <c r="H35" s="1"/>
      <c r="I35" s="1"/>
    </row>
    <row r="37" spans="1:9" x14ac:dyDescent="0.25">
      <c r="A37" s="42"/>
      <c r="B37" s="42">
        <f>E6</f>
        <v>2014</v>
      </c>
      <c r="C37" s="42">
        <f>D6</f>
        <v>2013</v>
      </c>
      <c r="D37" s="42"/>
      <c r="E37" s="42"/>
      <c r="F37" s="42">
        <f>B37</f>
        <v>2014</v>
      </c>
      <c r="G37" s="42">
        <f>C37</f>
        <v>2013</v>
      </c>
    </row>
    <row r="38" spans="1:9" x14ac:dyDescent="0.25">
      <c r="A38" s="42" t="str">
        <f>A7</f>
        <v>A CORUÑA</v>
      </c>
      <c r="B38" s="41">
        <f>E7</f>
        <v>3460876</v>
      </c>
      <c r="C38" s="41">
        <f>D7</f>
        <v>3120038</v>
      </c>
      <c r="D38" s="41">
        <f>_xlfn.RANK.EQ(B38,$B$38:$B$65)+COUNTIF($B$38:$B$65,B38)-1</f>
        <v>22</v>
      </c>
      <c r="E38" s="42" t="str">
        <f t="shared" ref="E38:E65" si="2">INDEX($A$38:$B$65,MATCH(ROW()-37,$D$38:$D$65,0),1)</f>
        <v>BAHIA DE ALGECIRAS</v>
      </c>
      <c r="F38" s="42">
        <f>LOOKUP(E38,$A$38:$A$65,$B$38:$B$65)</f>
        <v>91666679</v>
      </c>
      <c r="G38" s="42">
        <f>LOOKUP(E38,$A$38:$A$65,$C$38:$C$65)</f>
        <v>83451887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1747286</v>
      </c>
      <c r="C39" s="41">
        <f t="shared" ref="C39:C65" si="5">D8</f>
        <v>1935819</v>
      </c>
      <c r="D39" s="41">
        <f t="shared" ref="D39:D65" si="6">_xlfn.RANK.EQ(B39,$B$38:$B$65)+COUNTIF($B$38:$B$65,B39)-1</f>
        <v>23</v>
      </c>
      <c r="E39" s="42" t="str">
        <f t="shared" si="2"/>
        <v>LAS PALMAS</v>
      </c>
      <c r="F39" s="42">
        <f t="shared" ref="F39:F54" si="7">LOOKUP(E39,$A$38:$A$65,$B$38:$B$65)</f>
        <v>53857251</v>
      </c>
      <c r="G39" s="42">
        <f t="shared" ref="G39:G65" si="8">LOOKUP(E39,$A$38:$A$65,$C$38:$C$65)</f>
        <v>51406584</v>
      </c>
    </row>
    <row r="40" spans="1:9" x14ac:dyDescent="0.25">
      <c r="A40" s="42" t="str">
        <f t="shared" si="3"/>
        <v>ALMERIA</v>
      </c>
      <c r="B40" s="41">
        <f t="shared" si="4"/>
        <v>3927949</v>
      </c>
      <c r="C40" s="41">
        <f t="shared" si="5"/>
        <v>3479676</v>
      </c>
      <c r="D40" s="41">
        <f t="shared" si="6"/>
        <v>19</v>
      </c>
      <c r="E40" s="42" t="str">
        <f t="shared" si="2"/>
        <v>BARCELONA</v>
      </c>
      <c r="F40" s="42">
        <f t="shared" si="7"/>
        <v>51194938</v>
      </c>
      <c r="G40" s="42">
        <f t="shared" si="8"/>
        <v>52133184</v>
      </c>
    </row>
    <row r="41" spans="1:9" x14ac:dyDescent="0.25">
      <c r="A41" s="42" t="str">
        <f t="shared" si="3"/>
        <v>AVILES</v>
      </c>
      <c r="B41" s="41">
        <f t="shared" si="4"/>
        <v>1463759</v>
      </c>
      <c r="C41" s="41">
        <f t="shared" si="5"/>
        <v>1361963</v>
      </c>
      <c r="D41" s="41">
        <f t="shared" si="6"/>
        <v>25</v>
      </c>
      <c r="E41" s="42" t="str">
        <f t="shared" si="2"/>
        <v>SANTA CRUZ DE TENERIFE</v>
      </c>
      <c r="F41" s="42">
        <f t="shared" si="7"/>
        <v>49897023</v>
      </c>
      <c r="G41" s="42">
        <f t="shared" si="8"/>
        <v>49649500</v>
      </c>
    </row>
    <row r="42" spans="1:9" x14ac:dyDescent="0.25">
      <c r="A42" s="42" t="str">
        <f t="shared" si="3"/>
        <v>BAHIA DE ALGECIRAS</v>
      </c>
      <c r="B42" s="41">
        <f t="shared" si="4"/>
        <v>91666679</v>
      </c>
      <c r="C42" s="41">
        <f t="shared" si="5"/>
        <v>83451887</v>
      </c>
      <c r="D42" s="41">
        <f t="shared" si="6"/>
        <v>1</v>
      </c>
      <c r="E42" s="42" t="str">
        <f t="shared" si="2"/>
        <v>VALENCIA</v>
      </c>
      <c r="F42" s="42">
        <f t="shared" si="7"/>
        <v>49163438</v>
      </c>
      <c r="G42" s="42">
        <f t="shared" si="8"/>
        <v>47029921</v>
      </c>
    </row>
    <row r="43" spans="1:9" x14ac:dyDescent="0.25">
      <c r="A43" s="42" t="str">
        <f t="shared" si="3"/>
        <v>BAHIA DE CADIZ</v>
      </c>
      <c r="B43" s="41">
        <f t="shared" si="4"/>
        <v>3502894</v>
      </c>
      <c r="C43" s="41">
        <f t="shared" si="5"/>
        <v>4784653</v>
      </c>
      <c r="D43" s="41">
        <f t="shared" si="6"/>
        <v>21</v>
      </c>
      <c r="E43" s="42" t="str">
        <f t="shared" si="2"/>
        <v>BALEARES</v>
      </c>
      <c r="F43" s="42">
        <f t="shared" si="7"/>
        <v>27439059</v>
      </c>
      <c r="G43" s="42">
        <f t="shared" si="8"/>
        <v>19031138</v>
      </c>
    </row>
    <row r="44" spans="1:9" x14ac:dyDescent="0.25">
      <c r="A44" s="42" t="str">
        <f t="shared" si="3"/>
        <v>BALEARES</v>
      </c>
      <c r="B44" s="41">
        <f t="shared" si="4"/>
        <v>27439059</v>
      </c>
      <c r="C44" s="41">
        <f t="shared" si="5"/>
        <v>19031138</v>
      </c>
      <c r="D44" s="41">
        <f t="shared" si="6"/>
        <v>6</v>
      </c>
      <c r="E44" s="42" t="str">
        <f t="shared" si="2"/>
        <v>CEUTA</v>
      </c>
      <c r="F44" s="42">
        <f t="shared" si="7"/>
        <v>13254179</v>
      </c>
      <c r="G44" s="42">
        <f t="shared" si="8"/>
        <v>15218950</v>
      </c>
    </row>
    <row r="45" spans="1:9" x14ac:dyDescent="0.25">
      <c r="A45" s="42" t="str">
        <f t="shared" si="3"/>
        <v>BARCELONA</v>
      </c>
      <c r="B45" s="41">
        <f t="shared" si="4"/>
        <v>51194938</v>
      </c>
      <c r="C45" s="41">
        <f t="shared" si="5"/>
        <v>52133184</v>
      </c>
      <c r="D45" s="41">
        <f t="shared" si="6"/>
        <v>3</v>
      </c>
      <c r="E45" s="42" t="str">
        <f t="shared" si="2"/>
        <v>TARRAGONA</v>
      </c>
      <c r="F45" s="42">
        <f t="shared" si="7"/>
        <v>10099492</v>
      </c>
      <c r="G45" s="42">
        <f t="shared" si="8"/>
        <v>9951754</v>
      </c>
    </row>
    <row r="46" spans="1:9" x14ac:dyDescent="0.25">
      <c r="A46" s="42" t="str">
        <f t="shared" si="3"/>
        <v>BILBAO</v>
      </c>
      <c r="B46" s="41">
        <f t="shared" si="4"/>
        <v>8806228</v>
      </c>
      <c r="C46" s="41">
        <f t="shared" si="5"/>
        <v>9344675</v>
      </c>
      <c r="D46" s="41">
        <f t="shared" si="6"/>
        <v>9</v>
      </c>
      <c r="E46" s="42" t="str">
        <f t="shared" si="2"/>
        <v>BILBAO</v>
      </c>
      <c r="F46" s="42">
        <f t="shared" si="7"/>
        <v>8806228</v>
      </c>
      <c r="G46" s="42">
        <f t="shared" si="8"/>
        <v>9344675</v>
      </c>
    </row>
    <row r="47" spans="1:9" x14ac:dyDescent="0.25">
      <c r="A47" s="42" t="str">
        <f t="shared" si="3"/>
        <v>CARTAGENA</v>
      </c>
      <c r="B47" s="41">
        <f t="shared" si="4"/>
        <v>7135416</v>
      </c>
      <c r="C47" s="41">
        <f t="shared" si="5"/>
        <v>7244098</v>
      </c>
      <c r="D47" s="41">
        <f t="shared" si="6"/>
        <v>11</v>
      </c>
      <c r="E47" s="42" t="str">
        <f t="shared" si="2"/>
        <v>MALAGA</v>
      </c>
      <c r="F47" s="42">
        <f t="shared" si="7"/>
        <v>7234225</v>
      </c>
      <c r="G47" s="42">
        <f t="shared" si="8"/>
        <v>6670367</v>
      </c>
    </row>
    <row r="48" spans="1:9" x14ac:dyDescent="0.25">
      <c r="A48" s="42" t="str">
        <f t="shared" si="3"/>
        <v>CASTELLON</v>
      </c>
      <c r="B48" s="41">
        <f t="shared" si="4"/>
        <v>4645315</v>
      </c>
      <c r="C48" s="41">
        <f t="shared" si="5"/>
        <v>4201936</v>
      </c>
      <c r="D48" s="41">
        <f t="shared" si="6"/>
        <v>17</v>
      </c>
      <c r="E48" s="42" t="str">
        <f t="shared" si="2"/>
        <v>CARTAGENA</v>
      </c>
      <c r="F48" s="42">
        <f t="shared" si="7"/>
        <v>7135416</v>
      </c>
      <c r="G48" s="42">
        <f t="shared" si="8"/>
        <v>7244098</v>
      </c>
    </row>
    <row r="49" spans="1:7" x14ac:dyDescent="0.25">
      <c r="A49" s="42" t="str">
        <f t="shared" si="3"/>
        <v>CEUTA</v>
      </c>
      <c r="B49" s="41">
        <f t="shared" si="4"/>
        <v>13254179</v>
      </c>
      <c r="C49" s="41">
        <f t="shared" si="5"/>
        <v>15218950</v>
      </c>
      <c r="D49" s="41">
        <f t="shared" si="6"/>
        <v>7</v>
      </c>
      <c r="E49" s="42" t="str">
        <f t="shared" si="2"/>
        <v>HUELVA</v>
      </c>
      <c r="F49" s="42">
        <f t="shared" si="7"/>
        <v>6291530</v>
      </c>
      <c r="G49" s="42">
        <f t="shared" si="8"/>
        <v>5983567</v>
      </c>
    </row>
    <row r="50" spans="1:7" x14ac:dyDescent="0.25">
      <c r="A50" s="42" t="str">
        <f t="shared" si="3"/>
        <v>FERROL-SAN CIBRAO</v>
      </c>
      <c r="B50" s="41">
        <f t="shared" si="4"/>
        <v>4056367</v>
      </c>
      <c r="C50" s="41">
        <f t="shared" si="5"/>
        <v>3495975</v>
      </c>
      <c r="D50" s="41">
        <f t="shared" si="6"/>
        <v>18</v>
      </c>
      <c r="E50" s="42" t="str">
        <f t="shared" si="2"/>
        <v>MELILLA</v>
      </c>
      <c r="F50" s="42">
        <f t="shared" si="7"/>
        <v>6128477</v>
      </c>
      <c r="G50" s="42">
        <f t="shared" si="8"/>
        <v>5667801</v>
      </c>
    </row>
    <row r="51" spans="1:7" x14ac:dyDescent="0.25">
      <c r="A51" s="42" t="str">
        <f t="shared" si="3"/>
        <v>GIJON</v>
      </c>
      <c r="B51" s="41">
        <f t="shared" si="4"/>
        <v>5152146</v>
      </c>
      <c r="C51" s="41">
        <f t="shared" si="5"/>
        <v>4331561</v>
      </c>
      <c r="D51" s="41">
        <f t="shared" si="6"/>
        <v>16</v>
      </c>
      <c r="E51" s="42" t="str">
        <f t="shared" si="2"/>
        <v>SANTANDER</v>
      </c>
      <c r="F51" s="42">
        <f t="shared" si="7"/>
        <v>5597506</v>
      </c>
      <c r="G51" s="42">
        <f t="shared" si="8"/>
        <v>4345622</v>
      </c>
    </row>
    <row r="52" spans="1:7" x14ac:dyDescent="0.25">
      <c r="A52" s="42" t="str">
        <f t="shared" si="3"/>
        <v>HUELVA</v>
      </c>
      <c r="B52" s="41">
        <f t="shared" si="4"/>
        <v>6291530</v>
      </c>
      <c r="C52" s="41">
        <f t="shared" si="5"/>
        <v>5983567</v>
      </c>
      <c r="D52" s="41">
        <f t="shared" si="6"/>
        <v>12</v>
      </c>
      <c r="E52" s="42" t="str">
        <f t="shared" si="2"/>
        <v>VIGO</v>
      </c>
      <c r="F52" s="42">
        <f t="shared" si="7"/>
        <v>5483966</v>
      </c>
      <c r="G52" s="42">
        <f t="shared" si="8"/>
        <v>6161001</v>
      </c>
    </row>
    <row r="53" spans="1:7" x14ac:dyDescent="0.25">
      <c r="A53" s="42" t="str">
        <f t="shared" si="3"/>
        <v>LAS PALMAS</v>
      </c>
      <c r="B53" s="41">
        <f t="shared" si="4"/>
        <v>53857251</v>
      </c>
      <c r="C53" s="41">
        <f t="shared" si="5"/>
        <v>51406584</v>
      </c>
      <c r="D53" s="41">
        <f t="shared" si="6"/>
        <v>2</v>
      </c>
      <c r="E53" s="42" t="str">
        <f t="shared" si="2"/>
        <v>GIJON</v>
      </c>
      <c r="F53" s="42">
        <f t="shared" si="7"/>
        <v>5152146</v>
      </c>
      <c r="G53" s="42">
        <f t="shared" si="8"/>
        <v>4331561</v>
      </c>
    </row>
    <row r="54" spans="1:7" x14ac:dyDescent="0.25">
      <c r="A54" s="42" t="str">
        <f t="shared" si="3"/>
        <v>MALAGA</v>
      </c>
      <c r="B54" s="41">
        <f t="shared" si="4"/>
        <v>7234225</v>
      </c>
      <c r="C54" s="41">
        <f t="shared" si="5"/>
        <v>6670367</v>
      </c>
      <c r="D54" s="41">
        <f t="shared" si="6"/>
        <v>10</v>
      </c>
      <c r="E54" s="42" t="str">
        <f t="shared" si="2"/>
        <v>CASTELLON</v>
      </c>
      <c r="F54" s="42">
        <f t="shared" si="7"/>
        <v>4645315</v>
      </c>
      <c r="G54" s="42">
        <f t="shared" si="8"/>
        <v>4201936</v>
      </c>
    </row>
    <row r="55" spans="1:7" x14ac:dyDescent="0.25">
      <c r="A55" s="42" t="str">
        <f t="shared" si="3"/>
        <v>MARIN Y RIA DE PONTEVEDRA</v>
      </c>
      <c r="B55" s="41">
        <f t="shared" si="4"/>
        <v>710228</v>
      </c>
      <c r="C55" s="41">
        <f t="shared" si="5"/>
        <v>1259808</v>
      </c>
      <c r="D55" s="41">
        <f t="shared" si="6"/>
        <v>27</v>
      </c>
      <c r="E55" s="42" t="str">
        <f t="shared" si="2"/>
        <v>FERROL-SAN CIBRAO</v>
      </c>
      <c r="F55" s="42">
        <f t="shared" ref="F55:F65" si="9">LOOKUP(E55,$A$38:$A$65,$B$38:$B$65)</f>
        <v>4056367</v>
      </c>
      <c r="G55" s="42">
        <f t="shared" si="8"/>
        <v>3495975</v>
      </c>
    </row>
    <row r="56" spans="1:7" x14ac:dyDescent="0.25">
      <c r="A56" s="42" t="str">
        <f t="shared" si="3"/>
        <v>MELILLA</v>
      </c>
      <c r="B56" s="41">
        <f t="shared" si="4"/>
        <v>6128477</v>
      </c>
      <c r="C56" s="41">
        <f t="shared" si="5"/>
        <v>5667801</v>
      </c>
      <c r="D56" s="41">
        <f t="shared" si="6"/>
        <v>13</v>
      </c>
      <c r="E56" s="42" t="str">
        <f t="shared" si="2"/>
        <v>ALMERIA</v>
      </c>
      <c r="F56" s="42">
        <f t="shared" si="9"/>
        <v>3927949</v>
      </c>
      <c r="G56" s="42">
        <f t="shared" si="8"/>
        <v>3479676</v>
      </c>
    </row>
    <row r="57" spans="1:7" x14ac:dyDescent="0.25">
      <c r="A57" s="42" t="str">
        <f t="shared" si="3"/>
        <v>MOTRIL</v>
      </c>
      <c r="B57" s="41">
        <f t="shared" si="4"/>
        <v>3753683</v>
      </c>
      <c r="C57" s="41">
        <f t="shared" si="5"/>
        <v>3297875</v>
      </c>
      <c r="D57" s="41">
        <f t="shared" si="6"/>
        <v>20</v>
      </c>
      <c r="E57" s="42" t="str">
        <f t="shared" si="2"/>
        <v>MOTRIL</v>
      </c>
      <c r="F57" s="42">
        <f t="shared" si="9"/>
        <v>3753683</v>
      </c>
      <c r="G57" s="42">
        <f t="shared" si="8"/>
        <v>3297875</v>
      </c>
    </row>
    <row r="58" spans="1:7" x14ac:dyDescent="0.25">
      <c r="A58" s="42" t="str">
        <f t="shared" si="3"/>
        <v>PASAIA</v>
      </c>
      <c r="B58" s="41">
        <f t="shared" si="4"/>
        <v>1570631</v>
      </c>
      <c r="C58" s="41">
        <f t="shared" si="5"/>
        <v>1520064</v>
      </c>
      <c r="D58" s="41">
        <f t="shared" si="6"/>
        <v>24</v>
      </c>
      <c r="E58" s="42" t="str">
        <f t="shared" si="2"/>
        <v>BAHIA DE CADIZ</v>
      </c>
      <c r="F58" s="42">
        <f t="shared" si="9"/>
        <v>3502894</v>
      </c>
      <c r="G58" s="42">
        <f t="shared" si="8"/>
        <v>4784653</v>
      </c>
    </row>
    <row r="59" spans="1:7" x14ac:dyDescent="0.25">
      <c r="A59" s="42" t="str">
        <f t="shared" si="3"/>
        <v>SANTA CRUZ DE TENERIFE</v>
      </c>
      <c r="B59" s="41">
        <f t="shared" si="4"/>
        <v>49897023</v>
      </c>
      <c r="C59" s="41">
        <f t="shared" si="5"/>
        <v>49649500</v>
      </c>
      <c r="D59" s="41">
        <f t="shared" si="6"/>
        <v>4</v>
      </c>
      <c r="E59" s="42" t="str">
        <f t="shared" si="2"/>
        <v>A CORUÑA</v>
      </c>
      <c r="F59" s="42">
        <f t="shared" si="9"/>
        <v>3460876</v>
      </c>
      <c r="G59" s="42">
        <f t="shared" si="8"/>
        <v>3120038</v>
      </c>
    </row>
    <row r="60" spans="1:7" x14ac:dyDescent="0.25">
      <c r="A60" s="42" t="str">
        <f t="shared" si="3"/>
        <v>SANTANDER</v>
      </c>
      <c r="B60" s="41">
        <f t="shared" si="4"/>
        <v>5597506</v>
      </c>
      <c r="C60" s="41">
        <f t="shared" si="5"/>
        <v>4345622</v>
      </c>
      <c r="D60" s="41">
        <f t="shared" si="6"/>
        <v>14</v>
      </c>
      <c r="E60" s="42" t="str">
        <f t="shared" si="2"/>
        <v>ALICANTE</v>
      </c>
      <c r="F60" s="42">
        <f t="shared" si="9"/>
        <v>1747286</v>
      </c>
      <c r="G60" s="42">
        <f t="shared" si="8"/>
        <v>1935819</v>
      </c>
    </row>
    <row r="61" spans="1:7" x14ac:dyDescent="0.25">
      <c r="A61" s="42" t="str">
        <f t="shared" si="3"/>
        <v>SEVILLA</v>
      </c>
      <c r="B61" s="41">
        <f t="shared" si="4"/>
        <v>1211759</v>
      </c>
      <c r="C61" s="41">
        <f t="shared" si="5"/>
        <v>1195800</v>
      </c>
      <c r="D61" s="41">
        <f t="shared" si="6"/>
        <v>26</v>
      </c>
      <c r="E61" s="42" t="str">
        <f t="shared" si="2"/>
        <v>PASAIA</v>
      </c>
      <c r="F61" s="42">
        <f t="shared" si="9"/>
        <v>1570631</v>
      </c>
      <c r="G61" s="42">
        <f t="shared" si="8"/>
        <v>1520064</v>
      </c>
    </row>
    <row r="62" spans="1:7" x14ac:dyDescent="0.25">
      <c r="A62" s="42" t="str">
        <f t="shared" si="3"/>
        <v>TARRAGONA</v>
      </c>
      <c r="B62" s="41">
        <f t="shared" si="4"/>
        <v>10099492</v>
      </c>
      <c r="C62" s="41">
        <f t="shared" si="5"/>
        <v>9951754</v>
      </c>
      <c r="D62" s="41">
        <f t="shared" si="6"/>
        <v>8</v>
      </c>
      <c r="E62" s="42" t="str">
        <f t="shared" si="2"/>
        <v>AVILES</v>
      </c>
      <c r="F62" s="42">
        <f t="shared" si="9"/>
        <v>1463759</v>
      </c>
      <c r="G62" s="42">
        <f t="shared" si="8"/>
        <v>1361963</v>
      </c>
    </row>
    <row r="63" spans="1:7" x14ac:dyDescent="0.25">
      <c r="A63" s="42" t="str">
        <f t="shared" si="3"/>
        <v>VALENCIA</v>
      </c>
      <c r="B63" s="41">
        <f t="shared" si="4"/>
        <v>49163438</v>
      </c>
      <c r="C63" s="41">
        <f t="shared" si="5"/>
        <v>47029921</v>
      </c>
      <c r="D63" s="41">
        <f t="shared" si="6"/>
        <v>5</v>
      </c>
      <c r="E63" s="42" t="str">
        <f t="shared" si="2"/>
        <v>SEVILLA</v>
      </c>
      <c r="F63" s="42">
        <f t="shared" si="9"/>
        <v>1211759</v>
      </c>
      <c r="G63" s="42">
        <f t="shared" si="8"/>
        <v>1195800</v>
      </c>
    </row>
    <row r="64" spans="1:7" x14ac:dyDescent="0.25">
      <c r="A64" s="42" t="str">
        <f t="shared" si="3"/>
        <v>VIGO</v>
      </c>
      <c r="B64" s="41">
        <f t="shared" si="4"/>
        <v>5483966</v>
      </c>
      <c r="C64" s="41">
        <f t="shared" si="5"/>
        <v>6161001</v>
      </c>
      <c r="D64" s="41">
        <f t="shared" si="6"/>
        <v>15</v>
      </c>
      <c r="E64" s="42" t="str">
        <f t="shared" si="2"/>
        <v>MARIN Y RIA DE PONTEVEDRA</v>
      </c>
      <c r="F64" s="42">
        <f t="shared" si="9"/>
        <v>710228</v>
      </c>
      <c r="G64" s="42">
        <f t="shared" si="8"/>
        <v>1259808</v>
      </c>
    </row>
    <row r="65" spans="1:7" x14ac:dyDescent="0.25">
      <c r="A65" s="42" t="str">
        <f t="shared" si="3"/>
        <v>VILAGARCIA</v>
      </c>
      <c r="B65" s="41">
        <f t="shared" si="4"/>
        <v>446070</v>
      </c>
      <c r="C65" s="41">
        <f t="shared" si="5"/>
        <v>410565</v>
      </c>
      <c r="D65" s="41">
        <f t="shared" si="6"/>
        <v>28</v>
      </c>
      <c r="E65" s="42" t="str">
        <f t="shared" si="2"/>
        <v>VILAGARCIA</v>
      </c>
      <c r="F65" s="42">
        <f t="shared" si="9"/>
        <v>446070</v>
      </c>
      <c r="G65" s="42">
        <f t="shared" si="8"/>
        <v>410565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style="47" bestFit="1" customWidth="1"/>
    <col min="2" max="5" width="11.42578125" style="47"/>
    <col min="6" max="6" width="8.42578125" style="47" customWidth="1"/>
    <col min="7" max="16384" width="11.42578125" style="47"/>
  </cols>
  <sheetData>
    <row r="1" spans="1:12" s="45" customFormat="1" ht="22.5" customHeight="1" x14ac:dyDescent="0.35">
      <c r="F1" s="46" t="s">
        <v>93</v>
      </c>
    </row>
    <row r="2" spans="1:12" s="45" customFormat="1" ht="21" x14ac:dyDescent="0.35">
      <c r="F2" s="46"/>
    </row>
    <row r="5" spans="1:12" x14ac:dyDescent="0.25">
      <c r="A5" s="126" t="s">
        <v>97</v>
      </c>
      <c r="B5" s="124" t="str">
        <f>'Resumen general'!D6</f>
        <v>Mes Marzo</v>
      </c>
      <c r="C5" s="125"/>
      <c r="D5" s="124" t="str">
        <f>'Resumen general'!F6</f>
        <v>Acumulado desde Enero</v>
      </c>
      <c r="E5" s="125"/>
      <c r="F5" s="125"/>
      <c r="L5" s="48">
        <f>'Resumen general'!I4</f>
        <v>41758</v>
      </c>
    </row>
    <row r="6" spans="1:12" x14ac:dyDescent="0.25">
      <c r="A6" s="127"/>
      <c r="B6" s="49">
        <f>'Resumen general'!D7</f>
        <v>2013</v>
      </c>
      <c r="C6" s="49">
        <f>'Resumen general'!E7</f>
        <v>2014</v>
      </c>
      <c r="D6" s="49">
        <f>'Resumen general'!F7</f>
        <v>2013</v>
      </c>
      <c r="E6" s="49">
        <f>'Resumen general'!G7</f>
        <v>2014</v>
      </c>
      <c r="F6" s="49" t="s">
        <v>43</v>
      </c>
    </row>
    <row r="7" spans="1:12" x14ac:dyDescent="0.25">
      <c r="A7" s="50" t="s">
        <v>44</v>
      </c>
      <c r="B7" s="51">
        <v>2</v>
      </c>
      <c r="C7" s="51">
        <v>3</v>
      </c>
      <c r="D7" s="51">
        <v>2</v>
      </c>
      <c r="E7" s="51">
        <v>7</v>
      </c>
      <c r="F7" s="52">
        <f>((E7*100)/D7)-100</f>
        <v>250</v>
      </c>
      <c r="G7" s="53"/>
      <c r="H7" s="53"/>
      <c r="I7" s="53"/>
    </row>
    <row r="8" spans="1:12" x14ac:dyDescent="0.25">
      <c r="A8" s="54" t="s">
        <v>45</v>
      </c>
      <c r="B8" s="55">
        <v>0</v>
      </c>
      <c r="C8" s="55">
        <v>1</v>
      </c>
      <c r="D8" s="55">
        <v>0</v>
      </c>
      <c r="E8" s="55">
        <v>2</v>
      </c>
      <c r="F8" s="56" t="e">
        <f t="shared" ref="F8:F35" si="0">((E8*100)/D8)-100</f>
        <v>#DIV/0!</v>
      </c>
      <c r="G8" s="53"/>
      <c r="H8" s="53"/>
      <c r="I8" s="53"/>
    </row>
    <row r="9" spans="1:12" x14ac:dyDescent="0.25">
      <c r="A9" s="50" t="s">
        <v>46</v>
      </c>
      <c r="B9" s="51">
        <v>3</v>
      </c>
      <c r="C9" s="51">
        <v>1</v>
      </c>
      <c r="D9" s="51">
        <v>3</v>
      </c>
      <c r="E9" s="51">
        <v>1</v>
      </c>
      <c r="F9" s="52">
        <f t="shared" si="0"/>
        <v>-66.666666666666657</v>
      </c>
      <c r="G9" s="53"/>
      <c r="H9" s="53"/>
      <c r="I9" s="53"/>
    </row>
    <row r="10" spans="1:12" x14ac:dyDescent="0.25">
      <c r="A10" s="54" t="s">
        <v>47</v>
      </c>
      <c r="B10" s="55">
        <v>0</v>
      </c>
      <c r="C10" s="55">
        <v>0</v>
      </c>
      <c r="D10" s="55">
        <v>0</v>
      </c>
      <c r="E10" s="55">
        <v>0</v>
      </c>
      <c r="F10" s="56" t="e">
        <f t="shared" si="0"/>
        <v>#DIV/0!</v>
      </c>
      <c r="G10" s="53"/>
      <c r="H10" s="53"/>
      <c r="I10" s="53"/>
    </row>
    <row r="11" spans="1:12" x14ac:dyDescent="0.25">
      <c r="A11" s="50" t="s">
        <v>48</v>
      </c>
      <c r="B11" s="51">
        <v>0</v>
      </c>
      <c r="C11" s="51">
        <v>0</v>
      </c>
      <c r="D11" s="51">
        <v>0</v>
      </c>
      <c r="E11" s="51">
        <v>0</v>
      </c>
      <c r="F11" s="57" t="e">
        <f t="shared" si="0"/>
        <v>#DIV/0!</v>
      </c>
      <c r="G11" s="53"/>
      <c r="H11" s="53"/>
      <c r="I11" s="53"/>
    </row>
    <row r="12" spans="1:12" x14ac:dyDescent="0.25">
      <c r="A12" s="54" t="s">
        <v>49</v>
      </c>
      <c r="B12" s="55">
        <v>21</v>
      </c>
      <c r="C12" s="55">
        <v>14</v>
      </c>
      <c r="D12" s="55">
        <v>38</v>
      </c>
      <c r="E12" s="55">
        <v>23</v>
      </c>
      <c r="F12" s="56">
        <f t="shared" si="0"/>
        <v>-39.473684210526315</v>
      </c>
      <c r="G12" s="53"/>
      <c r="H12" s="53"/>
      <c r="I12" s="53"/>
    </row>
    <row r="13" spans="1:12" x14ac:dyDescent="0.25">
      <c r="A13" s="50" t="s">
        <v>50</v>
      </c>
      <c r="B13" s="51">
        <v>14</v>
      </c>
      <c r="C13" s="51">
        <v>14</v>
      </c>
      <c r="D13" s="51">
        <v>25</v>
      </c>
      <c r="E13" s="51">
        <v>42</v>
      </c>
      <c r="F13" s="52">
        <f t="shared" si="0"/>
        <v>68</v>
      </c>
      <c r="G13" s="53"/>
      <c r="H13" s="53"/>
      <c r="I13" s="53"/>
    </row>
    <row r="14" spans="1:12" x14ac:dyDescent="0.25">
      <c r="A14" s="54" t="s">
        <v>51</v>
      </c>
      <c r="B14" s="55">
        <v>31</v>
      </c>
      <c r="C14" s="55">
        <v>29</v>
      </c>
      <c r="D14" s="55">
        <v>66</v>
      </c>
      <c r="E14" s="55">
        <v>82</v>
      </c>
      <c r="F14" s="56">
        <f t="shared" si="0"/>
        <v>24.242424242424249</v>
      </c>
      <c r="G14" s="53"/>
      <c r="H14" s="53"/>
      <c r="I14" s="53"/>
    </row>
    <row r="15" spans="1:12" x14ac:dyDescent="0.25">
      <c r="A15" s="50" t="s">
        <v>52</v>
      </c>
      <c r="B15" s="51">
        <v>0</v>
      </c>
      <c r="C15" s="51">
        <v>0</v>
      </c>
      <c r="D15" s="51">
        <v>0</v>
      </c>
      <c r="E15" s="51">
        <v>0</v>
      </c>
      <c r="F15" s="52" t="e">
        <f t="shared" si="0"/>
        <v>#DIV/0!</v>
      </c>
      <c r="G15" s="53"/>
      <c r="H15" s="53"/>
      <c r="I15" s="53"/>
    </row>
    <row r="16" spans="1:12" x14ac:dyDescent="0.25">
      <c r="A16" s="54" t="s">
        <v>53</v>
      </c>
      <c r="B16" s="55">
        <v>3</v>
      </c>
      <c r="C16" s="55">
        <v>2</v>
      </c>
      <c r="D16" s="55">
        <v>3</v>
      </c>
      <c r="E16" s="55">
        <v>2</v>
      </c>
      <c r="F16" s="56">
        <f t="shared" si="0"/>
        <v>-33.333333333333329</v>
      </c>
      <c r="G16" s="53"/>
      <c r="H16" s="53"/>
      <c r="I16" s="53"/>
    </row>
    <row r="17" spans="1:9" x14ac:dyDescent="0.25">
      <c r="A17" s="50" t="s">
        <v>54</v>
      </c>
      <c r="B17" s="51">
        <v>0</v>
      </c>
      <c r="C17" s="51">
        <v>0</v>
      </c>
      <c r="D17" s="51">
        <v>0</v>
      </c>
      <c r="E17" s="51">
        <v>0</v>
      </c>
      <c r="F17" s="52" t="e">
        <f t="shared" si="0"/>
        <v>#DIV/0!</v>
      </c>
      <c r="G17" s="53"/>
      <c r="H17" s="53"/>
      <c r="I17" s="53"/>
    </row>
    <row r="18" spans="1:9" x14ac:dyDescent="0.25">
      <c r="A18" s="54" t="s">
        <v>55</v>
      </c>
      <c r="B18" s="55">
        <v>0</v>
      </c>
      <c r="C18" s="55">
        <v>0</v>
      </c>
      <c r="D18" s="55">
        <v>0</v>
      </c>
      <c r="E18" s="55">
        <v>1</v>
      </c>
      <c r="F18" s="56" t="e">
        <f t="shared" si="0"/>
        <v>#DIV/0!</v>
      </c>
      <c r="G18" s="53"/>
      <c r="H18" s="53"/>
      <c r="I18" s="53"/>
    </row>
    <row r="19" spans="1:9" x14ac:dyDescent="0.25">
      <c r="A19" s="50" t="s">
        <v>56</v>
      </c>
      <c r="B19" s="51">
        <v>0</v>
      </c>
      <c r="C19" s="51">
        <v>0</v>
      </c>
      <c r="D19" s="51">
        <v>1</v>
      </c>
      <c r="E19" s="51">
        <v>0</v>
      </c>
      <c r="F19" s="52">
        <f t="shared" si="0"/>
        <v>-100</v>
      </c>
      <c r="G19" s="53"/>
      <c r="H19" s="53"/>
      <c r="I19" s="53"/>
    </row>
    <row r="20" spans="1:9" x14ac:dyDescent="0.25">
      <c r="A20" s="54" t="s">
        <v>57</v>
      </c>
      <c r="B20" s="55">
        <v>0</v>
      </c>
      <c r="C20" s="55">
        <v>0</v>
      </c>
      <c r="D20" s="55">
        <v>0</v>
      </c>
      <c r="E20" s="55">
        <v>0</v>
      </c>
      <c r="F20" s="56" t="e">
        <f t="shared" si="0"/>
        <v>#DIV/0!</v>
      </c>
      <c r="G20" s="53"/>
      <c r="H20" s="53"/>
      <c r="I20" s="53"/>
    </row>
    <row r="21" spans="1:9" x14ac:dyDescent="0.25">
      <c r="A21" s="50" t="s">
        <v>58</v>
      </c>
      <c r="B21" s="51">
        <v>1</v>
      </c>
      <c r="C21" s="51">
        <v>0</v>
      </c>
      <c r="D21" s="51">
        <v>1</v>
      </c>
      <c r="E21" s="51">
        <v>0</v>
      </c>
      <c r="F21" s="57">
        <f t="shared" si="0"/>
        <v>-100</v>
      </c>
      <c r="G21" s="53"/>
      <c r="H21" s="53"/>
      <c r="I21" s="53"/>
    </row>
    <row r="22" spans="1:9" x14ac:dyDescent="0.25">
      <c r="A22" s="54" t="s">
        <v>59</v>
      </c>
      <c r="B22" s="55">
        <v>61</v>
      </c>
      <c r="C22" s="55">
        <v>73</v>
      </c>
      <c r="D22" s="55">
        <v>166</v>
      </c>
      <c r="E22" s="55">
        <v>206</v>
      </c>
      <c r="F22" s="56">
        <f t="shared" si="0"/>
        <v>24.096385542168676</v>
      </c>
      <c r="G22" s="53"/>
      <c r="H22" s="53"/>
      <c r="I22" s="53"/>
    </row>
    <row r="23" spans="1:9" x14ac:dyDescent="0.25">
      <c r="A23" s="50" t="s">
        <v>60</v>
      </c>
      <c r="B23" s="51">
        <v>19</v>
      </c>
      <c r="C23" s="51">
        <v>15</v>
      </c>
      <c r="D23" s="51">
        <v>38</v>
      </c>
      <c r="E23" s="51">
        <v>28</v>
      </c>
      <c r="F23" s="52">
        <f t="shared" si="0"/>
        <v>-26.315789473684205</v>
      </c>
      <c r="G23" s="53"/>
      <c r="H23" s="53"/>
      <c r="I23" s="53"/>
    </row>
    <row r="24" spans="1:9" x14ac:dyDescent="0.25">
      <c r="A24" s="54" t="s">
        <v>61</v>
      </c>
      <c r="B24" s="55">
        <v>0</v>
      </c>
      <c r="C24" s="55">
        <v>0</v>
      </c>
      <c r="D24" s="55">
        <v>0</v>
      </c>
      <c r="E24" s="55">
        <v>0</v>
      </c>
      <c r="F24" s="58" t="e">
        <f t="shared" si="0"/>
        <v>#DIV/0!</v>
      </c>
      <c r="G24" s="53"/>
      <c r="H24" s="53"/>
      <c r="I24" s="53"/>
    </row>
    <row r="25" spans="1:9" x14ac:dyDescent="0.25">
      <c r="A25" s="50" t="s">
        <v>62</v>
      </c>
      <c r="B25" s="51">
        <v>0</v>
      </c>
      <c r="C25" s="51">
        <v>0</v>
      </c>
      <c r="D25" s="51">
        <v>0</v>
      </c>
      <c r="E25" s="51">
        <v>0</v>
      </c>
      <c r="F25" s="52" t="e">
        <f t="shared" si="0"/>
        <v>#DIV/0!</v>
      </c>
      <c r="G25" s="53"/>
      <c r="H25" s="53"/>
      <c r="I25" s="53"/>
    </row>
    <row r="26" spans="1:9" x14ac:dyDescent="0.25">
      <c r="A26" s="54" t="s">
        <v>63</v>
      </c>
      <c r="B26" s="55">
        <v>0</v>
      </c>
      <c r="C26" s="55">
        <v>0</v>
      </c>
      <c r="D26" s="55">
        <v>0</v>
      </c>
      <c r="E26" s="55">
        <v>0</v>
      </c>
      <c r="F26" s="56" t="e">
        <f t="shared" si="0"/>
        <v>#DIV/0!</v>
      </c>
      <c r="G26" s="53"/>
      <c r="H26" s="53"/>
      <c r="I26" s="53"/>
    </row>
    <row r="27" spans="1:9" x14ac:dyDescent="0.25">
      <c r="A27" s="50" t="s">
        <v>64</v>
      </c>
      <c r="B27" s="51">
        <v>0</v>
      </c>
      <c r="C27" s="51">
        <v>0</v>
      </c>
      <c r="D27" s="51">
        <v>0</v>
      </c>
      <c r="E27" s="51">
        <v>0</v>
      </c>
      <c r="F27" s="57" t="e">
        <f t="shared" si="0"/>
        <v>#DIV/0!</v>
      </c>
      <c r="G27" s="53"/>
      <c r="H27" s="53"/>
      <c r="I27" s="53"/>
    </row>
    <row r="28" spans="1:9" x14ac:dyDescent="0.25">
      <c r="A28" s="54" t="s">
        <v>65</v>
      </c>
      <c r="B28" s="55">
        <v>76</v>
      </c>
      <c r="C28" s="55">
        <v>69</v>
      </c>
      <c r="D28" s="55">
        <v>198</v>
      </c>
      <c r="E28" s="55">
        <v>195</v>
      </c>
      <c r="F28" s="56">
        <f t="shared" si="0"/>
        <v>-1.5151515151515156</v>
      </c>
      <c r="G28" s="53"/>
      <c r="H28" s="53"/>
      <c r="I28" s="53"/>
    </row>
    <row r="29" spans="1:9" x14ac:dyDescent="0.25">
      <c r="A29" s="50" t="s">
        <v>66</v>
      </c>
      <c r="B29" s="51">
        <v>0</v>
      </c>
      <c r="C29" s="51">
        <v>0</v>
      </c>
      <c r="D29" s="51">
        <v>0</v>
      </c>
      <c r="E29" s="51">
        <v>0</v>
      </c>
      <c r="F29" s="52" t="e">
        <f t="shared" si="0"/>
        <v>#DIV/0!</v>
      </c>
      <c r="G29" s="53"/>
      <c r="H29" s="53"/>
      <c r="I29" s="53"/>
    </row>
    <row r="30" spans="1:9" x14ac:dyDescent="0.25">
      <c r="A30" s="54" t="s">
        <v>67</v>
      </c>
      <c r="B30" s="55">
        <v>5</v>
      </c>
      <c r="C30" s="55">
        <v>4</v>
      </c>
      <c r="D30" s="55">
        <v>8</v>
      </c>
      <c r="E30" s="55">
        <v>7.0000999999999998</v>
      </c>
      <c r="F30" s="56">
        <f t="shared" si="0"/>
        <v>-12.498750000000001</v>
      </c>
      <c r="G30" s="53"/>
      <c r="H30" s="53"/>
      <c r="I30" s="53"/>
    </row>
    <row r="31" spans="1:9" x14ac:dyDescent="0.25">
      <c r="A31" s="50" t="s">
        <v>68</v>
      </c>
      <c r="B31" s="51">
        <v>0</v>
      </c>
      <c r="C31" s="51">
        <v>0</v>
      </c>
      <c r="D31" s="51">
        <v>0</v>
      </c>
      <c r="E31" s="51">
        <v>0</v>
      </c>
      <c r="F31" s="52" t="e">
        <f t="shared" si="0"/>
        <v>#DIV/0!</v>
      </c>
      <c r="G31" s="53"/>
      <c r="H31" s="53"/>
      <c r="I31" s="53"/>
    </row>
    <row r="32" spans="1:9" x14ac:dyDescent="0.25">
      <c r="A32" s="54" t="s">
        <v>69</v>
      </c>
      <c r="B32" s="55">
        <v>8</v>
      </c>
      <c r="C32" s="55">
        <v>4</v>
      </c>
      <c r="D32" s="55">
        <v>11</v>
      </c>
      <c r="E32" s="55">
        <v>13</v>
      </c>
      <c r="F32" s="56">
        <f t="shared" si="0"/>
        <v>18.181818181818187</v>
      </c>
      <c r="G32" s="53"/>
      <c r="H32" s="53"/>
      <c r="I32" s="53"/>
    </row>
    <row r="33" spans="1:9" x14ac:dyDescent="0.25">
      <c r="A33" s="50" t="s">
        <v>70</v>
      </c>
      <c r="B33" s="51">
        <v>2</v>
      </c>
      <c r="C33" s="51">
        <v>0</v>
      </c>
      <c r="D33" s="51">
        <v>6</v>
      </c>
      <c r="E33" s="51">
        <v>2.0001000000000002</v>
      </c>
      <c r="F33" s="52">
        <f t="shared" si="0"/>
        <v>-66.664999999999992</v>
      </c>
      <c r="G33" s="53"/>
      <c r="H33" s="53"/>
      <c r="I33" s="53"/>
    </row>
    <row r="34" spans="1:9" x14ac:dyDescent="0.25">
      <c r="A34" s="54" t="s">
        <v>71</v>
      </c>
      <c r="B34" s="55">
        <v>0</v>
      </c>
      <c r="C34" s="55">
        <v>0</v>
      </c>
      <c r="D34" s="55">
        <v>0</v>
      </c>
      <c r="E34" s="55">
        <v>0</v>
      </c>
      <c r="F34" s="56" t="e">
        <f t="shared" si="0"/>
        <v>#DIV/0!</v>
      </c>
      <c r="G34" s="53"/>
      <c r="H34" s="53"/>
      <c r="I34" s="53"/>
    </row>
    <row r="35" spans="1:9" x14ac:dyDescent="0.25">
      <c r="A35" s="59" t="s">
        <v>72</v>
      </c>
      <c r="B35" s="60">
        <f>SUM(B7:B34)</f>
        <v>246</v>
      </c>
      <c r="C35" s="60">
        <f t="shared" ref="C35:E35" si="1">SUM(C7:C34)</f>
        <v>229</v>
      </c>
      <c r="D35" s="60">
        <f t="shared" si="1"/>
        <v>566</v>
      </c>
      <c r="E35" s="60">
        <f t="shared" si="1"/>
        <v>611.00019999999995</v>
      </c>
      <c r="F35" s="61">
        <f t="shared" si="0"/>
        <v>7.950565371024723</v>
      </c>
      <c r="G35" s="53"/>
      <c r="H35" s="53"/>
      <c r="I35" s="53"/>
    </row>
    <row r="36" spans="1:9" x14ac:dyDescent="0.25">
      <c r="A36" s="62"/>
      <c r="B36" s="62"/>
      <c r="C36" s="62"/>
      <c r="D36" s="62"/>
      <c r="E36" s="62"/>
      <c r="F36" s="62"/>
      <c r="G36" s="62"/>
    </row>
    <row r="37" spans="1:9" x14ac:dyDescent="0.25">
      <c r="A37" s="62"/>
      <c r="B37" s="62">
        <f>E6</f>
        <v>2014</v>
      </c>
      <c r="C37" s="62">
        <f>D6</f>
        <v>2013</v>
      </c>
      <c r="D37" s="62"/>
      <c r="E37" s="62"/>
      <c r="F37" s="62">
        <f>B37</f>
        <v>2014</v>
      </c>
      <c r="G37" s="62">
        <f>C37</f>
        <v>2013</v>
      </c>
    </row>
    <row r="38" spans="1:9" x14ac:dyDescent="0.25">
      <c r="A38" s="62" t="str">
        <f>A7</f>
        <v>A CORUÑA</v>
      </c>
      <c r="B38" s="63">
        <f>E7</f>
        <v>7</v>
      </c>
      <c r="C38" s="63">
        <f>D7</f>
        <v>2</v>
      </c>
      <c r="D38" s="63">
        <f>_xlfn.RANK.EQ(B38,$B$38:$B$65)+COUNTIF($B$38:$B$65,B38)-1</f>
        <v>9</v>
      </c>
      <c r="E38" s="62" t="str">
        <f t="shared" ref="E38:E65" si="2">INDEX($A$38:$B$65,MATCH(ROW()-37,$D$38:$D$65,0),1)</f>
        <v>LAS PALMAS</v>
      </c>
      <c r="F38" s="62">
        <f>LOOKUP(E38,$A$38:$A$65,$B$38:$B$65)</f>
        <v>206</v>
      </c>
      <c r="G38" s="62">
        <f>LOOKUP(E38,$A$38:$A$65,$C$38:$C$65)</f>
        <v>166</v>
      </c>
    </row>
    <row r="39" spans="1:9" x14ac:dyDescent="0.25">
      <c r="A39" s="62" t="str">
        <f t="shared" ref="A39:A65" si="3">A8</f>
        <v>ALICANTE</v>
      </c>
      <c r="B39" s="63">
        <f t="shared" ref="B39:B65" si="4">E8</f>
        <v>2</v>
      </c>
      <c r="C39" s="63">
        <f t="shared" ref="C39:C65" si="5">D8</f>
        <v>0</v>
      </c>
      <c r="D39" s="63">
        <f t="shared" ref="D39:D65" si="6">_xlfn.RANK.EQ(B39,$B$38:$B$65)+COUNTIF($B$38:$B$65,B39)-1</f>
        <v>12</v>
      </c>
      <c r="E39" s="62" t="str">
        <f t="shared" si="2"/>
        <v>SANTA CRUZ DE TENERIFE</v>
      </c>
      <c r="F39" s="62">
        <f t="shared" ref="F39:F54" si="7">LOOKUP(E39,$A$38:$A$65,$B$38:$B$65)</f>
        <v>195</v>
      </c>
      <c r="G39" s="62">
        <f t="shared" ref="G39:G65" si="8">LOOKUP(E39,$A$38:$A$65,$C$38:$C$65)</f>
        <v>198</v>
      </c>
    </row>
    <row r="40" spans="1:9" x14ac:dyDescent="0.25">
      <c r="A40" s="62" t="str">
        <f t="shared" si="3"/>
        <v>ALMERIA</v>
      </c>
      <c r="B40" s="63">
        <f t="shared" si="4"/>
        <v>1</v>
      </c>
      <c r="C40" s="63">
        <f t="shared" si="5"/>
        <v>3</v>
      </c>
      <c r="D40" s="63">
        <f t="shared" si="6"/>
        <v>14</v>
      </c>
      <c r="E40" s="62" t="str">
        <f t="shared" si="2"/>
        <v>BARCELONA</v>
      </c>
      <c r="F40" s="62">
        <f t="shared" si="7"/>
        <v>82</v>
      </c>
      <c r="G40" s="62">
        <f t="shared" si="8"/>
        <v>66</v>
      </c>
    </row>
    <row r="41" spans="1:9" x14ac:dyDescent="0.25">
      <c r="A41" s="62" t="str">
        <f t="shared" si="3"/>
        <v>AVILES</v>
      </c>
      <c r="B41" s="63">
        <f t="shared" si="4"/>
        <v>0</v>
      </c>
      <c r="C41" s="63">
        <f t="shared" si="5"/>
        <v>0</v>
      </c>
      <c r="D41" s="63">
        <f t="shared" si="6"/>
        <v>28</v>
      </c>
      <c r="E41" s="62" t="str">
        <f t="shared" si="2"/>
        <v>BALEARES</v>
      </c>
      <c r="F41" s="62">
        <f t="shared" si="7"/>
        <v>42</v>
      </c>
      <c r="G41" s="62">
        <f t="shared" si="8"/>
        <v>25</v>
      </c>
    </row>
    <row r="42" spans="1:9" x14ac:dyDescent="0.25">
      <c r="A42" s="62" t="str">
        <f t="shared" si="3"/>
        <v>BAHIA DE ALGECIRAS</v>
      </c>
      <c r="B42" s="63">
        <f t="shared" si="4"/>
        <v>0</v>
      </c>
      <c r="C42" s="63">
        <f t="shared" si="5"/>
        <v>0</v>
      </c>
      <c r="D42" s="63">
        <f t="shared" si="6"/>
        <v>28</v>
      </c>
      <c r="E42" s="62" t="str">
        <f t="shared" si="2"/>
        <v>MALAGA</v>
      </c>
      <c r="F42" s="62">
        <f t="shared" si="7"/>
        <v>28</v>
      </c>
      <c r="G42" s="62">
        <f t="shared" si="8"/>
        <v>38</v>
      </c>
    </row>
    <row r="43" spans="1:9" x14ac:dyDescent="0.25">
      <c r="A43" s="62" t="str">
        <f t="shared" si="3"/>
        <v>BAHIA DE CADIZ</v>
      </c>
      <c r="B43" s="63">
        <f t="shared" si="4"/>
        <v>23</v>
      </c>
      <c r="C43" s="63">
        <f t="shared" si="5"/>
        <v>38</v>
      </c>
      <c r="D43" s="63">
        <f t="shared" si="6"/>
        <v>6</v>
      </c>
      <c r="E43" s="62" t="str">
        <f t="shared" si="2"/>
        <v>BAHIA DE CADIZ</v>
      </c>
      <c r="F43" s="62">
        <f t="shared" si="7"/>
        <v>23</v>
      </c>
      <c r="G43" s="62">
        <f t="shared" si="8"/>
        <v>38</v>
      </c>
    </row>
    <row r="44" spans="1:9" x14ac:dyDescent="0.25">
      <c r="A44" s="62" t="str">
        <f t="shared" si="3"/>
        <v>BALEARES</v>
      </c>
      <c r="B44" s="63">
        <f t="shared" si="4"/>
        <v>42</v>
      </c>
      <c r="C44" s="63">
        <f t="shared" si="5"/>
        <v>25</v>
      </c>
      <c r="D44" s="63">
        <f t="shared" si="6"/>
        <v>4</v>
      </c>
      <c r="E44" s="62" t="str">
        <f t="shared" si="2"/>
        <v>VALENCIA</v>
      </c>
      <c r="F44" s="62">
        <f t="shared" si="7"/>
        <v>13</v>
      </c>
      <c r="G44" s="62">
        <f t="shared" si="8"/>
        <v>11</v>
      </c>
    </row>
    <row r="45" spans="1:9" x14ac:dyDescent="0.25">
      <c r="A45" s="62" t="str">
        <f t="shared" si="3"/>
        <v>BARCELONA</v>
      </c>
      <c r="B45" s="63">
        <f t="shared" si="4"/>
        <v>82</v>
      </c>
      <c r="C45" s="63">
        <f t="shared" si="5"/>
        <v>66</v>
      </c>
      <c r="D45" s="63">
        <f t="shared" si="6"/>
        <v>3</v>
      </c>
      <c r="E45" s="62" t="str">
        <f>INDEX($A$38:$B$65,MATCH(ROW()-37,$D$38:$D$65,0),1)</f>
        <v>SEVILLA</v>
      </c>
      <c r="F45" s="62">
        <f t="shared" si="7"/>
        <v>7.0000999999999998</v>
      </c>
      <c r="G45" s="62">
        <f t="shared" si="8"/>
        <v>8</v>
      </c>
    </row>
    <row r="46" spans="1:9" x14ac:dyDescent="0.25">
      <c r="A46" s="62" t="str">
        <f t="shared" si="3"/>
        <v>BILBAO</v>
      </c>
      <c r="B46" s="63">
        <f t="shared" si="4"/>
        <v>0</v>
      </c>
      <c r="C46" s="63">
        <f t="shared" si="5"/>
        <v>0</v>
      </c>
      <c r="D46" s="63">
        <f t="shared" si="6"/>
        <v>28</v>
      </c>
      <c r="E46" s="62" t="str">
        <f>A47</f>
        <v>CARTAGENA</v>
      </c>
      <c r="F46" s="62">
        <f>LOOKUP(E46,$A$38:$A$65,$B$38:$B$65)</f>
        <v>2</v>
      </c>
      <c r="G46" s="62">
        <f>LOOKUP(E46,$A$38:$A$65,$C$38:$C$65)</f>
        <v>3</v>
      </c>
    </row>
    <row r="47" spans="1:9" x14ac:dyDescent="0.25">
      <c r="A47" s="62" t="str">
        <f t="shared" si="3"/>
        <v>CARTAGENA</v>
      </c>
      <c r="B47" s="63">
        <f t="shared" si="4"/>
        <v>2</v>
      </c>
      <c r="C47" s="63">
        <f t="shared" si="5"/>
        <v>3</v>
      </c>
      <c r="D47" s="63">
        <f t="shared" si="6"/>
        <v>12</v>
      </c>
      <c r="E47" s="62" t="str">
        <f t="shared" si="2"/>
        <v>VIGO</v>
      </c>
      <c r="F47" s="62">
        <f t="shared" si="7"/>
        <v>2.0001000000000002</v>
      </c>
      <c r="G47" s="62">
        <f t="shared" si="8"/>
        <v>6</v>
      </c>
    </row>
    <row r="48" spans="1:9" x14ac:dyDescent="0.25">
      <c r="A48" s="62" t="str">
        <f t="shared" si="3"/>
        <v>CASTELLON</v>
      </c>
      <c r="B48" s="63">
        <f t="shared" si="4"/>
        <v>0</v>
      </c>
      <c r="C48" s="63">
        <f t="shared" si="5"/>
        <v>0</v>
      </c>
      <c r="D48" s="63">
        <f t="shared" si="6"/>
        <v>28</v>
      </c>
      <c r="E48" s="62" t="e">
        <f t="shared" si="2"/>
        <v>#N/A</v>
      </c>
      <c r="F48" s="62" t="e">
        <f t="shared" si="7"/>
        <v>#N/A</v>
      </c>
      <c r="G48" s="62" t="e">
        <f t="shared" si="8"/>
        <v>#N/A</v>
      </c>
    </row>
    <row r="49" spans="1:7" x14ac:dyDescent="0.25">
      <c r="A49" s="62" t="str">
        <f t="shared" si="3"/>
        <v>CEUTA</v>
      </c>
      <c r="B49" s="63">
        <f t="shared" si="4"/>
        <v>1</v>
      </c>
      <c r="C49" s="63">
        <f t="shared" si="5"/>
        <v>0</v>
      </c>
      <c r="D49" s="63">
        <f t="shared" si="6"/>
        <v>14</v>
      </c>
      <c r="E49" s="62" t="str">
        <f t="shared" si="2"/>
        <v>ALICANTE</v>
      </c>
      <c r="F49" s="62">
        <f t="shared" si="7"/>
        <v>2</v>
      </c>
      <c r="G49" s="62">
        <f t="shared" si="8"/>
        <v>0</v>
      </c>
    </row>
    <row r="50" spans="1:7" x14ac:dyDescent="0.25">
      <c r="A50" s="62" t="str">
        <f t="shared" si="3"/>
        <v>FERROL-SAN CIBRAO</v>
      </c>
      <c r="B50" s="63">
        <f t="shared" si="4"/>
        <v>0</v>
      </c>
      <c r="C50" s="63">
        <f t="shared" si="5"/>
        <v>1</v>
      </c>
      <c r="D50" s="63">
        <f t="shared" si="6"/>
        <v>28</v>
      </c>
      <c r="E50" s="62" t="e">
        <f t="shared" si="2"/>
        <v>#N/A</v>
      </c>
      <c r="F50" s="62" t="e">
        <f t="shared" si="7"/>
        <v>#N/A</v>
      </c>
      <c r="G50" s="62" t="e">
        <f t="shared" si="8"/>
        <v>#N/A</v>
      </c>
    </row>
    <row r="51" spans="1:7" x14ac:dyDescent="0.25">
      <c r="A51" s="62" t="str">
        <f t="shared" si="3"/>
        <v>GIJON</v>
      </c>
      <c r="B51" s="63">
        <f t="shared" si="4"/>
        <v>0</v>
      </c>
      <c r="C51" s="63">
        <f t="shared" si="5"/>
        <v>0</v>
      </c>
      <c r="D51" s="63">
        <f t="shared" si="6"/>
        <v>28</v>
      </c>
      <c r="E51" s="62" t="str">
        <f t="shared" si="2"/>
        <v>ALMERIA</v>
      </c>
      <c r="F51" s="62">
        <f t="shared" si="7"/>
        <v>1</v>
      </c>
      <c r="G51" s="62">
        <f t="shared" si="8"/>
        <v>3</v>
      </c>
    </row>
    <row r="52" spans="1:7" x14ac:dyDescent="0.25">
      <c r="A52" s="62" t="str">
        <f t="shared" si="3"/>
        <v>HUELVA</v>
      </c>
      <c r="B52" s="63">
        <f t="shared" si="4"/>
        <v>0</v>
      </c>
      <c r="C52" s="63">
        <f t="shared" si="5"/>
        <v>1</v>
      </c>
      <c r="D52" s="63">
        <f t="shared" si="6"/>
        <v>28</v>
      </c>
      <c r="E52" s="62" t="e">
        <f t="shared" si="2"/>
        <v>#N/A</v>
      </c>
      <c r="F52" s="62" t="e">
        <f t="shared" si="7"/>
        <v>#N/A</v>
      </c>
      <c r="G52" s="62" t="e">
        <f t="shared" si="8"/>
        <v>#N/A</v>
      </c>
    </row>
    <row r="53" spans="1:7" x14ac:dyDescent="0.25">
      <c r="A53" s="62" t="str">
        <f t="shared" si="3"/>
        <v>LAS PALMAS</v>
      </c>
      <c r="B53" s="63">
        <f t="shared" si="4"/>
        <v>206</v>
      </c>
      <c r="C53" s="63">
        <f t="shared" si="5"/>
        <v>166</v>
      </c>
      <c r="D53" s="63">
        <f t="shared" si="6"/>
        <v>1</v>
      </c>
      <c r="E53" s="62" t="e">
        <f t="shared" si="2"/>
        <v>#N/A</v>
      </c>
      <c r="F53" s="62" t="e">
        <f t="shared" si="7"/>
        <v>#N/A</v>
      </c>
      <c r="G53" s="62" t="e">
        <f t="shared" si="8"/>
        <v>#N/A</v>
      </c>
    </row>
    <row r="54" spans="1:7" x14ac:dyDescent="0.25">
      <c r="A54" s="62" t="str">
        <f t="shared" si="3"/>
        <v>MALAGA</v>
      </c>
      <c r="B54" s="63">
        <f t="shared" si="4"/>
        <v>28</v>
      </c>
      <c r="C54" s="63">
        <f t="shared" si="5"/>
        <v>38</v>
      </c>
      <c r="D54" s="63">
        <f t="shared" si="6"/>
        <v>5</v>
      </c>
      <c r="E54" s="62" t="e">
        <f t="shared" si="2"/>
        <v>#N/A</v>
      </c>
      <c r="F54" s="62" t="e">
        <f t="shared" si="7"/>
        <v>#N/A</v>
      </c>
      <c r="G54" s="62" t="e">
        <f t="shared" si="8"/>
        <v>#N/A</v>
      </c>
    </row>
    <row r="55" spans="1:7" x14ac:dyDescent="0.25">
      <c r="A55" s="62" t="str">
        <f t="shared" si="3"/>
        <v>MARIN Y RIA DE PONTEVEDRA</v>
      </c>
      <c r="B55" s="63">
        <f t="shared" si="4"/>
        <v>0</v>
      </c>
      <c r="C55" s="63">
        <f t="shared" si="5"/>
        <v>0</v>
      </c>
      <c r="D55" s="63">
        <f t="shared" si="6"/>
        <v>28</v>
      </c>
      <c r="E55" s="62" t="e">
        <f t="shared" si="2"/>
        <v>#N/A</v>
      </c>
      <c r="F55" s="62" t="e">
        <f t="shared" ref="F55:F65" si="9">LOOKUP(E55,$A$38:$A$65,$B$38:$B$65)</f>
        <v>#N/A</v>
      </c>
      <c r="G55" s="62" t="e">
        <f t="shared" si="8"/>
        <v>#N/A</v>
      </c>
    </row>
    <row r="56" spans="1:7" x14ac:dyDescent="0.25">
      <c r="A56" s="62" t="str">
        <f t="shared" si="3"/>
        <v>MELILLA</v>
      </c>
      <c r="B56" s="63">
        <f t="shared" si="4"/>
        <v>0</v>
      </c>
      <c r="C56" s="63">
        <f t="shared" si="5"/>
        <v>0</v>
      </c>
      <c r="D56" s="63">
        <f t="shared" si="6"/>
        <v>28</v>
      </c>
      <c r="E56" s="62" t="e">
        <f t="shared" si="2"/>
        <v>#N/A</v>
      </c>
      <c r="F56" s="62" t="e">
        <f t="shared" si="9"/>
        <v>#N/A</v>
      </c>
      <c r="G56" s="62" t="e">
        <f t="shared" si="8"/>
        <v>#N/A</v>
      </c>
    </row>
    <row r="57" spans="1:7" x14ac:dyDescent="0.25">
      <c r="A57" s="62" t="str">
        <f t="shared" si="3"/>
        <v>MOTRIL</v>
      </c>
      <c r="B57" s="63">
        <f t="shared" si="4"/>
        <v>0</v>
      </c>
      <c r="C57" s="63">
        <f t="shared" si="5"/>
        <v>0</v>
      </c>
      <c r="D57" s="63">
        <f t="shared" si="6"/>
        <v>28</v>
      </c>
      <c r="E57" s="62" t="e">
        <f t="shared" si="2"/>
        <v>#N/A</v>
      </c>
      <c r="F57" s="62" t="e">
        <f t="shared" si="9"/>
        <v>#N/A</v>
      </c>
      <c r="G57" s="62" t="e">
        <f t="shared" si="8"/>
        <v>#N/A</v>
      </c>
    </row>
    <row r="58" spans="1:7" x14ac:dyDescent="0.25">
      <c r="A58" s="62" t="str">
        <f t="shared" si="3"/>
        <v>PASAIA</v>
      </c>
      <c r="B58" s="63">
        <f t="shared" si="4"/>
        <v>0</v>
      </c>
      <c r="C58" s="63">
        <f t="shared" si="5"/>
        <v>0</v>
      </c>
      <c r="D58" s="63">
        <f t="shared" si="6"/>
        <v>28</v>
      </c>
      <c r="E58" s="62" t="e">
        <f t="shared" si="2"/>
        <v>#N/A</v>
      </c>
      <c r="F58" s="62" t="e">
        <f t="shared" si="9"/>
        <v>#N/A</v>
      </c>
      <c r="G58" s="62" t="e">
        <f t="shared" si="8"/>
        <v>#N/A</v>
      </c>
    </row>
    <row r="59" spans="1:7" x14ac:dyDescent="0.25">
      <c r="A59" s="62" t="str">
        <f t="shared" si="3"/>
        <v>SANTA CRUZ DE TENERIFE</v>
      </c>
      <c r="B59" s="63">
        <f t="shared" si="4"/>
        <v>195</v>
      </c>
      <c r="C59" s="63">
        <f t="shared" si="5"/>
        <v>198</v>
      </c>
      <c r="D59" s="63">
        <f t="shared" si="6"/>
        <v>2</v>
      </c>
      <c r="E59" s="62" t="e">
        <f t="shared" si="2"/>
        <v>#N/A</v>
      </c>
      <c r="F59" s="62" t="e">
        <f t="shared" si="9"/>
        <v>#N/A</v>
      </c>
      <c r="G59" s="62" t="e">
        <f t="shared" si="8"/>
        <v>#N/A</v>
      </c>
    </row>
    <row r="60" spans="1:7" x14ac:dyDescent="0.25">
      <c r="A60" s="62" t="str">
        <f t="shared" si="3"/>
        <v>SANTANDER</v>
      </c>
      <c r="B60" s="63">
        <f t="shared" si="4"/>
        <v>0</v>
      </c>
      <c r="C60" s="63">
        <f t="shared" si="5"/>
        <v>0</v>
      </c>
      <c r="D60" s="63">
        <f t="shared" si="6"/>
        <v>28</v>
      </c>
      <c r="E60" s="62" t="e">
        <f t="shared" si="2"/>
        <v>#N/A</v>
      </c>
      <c r="F60" s="62" t="e">
        <f t="shared" si="9"/>
        <v>#N/A</v>
      </c>
      <c r="G60" s="62" t="e">
        <f t="shared" si="8"/>
        <v>#N/A</v>
      </c>
    </row>
    <row r="61" spans="1:7" x14ac:dyDescent="0.25">
      <c r="A61" s="62" t="str">
        <f t="shared" si="3"/>
        <v>SEVILLA</v>
      </c>
      <c r="B61" s="63">
        <f t="shared" si="4"/>
        <v>7.0000999999999998</v>
      </c>
      <c r="C61" s="63">
        <f t="shared" si="5"/>
        <v>8</v>
      </c>
      <c r="D61" s="63">
        <f t="shared" si="6"/>
        <v>8</v>
      </c>
      <c r="E61" s="62" t="e">
        <f t="shared" si="2"/>
        <v>#N/A</v>
      </c>
      <c r="F61" s="62" t="e">
        <f t="shared" si="9"/>
        <v>#N/A</v>
      </c>
      <c r="G61" s="62" t="e">
        <f t="shared" si="8"/>
        <v>#N/A</v>
      </c>
    </row>
    <row r="62" spans="1:7" x14ac:dyDescent="0.25">
      <c r="A62" s="62" t="str">
        <f t="shared" si="3"/>
        <v>TARRAGONA</v>
      </c>
      <c r="B62" s="63">
        <f t="shared" si="4"/>
        <v>0</v>
      </c>
      <c r="C62" s="63">
        <f t="shared" si="5"/>
        <v>0</v>
      </c>
      <c r="D62" s="63">
        <f t="shared" si="6"/>
        <v>28</v>
      </c>
      <c r="E62" s="62" t="e">
        <f t="shared" si="2"/>
        <v>#N/A</v>
      </c>
      <c r="F62" s="62" t="e">
        <f t="shared" si="9"/>
        <v>#N/A</v>
      </c>
      <c r="G62" s="62" t="e">
        <f t="shared" si="8"/>
        <v>#N/A</v>
      </c>
    </row>
    <row r="63" spans="1:7" x14ac:dyDescent="0.25">
      <c r="A63" s="62" t="str">
        <f t="shared" si="3"/>
        <v>VALENCIA</v>
      </c>
      <c r="B63" s="63">
        <f t="shared" si="4"/>
        <v>13</v>
      </c>
      <c r="C63" s="63">
        <f t="shared" si="5"/>
        <v>11</v>
      </c>
      <c r="D63" s="63">
        <f t="shared" si="6"/>
        <v>7</v>
      </c>
      <c r="E63" s="62" t="e">
        <f t="shared" si="2"/>
        <v>#N/A</v>
      </c>
      <c r="F63" s="62" t="e">
        <f t="shared" si="9"/>
        <v>#N/A</v>
      </c>
      <c r="G63" s="62" t="e">
        <f t="shared" si="8"/>
        <v>#N/A</v>
      </c>
    </row>
    <row r="64" spans="1:7" x14ac:dyDescent="0.25">
      <c r="A64" s="62" t="str">
        <f t="shared" si="3"/>
        <v>VIGO</v>
      </c>
      <c r="B64" s="63">
        <f t="shared" si="4"/>
        <v>2.0001000000000002</v>
      </c>
      <c r="C64" s="63">
        <f t="shared" si="5"/>
        <v>6</v>
      </c>
      <c r="D64" s="63">
        <f t="shared" si="6"/>
        <v>10</v>
      </c>
      <c r="E64" s="62" t="e">
        <f t="shared" si="2"/>
        <v>#N/A</v>
      </c>
      <c r="F64" s="62" t="e">
        <f t="shared" si="9"/>
        <v>#N/A</v>
      </c>
      <c r="G64" s="62" t="e">
        <f t="shared" si="8"/>
        <v>#N/A</v>
      </c>
    </row>
    <row r="65" spans="1:7" x14ac:dyDescent="0.25">
      <c r="A65" s="62" t="str">
        <f t="shared" si="3"/>
        <v>VILAGARCIA</v>
      </c>
      <c r="B65" s="63">
        <f t="shared" si="4"/>
        <v>0</v>
      </c>
      <c r="C65" s="63">
        <f t="shared" si="5"/>
        <v>0</v>
      </c>
      <c r="D65" s="63">
        <f t="shared" si="6"/>
        <v>28</v>
      </c>
      <c r="E65" s="62" t="str">
        <f t="shared" si="2"/>
        <v>AVILES</v>
      </c>
      <c r="F65" s="62">
        <f t="shared" si="9"/>
        <v>0</v>
      </c>
      <c r="G65" s="62">
        <f t="shared" si="8"/>
        <v>0</v>
      </c>
    </row>
    <row r="67" spans="1:7" x14ac:dyDescent="0.25">
      <c r="A67" s="64"/>
      <c r="B67" s="65"/>
      <c r="C67" s="65"/>
      <c r="D67" s="65"/>
      <c r="E67" s="65"/>
      <c r="F67" s="6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E5CFE990FBD3B418EFDE8D20D662F07" ma:contentTypeVersion="1" ma:contentTypeDescription="Crear nuevo documento." ma:contentTypeScope="" ma:versionID="7a33fd99f1d2fa5e68bbe47f9bf10cc2">
  <xsd:schema xmlns:xsd="http://www.w3.org/2001/XMLSchema" xmlns:xs="http://www.w3.org/2001/XMLSchema" xmlns:p="http://schemas.microsoft.com/office/2006/metadata/properties" xmlns:ns2="d989a2cf-6078-4836-bf13-60f186c072ca" targetNamespace="http://schemas.microsoft.com/office/2006/metadata/properties" ma:root="true" ma:fieldsID="450b3d2b5b98fa112f65cb0c6232b4f3" ns2:_="">
    <xsd:import namespace="d989a2cf-6078-4836-bf13-60f186c072ca"/>
    <xsd:element name="properties">
      <xsd:complexType>
        <xsd:sequence>
          <xsd:element name="documentManagement">
            <xsd:complexType>
              <xsd:all>
                <xsd:element ref="ns2:A_x00f1_o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89a2cf-6078-4836-bf13-60f186c072ca" elementFormDefault="qualified">
    <xsd:import namespace="http://schemas.microsoft.com/office/2006/documentManagement/types"/>
    <xsd:import namespace="http://schemas.microsoft.com/office/infopath/2007/PartnerControls"/>
    <xsd:element name="A_x00f1_o" ma:index="8" ma:displayName="Año" ma:list="{03422e32-b4c2-46e4-bdd1-a2ad65ccb40b}" ma:internalName="A_x00f1_o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d989a2cf-6078-4836-bf13-60f186c072ca">9</A_x00f1_o>
  </documentManagement>
</p:properties>
</file>

<file path=customXml/itemProps1.xml><?xml version="1.0" encoding="utf-8"?>
<ds:datastoreItem xmlns:ds="http://schemas.openxmlformats.org/officeDocument/2006/customXml" ds:itemID="{E608C46E-1A0D-4414-86FA-4E7F3638914A}"/>
</file>

<file path=customXml/itemProps2.xml><?xml version="1.0" encoding="utf-8"?>
<ds:datastoreItem xmlns:ds="http://schemas.openxmlformats.org/officeDocument/2006/customXml" ds:itemID="{DBAA31E0-821B-4AD2-884B-FEB29F017E45}"/>
</file>

<file path=customXml/itemProps3.xml><?xml version="1.0" encoding="utf-8"?>
<ds:datastoreItem xmlns:ds="http://schemas.openxmlformats.org/officeDocument/2006/customXml" ds:itemID="{8129E5BA-E73E-4DEE-A470-7DD3697E6B6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65</vt:i4>
      </vt:variant>
    </vt:vector>
  </HeadingPairs>
  <TitlesOfParts>
    <vt:vector size="88" baseType="lpstr">
      <vt:lpstr>Resumen general</vt:lpstr>
      <vt:lpstr>Total tráfico</vt:lpstr>
      <vt:lpstr>Total presentación</vt:lpstr>
      <vt:lpstr>Líquidos</vt:lpstr>
      <vt:lpstr>Sólidos</vt:lpstr>
      <vt:lpstr>Mercancía general</vt:lpstr>
      <vt:lpstr>Pesca</vt:lpstr>
      <vt:lpstr>Avituallamiento</vt:lpstr>
      <vt:lpstr>Mercancías tránsito</vt:lpstr>
      <vt:lpstr>Mercan. contene. tránsito</vt:lpstr>
      <vt:lpstr>Mercancías contenedores</vt:lpstr>
      <vt:lpstr>Ro-Ro</vt:lpstr>
      <vt:lpstr>TEUS</vt:lpstr>
      <vt:lpstr>TEUS tránsito</vt:lpstr>
      <vt:lpstr>TEUS nacional</vt:lpstr>
      <vt:lpstr>TEUS exterior</vt:lpstr>
      <vt:lpstr>TEUS nacional y exterior</vt:lpstr>
      <vt:lpstr>Pasajeros total</vt:lpstr>
      <vt:lpstr>Pasajeros crucero</vt:lpstr>
      <vt:lpstr>Vehículos régimen pasaje</vt:lpstr>
      <vt:lpstr>Buques número</vt:lpstr>
      <vt:lpstr>Buques GT</vt:lpstr>
      <vt:lpstr>Cruceros</vt:lpstr>
      <vt:lpstr>Avituallamiento!Área_de_impresión</vt:lpstr>
      <vt:lpstr>'Buques GT'!Área_de_impresión</vt:lpstr>
      <vt:lpstr>'Buques número'!Área_de_impresión</vt:lpstr>
      <vt:lpstr>Cruceros!Área_de_impresión</vt:lpstr>
      <vt:lpstr>Líquidos!Área_de_impresión</vt:lpstr>
      <vt:lpstr>'Mercan. contene. tránsito'!Área_de_impresión</vt:lpstr>
      <vt:lpstr>'Mercancía general'!Área_de_impresión</vt:lpstr>
      <vt:lpstr>'Mercancías contenedores'!Área_de_impresión</vt:lpstr>
      <vt:lpstr>'Mercancías tránsito'!Área_de_impresión</vt:lpstr>
      <vt:lpstr>'Pasajeros crucero'!Área_de_impresión</vt:lpstr>
      <vt:lpstr>'Pasajeros total'!Área_de_impresión</vt:lpstr>
      <vt:lpstr>Pesca!Área_de_impresión</vt:lpstr>
      <vt:lpstr>'Resumen general'!Área_de_impresión</vt:lpstr>
      <vt:lpstr>'Ro-Ro'!Área_de_impresión</vt:lpstr>
      <vt:lpstr>Sólidos!Área_de_impresión</vt:lpstr>
      <vt:lpstr>TEUS!Área_de_impresión</vt:lpstr>
      <vt:lpstr>'TEUS tránsito'!Área_de_impresión</vt:lpstr>
      <vt:lpstr>'Total presentación'!Área_de_impresión</vt:lpstr>
      <vt:lpstr>'Total tráfico'!Área_de_impresión</vt:lpstr>
      <vt:lpstr>'Vehículos régimen pasaje'!Área_de_impresión</vt:lpstr>
      <vt:lpstr>CABECERA</vt:lpstr>
      <vt:lpstr>CONCEPTO</vt:lpstr>
      <vt:lpstr>LblRes00_Acum</vt:lpstr>
      <vt:lpstr>LblRes00_Mes</vt:lpstr>
      <vt:lpstr>LblRes00_Var</vt:lpstr>
      <vt:lpstr>LblRes01_1_Acum</vt:lpstr>
      <vt:lpstr>LblRes01_1_Mes</vt:lpstr>
      <vt:lpstr>LblRes01_Acum</vt:lpstr>
      <vt:lpstr>LblRes01_Mes</vt:lpstr>
      <vt:lpstr>LblRes02_Acum</vt:lpstr>
      <vt:lpstr>LblRes02_Mes</vt:lpstr>
      <vt:lpstr>LblRes03_Acum</vt:lpstr>
      <vt:lpstr>LblRes03_Mes</vt:lpstr>
      <vt:lpstr>LblRes04_Acum</vt:lpstr>
      <vt:lpstr>LblRes04_Mes</vt:lpstr>
      <vt:lpstr>LblRes05_Acum</vt:lpstr>
      <vt:lpstr>LblRes05_Mes</vt:lpstr>
      <vt:lpstr>LblRes06_Acum</vt:lpstr>
      <vt:lpstr>LblRes06_Mes</vt:lpstr>
      <vt:lpstr>LblRes07_1_Acum</vt:lpstr>
      <vt:lpstr>LblRes07_1_Mes</vt:lpstr>
      <vt:lpstr>LblRes07_Acum</vt:lpstr>
      <vt:lpstr>LblRes07_Mes</vt:lpstr>
      <vt:lpstr>LblRes08_Acum</vt:lpstr>
      <vt:lpstr>LblRes08_Mes</vt:lpstr>
      <vt:lpstr>LblRes09_Acum</vt:lpstr>
      <vt:lpstr>LblRes09_Mes</vt:lpstr>
      <vt:lpstr>LblRes10_1_Acum</vt:lpstr>
      <vt:lpstr>LblRes10_1_Mes</vt:lpstr>
      <vt:lpstr>LblRes10_Acum</vt:lpstr>
      <vt:lpstr>LblRes10_Mes</vt:lpstr>
      <vt:lpstr>LblRes11_1_Acum</vt:lpstr>
      <vt:lpstr>LblRes11_1_Mes</vt:lpstr>
      <vt:lpstr>LblRes11_2_Acum</vt:lpstr>
      <vt:lpstr>LblRes11_2_Mes</vt:lpstr>
      <vt:lpstr>LblRes11_Acum</vt:lpstr>
      <vt:lpstr>LblRes11_Mes</vt:lpstr>
      <vt:lpstr>LblRes12_1_Acum</vt:lpstr>
      <vt:lpstr>LblRes12_1_Mes</vt:lpstr>
      <vt:lpstr>LblRes12_2_Acum</vt:lpstr>
      <vt:lpstr>LblRes12_2_Mes</vt:lpstr>
      <vt:lpstr>LblRes12_3_Acum</vt:lpstr>
      <vt:lpstr>LblRes12_3_Mes</vt:lpstr>
      <vt:lpstr>PROVINCIAS</vt:lpstr>
      <vt:lpstr>TxtFecha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osp</dc:creator>
  <cp:lastModifiedBy>María Isabel Hortal Muñoz</cp:lastModifiedBy>
  <cp:lastPrinted>2016-12-15T10:57:47Z</cp:lastPrinted>
  <dcterms:created xsi:type="dcterms:W3CDTF">2015-12-29T08:33:54Z</dcterms:created>
  <dcterms:modified xsi:type="dcterms:W3CDTF">2017-09-25T11:04:49Z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0x0101008E5CFE990FBD3B418EFDE8D20D662F07</vt:lpwstr>
  </property>
</Properties>
</file>