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<sst xmlns="http://schemas.openxmlformats.org/spreadsheetml/2006/main" count="755" uniqueCount="99">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</sst>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6" fillId="4" borderId="1" xfId="0" applyFont="1" applyFill="1" applyBorder="1" applyAlignment="1">
      <alignment horizont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0" borderId="5" xfId="0" applyFont="1" applyBorder="1" applyAlignment="1"/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32504869</c:v>
                </c:pt>
                <c:pt idx="1">
                  <c:v>20720072</c:v>
                </c:pt>
                <c:pt idx="2">
                  <c:v>14519335</c:v>
                </c:pt>
                <c:pt idx="3">
                  <c:v>9997307</c:v>
                </c:pt>
                <c:pt idx="4">
                  <c:v>9615884</c:v>
                </c:pt>
                <c:pt idx="5">
                  <c:v>9541237</c:v>
                </c:pt>
                <c:pt idx="6">
                  <c:v>7681385</c:v>
                </c:pt>
                <c:pt idx="7">
                  <c:v>6971834</c:v>
                </c:pt>
                <c:pt idx="8">
                  <c:v>5995502</c:v>
                </c:pt>
                <c:pt idx="9">
                  <c:v>4955916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27892200</c:v>
                </c:pt>
                <c:pt idx="1">
                  <c:v>21472932</c:v>
                </c:pt>
                <c:pt idx="2">
                  <c:v>13289513</c:v>
                </c:pt>
                <c:pt idx="3">
                  <c:v>9511587</c:v>
                </c:pt>
                <c:pt idx="4">
                  <c:v>9439626</c:v>
                </c:pt>
                <c:pt idx="5">
                  <c:v>9816534</c:v>
                </c:pt>
                <c:pt idx="6">
                  <c:v>7587332</c:v>
                </c:pt>
                <c:pt idx="7">
                  <c:v>7478203</c:v>
                </c:pt>
                <c:pt idx="8">
                  <c:v>5189106</c:v>
                </c:pt>
                <c:pt idx="9">
                  <c:v>4249475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30488057</c:v>
                </c:pt>
                <c:pt idx="1">
                  <c:v>20567239</c:v>
                </c:pt>
                <c:pt idx="2">
                  <c:v>14256818</c:v>
                </c:pt>
                <c:pt idx="3">
                  <c:v>9980069</c:v>
                </c:pt>
                <c:pt idx="4">
                  <c:v>9596161</c:v>
                </c:pt>
                <c:pt idx="5">
                  <c:v>9470425</c:v>
                </c:pt>
                <c:pt idx="6">
                  <c:v>7594359</c:v>
                </c:pt>
                <c:pt idx="7">
                  <c:v>6243013</c:v>
                </c:pt>
                <c:pt idx="8">
                  <c:v>5972132</c:v>
                </c:pt>
                <c:pt idx="9">
                  <c:v>4948522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26265896</c:v>
                </c:pt>
                <c:pt idx="1">
                  <c:v>21310007</c:v>
                </c:pt>
                <c:pt idx="2">
                  <c:v>13034494</c:v>
                </c:pt>
                <c:pt idx="3">
                  <c:v>9423386</c:v>
                </c:pt>
                <c:pt idx="4">
                  <c:v>9331319</c:v>
                </c:pt>
                <c:pt idx="5">
                  <c:v>9595869</c:v>
                </c:pt>
                <c:pt idx="6">
                  <c:v>7545375</c:v>
                </c:pt>
                <c:pt idx="7">
                  <c:v>6638951</c:v>
                </c:pt>
                <c:pt idx="8">
                  <c:v>5148249</c:v>
                </c:pt>
                <c:pt idx="9">
                  <c:v>4240751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8719462</c:v>
                </c:pt>
                <c:pt idx="1">
                  <c:v>7873062</c:v>
                </c:pt>
                <c:pt idx="2">
                  <c:v>6365080</c:v>
                </c:pt>
                <c:pt idx="3">
                  <c:v>5894809</c:v>
                </c:pt>
                <c:pt idx="4">
                  <c:v>4953930</c:v>
                </c:pt>
                <c:pt idx="5">
                  <c:v>4140173</c:v>
                </c:pt>
                <c:pt idx="6">
                  <c:v>2716546</c:v>
                </c:pt>
                <c:pt idx="7">
                  <c:v>2062982</c:v>
                </c:pt>
                <c:pt idx="8">
                  <c:v>2035229</c:v>
                </c:pt>
                <c:pt idx="9">
                  <c:v>1522418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7180932</c:v>
                </c:pt>
                <c:pt idx="1">
                  <c:v>7601210</c:v>
                </c:pt>
                <c:pt idx="2">
                  <c:v>6317967</c:v>
                </c:pt>
                <c:pt idx="3">
                  <c:v>6121946</c:v>
                </c:pt>
                <c:pt idx="4">
                  <c:v>5097740</c:v>
                </c:pt>
                <c:pt idx="5">
                  <c:v>3219582</c:v>
                </c:pt>
                <c:pt idx="6">
                  <c:v>2550129</c:v>
                </c:pt>
                <c:pt idx="7">
                  <c:v>2495883</c:v>
                </c:pt>
                <c:pt idx="8">
                  <c:v>2318638</c:v>
                </c:pt>
                <c:pt idx="9">
                  <c:v>1644451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ALMERIA</c:v>
                </c:pt>
                <c:pt idx="7">
                  <c:v>CASTELLON</c:v>
                </c:pt>
                <c:pt idx="8">
                  <c:v>A CORUÑA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5006540</c:v>
                </c:pt>
                <c:pt idx="1">
                  <c:v>3113847</c:v>
                </c:pt>
                <c:pt idx="2">
                  <c:v>2794760</c:v>
                </c:pt>
                <c:pt idx="3">
                  <c:v>1739158</c:v>
                </c:pt>
                <c:pt idx="4">
                  <c:v>1537367</c:v>
                </c:pt>
                <c:pt idx="5">
                  <c:v>1401973</c:v>
                </c:pt>
                <c:pt idx="6">
                  <c:v>1343357</c:v>
                </c:pt>
                <c:pt idx="7">
                  <c:v>1274338</c:v>
                </c:pt>
                <c:pt idx="8">
                  <c:v>1218876</c:v>
                </c:pt>
                <c:pt idx="9">
                  <c:v>1031145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ALMERIA</c:v>
                </c:pt>
                <c:pt idx="7">
                  <c:v>CASTELLON</c:v>
                </c:pt>
                <c:pt idx="8">
                  <c:v>A CORUÑA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4221590</c:v>
                </c:pt>
                <c:pt idx="1">
                  <c:v>2846584</c:v>
                </c:pt>
                <c:pt idx="2">
                  <c:v>2250167</c:v>
                </c:pt>
                <c:pt idx="3">
                  <c:v>1479924</c:v>
                </c:pt>
                <c:pt idx="4">
                  <c:v>1405085</c:v>
                </c:pt>
                <c:pt idx="5">
                  <c:v>1503369</c:v>
                </c:pt>
                <c:pt idx="6">
                  <c:v>1344226</c:v>
                </c:pt>
                <c:pt idx="7">
                  <c:v>778533</c:v>
                </c:pt>
                <c:pt idx="8">
                  <c:v>1148279</c:v>
                </c:pt>
                <c:pt idx="9">
                  <c:v>922215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21379876</c:v>
                </c:pt>
                <c:pt idx="1">
                  <c:v>18231488</c:v>
                </c:pt>
                <c:pt idx="2">
                  <c:v>8579278</c:v>
                </c:pt>
                <c:pt idx="3">
                  <c:v>4548441</c:v>
                </c:pt>
                <c:pt idx="4">
                  <c:v>3114522</c:v>
                </c:pt>
                <c:pt idx="5">
                  <c:v>2867601</c:v>
                </c:pt>
                <c:pt idx="6">
                  <c:v>1764305</c:v>
                </c:pt>
                <c:pt idx="7">
                  <c:v>1062565</c:v>
                </c:pt>
                <c:pt idx="8">
                  <c:v>957638</c:v>
                </c:pt>
                <c:pt idx="9">
                  <c:v>906592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18639974</c:v>
                </c:pt>
                <c:pt idx="1">
                  <c:v>19612403</c:v>
                </c:pt>
                <c:pt idx="2">
                  <c:v>8409827</c:v>
                </c:pt>
                <c:pt idx="3">
                  <c:v>4900718</c:v>
                </c:pt>
                <c:pt idx="4">
                  <c:v>2994760</c:v>
                </c:pt>
                <c:pt idx="5">
                  <c:v>2606567</c:v>
                </c:pt>
                <c:pt idx="6">
                  <c:v>1712547</c:v>
                </c:pt>
                <c:pt idx="7">
                  <c:v>1124502</c:v>
                </c:pt>
                <c:pt idx="8">
                  <c:v>912089</c:v>
                </c:pt>
                <c:pt idx="9">
                  <c:v>959206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TARRAGONA</c:v>
                </c:pt>
                <c:pt idx="7">
                  <c:v>SANTANDER</c:v>
                </c:pt>
                <c:pt idx="8">
                  <c:v>ALMERIA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18953</c:v>
                </c:pt>
                <c:pt idx="1">
                  <c:v>16785</c:v>
                </c:pt>
                <c:pt idx="2">
                  <c:v>8321</c:v>
                </c:pt>
                <c:pt idx="3">
                  <c:v>6596</c:v>
                </c:pt>
                <c:pt idx="4">
                  <c:v>4281</c:v>
                </c:pt>
                <c:pt idx="5">
                  <c:v>4198</c:v>
                </c:pt>
                <c:pt idx="6">
                  <c:v>3897</c:v>
                </c:pt>
                <c:pt idx="7">
                  <c:v>1833</c:v>
                </c:pt>
                <c:pt idx="8">
                  <c:v>1396</c:v>
                </c:pt>
                <c:pt idx="9">
                  <c:v>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TARRAGONA</c:v>
                </c:pt>
                <c:pt idx="7">
                  <c:v>SANTANDER</c:v>
                </c:pt>
                <c:pt idx="8">
                  <c:v>ALMERIA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19000</c:v>
                </c:pt>
                <c:pt idx="1">
                  <c:v>13361</c:v>
                </c:pt>
                <c:pt idx="2">
                  <c:v>9655</c:v>
                </c:pt>
                <c:pt idx="3">
                  <c:v>6879</c:v>
                </c:pt>
                <c:pt idx="4">
                  <c:v>5454</c:v>
                </c:pt>
                <c:pt idx="5">
                  <c:v>4574</c:v>
                </c:pt>
                <c:pt idx="6">
                  <c:v>696</c:v>
                </c:pt>
                <c:pt idx="7">
                  <c:v>2599</c:v>
                </c:pt>
                <c:pt idx="8">
                  <c:v>839</c:v>
                </c:pt>
                <c:pt idx="9">
                  <c:v>1257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1162558</c:v>
                </c:pt>
                <c:pt idx="1">
                  <c:v>728792</c:v>
                </c:pt>
                <c:pt idx="2">
                  <c:v>336218</c:v>
                </c:pt>
                <c:pt idx="3">
                  <c:v>261849</c:v>
                </c:pt>
                <c:pt idx="4">
                  <c:v>199039</c:v>
                </c:pt>
                <c:pt idx="5">
                  <c:v>152302</c:v>
                </c:pt>
                <c:pt idx="6">
                  <c:v>70873</c:v>
                </c:pt>
                <c:pt idx="7">
                  <c:v>44436</c:v>
                </c:pt>
                <c:pt idx="8">
                  <c:v>41794</c:v>
                </c:pt>
                <c:pt idx="9">
                  <c:v>40412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861804</c:v>
                </c:pt>
                <c:pt idx="1">
                  <c:v>839138</c:v>
                </c:pt>
                <c:pt idx="2">
                  <c:v>362681</c:v>
                </c:pt>
                <c:pt idx="3">
                  <c:v>254411</c:v>
                </c:pt>
                <c:pt idx="4">
                  <c:v>219891</c:v>
                </c:pt>
                <c:pt idx="5">
                  <c:v>162622</c:v>
                </c:pt>
                <c:pt idx="6">
                  <c:v>68416</c:v>
                </c:pt>
                <c:pt idx="7">
                  <c:v>44687</c:v>
                </c:pt>
                <c:pt idx="8">
                  <c:v>41161</c:v>
                </c:pt>
                <c:pt idx="9">
                  <c:v>40475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20299154</c:v>
                </c:pt>
                <c:pt idx="1">
                  <c:v>9630870</c:v>
                </c:pt>
                <c:pt idx="2">
                  <c:v>2537471</c:v>
                </c:pt>
                <c:pt idx="3">
                  <c:v>2064465</c:v>
                </c:pt>
                <c:pt idx="4">
                  <c:v>1213654</c:v>
                </c:pt>
                <c:pt idx="5">
                  <c:v>256761</c:v>
                </c:pt>
                <c:pt idx="6">
                  <c:v>242740</c:v>
                </c:pt>
                <c:pt idx="7">
                  <c:v>130405</c:v>
                </c:pt>
                <c:pt idx="8">
                  <c:v>113326</c:v>
                </c:pt>
                <c:pt idx="9">
                  <c:v>75283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17437671</c:v>
                </c:pt>
                <c:pt idx="1">
                  <c:v>11273466</c:v>
                </c:pt>
                <c:pt idx="2">
                  <c:v>3018269</c:v>
                </c:pt>
                <c:pt idx="3">
                  <c:v>2029487</c:v>
                </c:pt>
                <c:pt idx="4">
                  <c:v>910140</c:v>
                </c:pt>
                <c:pt idx="5">
                  <c:v>114068</c:v>
                </c:pt>
                <c:pt idx="6">
                  <c:v>377305</c:v>
                </c:pt>
                <c:pt idx="7">
                  <c:v>0</c:v>
                </c:pt>
                <c:pt idx="8">
                  <c:v>93413</c:v>
                </c:pt>
                <c:pt idx="9">
                  <c:v>103804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17660400</c:v>
                </c:pt>
                <c:pt idx="1">
                  <c:v>9613333</c:v>
                </c:pt>
                <c:pt idx="2">
                  <c:v>2338211</c:v>
                </c:pt>
                <c:pt idx="3">
                  <c:v>1011695</c:v>
                </c:pt>
                <c:pt idx="4">
                  <c:v>289039</c:v>
                </c:pt>
                <c:pt idx="5">
                  <c:v>113302</c:v>
                </c:pt>
                <c:pt idx="6">
                  <c:v>36062</c:v>
                </c:pt>
                <c:pt idx="7">
                  <c:v>26567</c:v>
                </c:pt>
                <c:pt idx="8">
                  <c:v>11717</c:v>
                </c:pt>
                <c:pt idx="9">
                  <c:v>5220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14968844</c:v>
                </c:pt>
                <c:pt idx="1">
                  <c:v>11217769</c:v>
                </c:pt>
                <c:pt idx="2">
                  <c:v>2888401</c:v>
                </c:pt>
                <c:pt idx="3">
                  <c:v>1241467</c:v>
                </c:pt>
                <c:pt idx="4">
                  <c:v>319655</c:v>
                </c:pt>
                <c:pt idx="5">
                  <c:v>93413</c:v>
                </c:pt>
                <c:pt idx="6">
                  <c:v>36134</c:v>
                </c:pt>
                <c:pt idx="7">
                  <c:v>12322</c:v>
                </c:pt>
                <c:pt idx="8">
                  <c:v>14639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18792466</c:v>
                </c:pt>
                <c:pt idx="1">
                  <c:v>15434813</c:v>
                </c:pt>
                <c:pt idx="2">
                  <c:v>5424926</c:v>
                </c:pt>
                <c:pt idx="3">
                  <c:v>3388640</c:v>
                </c:pt>
                <c:pt idx="4">
                  <c:v>2058480</c:v>
                </c:pt>
                <c:pt idx="5">
                  <c:v>863085</c:v>
                </c:pt>
                <c:pt idx="6">
                  <c:v>796733</c:v>
                </c:pt>
                <c:pt idx="7">
                  <c:v>716811</c:v>
                </c:pt>
                <c:pt idx="8">
                  <c:v>558048</c:v>
                </c:pt>
                <c:pt idx="9">
                  <c:v>362478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16070033</c:v>
                </c:pt>
                <c:pt idx="1">
                  <c:v>17133521</c:v>
                </c:pt>
                <c:pt idx="2">
                  <c:v>5504663</c:v>
                </c:pt>
                <c:pt idx="3">
                  <c:v>3871062</c:v>
                </c:pt>
                <c:pt idx="4">
                  <c:v>1988559</c:v>
                </c:pt>
                <c:pt idx="5">
                  <c:v>809897</c:v>
                </c:pt>
                <c:pt idx="6">
                  <c:v>776351</c:v>
                </c:pt>
                <c:pt idx="7">
                  <c:v>759064</c:v>
                </c:pt>
                <c:pt idx="8">
                  <c:v>550840</c:v>
                </c:pt>
                <c:pt idx="9">
                  <c:v>338601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3053307</c:v>
                </c:pt>
                <c:pt idx="1">
                  <c:v>2776989</c:v>
                </c:pt>
                <c:pt idx="2">
                  <c:v>2438352</c:v>
                </c:pt>
                <c:pt idx="3">
                  <c:v>2083169</c:v>
                </c:pt>
                <c:pt idx="4">
                  <c:v>1011829</c:v>
                </c:pt>
                <c:pt idx="5">
                  <c:v>993829</c:v>
                </c:pt>
                <c:pt idx="6">
                  <c:v>427961</c:v>
                </c:pt>
                <c:pt idx="7">
                  <c:v>303247</c:v>
                </c:pt>
                <c:pt idx="8">
                  <c:v>293780</c:v>
                </c:pt>
                <c:pt idx="9">
                  <c:v>245462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2862091</c:v>
                </c:pt>
                <c:pt idx="1">
                  <c:v>2537147</c:v>
                </c:pt>
                <c:pt idx="2">
                  <c:v>2286886</c:v>
                </c:pt>
                <c:pt idx="3">
                  <c:v>1835498</c:v>
                </c:pt>
                <c:pt idx="4">
                  <c:v>991508</c:v>
                </c:pt>
                <c:pt idx="5">
                  <c:v>838856</c:v>
                </c:pt>
                <c:pt idx="6">
                  <c:v>370276</c:v>
                </c:pt>
                <c:pt idx="7">
                  <c:v>306912</c:v>
                </c:pt>
                <c:pt idx="8">
                  <c:v>336896</c:v>
                </c:pt>
                <c:pt idx="9">
                  <c:v>280256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1562278</c:v>
                </c:pt>
                <c:pt idx="1">
                  <c:v>1361632</c:v>
                </c:pt>
                <c:pt idx="2">
                  <c:v>567419</c:v>
                </c:pt>
                <c:pt idx="3">
                  <c:v>316473</c:v>
                </c:pt>
                <c:pt idx="4">
                  <c:v>199099.75</c:v>
                </c:pt>
                <c:pt idx="5">
                  <c:v>103176</c:v>
                </c:pt>
                <c:pt idx="6">
                  <c:v>62301</c:v>
                </c:pt>
                <c:pt idx="7">
                  <c:v>60674.5</c:v>
                </c:pt>
                <c:pt idx="8">
                  <c:v>52629</c:v>
                </c:pt>
                <c:pt idx="9">
                  <c:v>51437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1337360</c:v>
                </c:pt>
                <c:pt idx="1">
                  <c:v>1460055</c:v>
                </c:pt>
                <c:pt idx="2">
                  <c:v>538732.5</c:v>
                </c:pt>
                <c:pt idx="3">
                  <c:v>351985</c:v>
                </c:pt>
                <c:pt idx="4">
                  <c:v>193535.75</c:v>
                </c:pt>
                <c:pt idx="5">
                  <c:v>97881</c:v>
                </c:pt>
                <c:pt idx="6">
                  <c:v>59180</c:v>
                </c:pt>
                <c:pt idx="7">
                  <c:v>63816</c:v>
                </c:pt>
                <c:pt idx="8">
                  <c:v>40983</c:v>
                </c:pt>
                <c:pt idx="9">
                  <c:v>51312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1436962</c:v>
                </c:pt>
                <c:pt idx="1">
                  <c:v>756335</c:v>
                </c:pt>
                <c:pt idx="2">
                  <c:v>174880</c:v>
                </c:pt>
                <c:pt idx="3">
                  <c:v>97594</c:v>
                </c:pt>
                <c:pt idx="4">
                  <c:v>40578</c:v>
                </c:pt>
                <c:pt idx="5">
                  <c:v>22755</c:v>
                </c:pt>
                <c:pt idx="6">
                  <c:v>2172</c:v>
                </c:pt>
                <c:pt idx="7">
                  <c:v>1624</c:v>
                </c:pt>
                <c:pt idx="8">
                  <c:v>1089</c:v>
                </c:pt>
                <c:pt idx="9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1205468</c:v>
                </c:pt>
                <c:pt idx="1">
                  <c:v>756590</c:v>
                </c:pt>
                <c:pt idx="2">
                  <c:v>220949</c:v>
                </c:pt>
                <c:pt idx="3">
                  <c:v>101664</c:v>
                </c:pt>
                <c:pt idx="4">
                  <c:v>31588</c:v>
                </c:pt>
                <c:pt idx="5">
                  <c:v>25860</c:v>
                </c:pt>
                <c:pt idx="6">
                  <c:v>2300</c:v>
                </c:pt>
                <c:pt idx="7">
                  <c:v>882</c:v>
                </c:pt>
                <c:pt idx="8">
                  <c:v>1105</c:v>
                </c:pt>
                <c:pt idx="9">
                  <c:v>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118903</c:v>
                </c:pt>
                <c:pt idx="1">
                  <c:v>91900</c:v>
                </c:pt>
                <c:pt idx="2">
                  <c:v>63264</c:v>
                </c:pt>
                <c:pt idx="3">
                  <c:v>50871</c:v>
                </c:pt>
                <c:pt idx="4">
                  <c:v>44143</c:v>
                </c:pt>
                <c:pt idx="5">
                  <c:v>37809</c:v>
                </c:pt>
                <c:pt idx="6">
                  <c:v>22857.25</c:v>
                </c:pt>
                <c:pt idx="7">
                  <c:v>18958</c:v>
                </c:pt>
                <c:pt idx="8">
                  <c:v>11313</c:v>
                </c:pt>
                <c:pt idx="9">
                  <c:v>9503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107087</c:v>
                </c:pt>
                <c:pt idx="1">
                  <c:v>85993</c:v>
                </c:pt>
                <c:pt idx="2">
                  <c:v>52902</c:v>
                </c:pt>
                <c:pt idx="3">
                  <c:v>42800</c:v>
                </c:pt>
                <c:pt idx="4">
                  <c:v>39754</c:v>
                </c:pt>
                <c:pt idx="5">
                  <c:v>39375</c:v>
                </c:pt>
                <c:pt idx="6">
                  <c:v>21091.25</c:v>
                </c:pt>
                <c:pt idx="7">
                  <c:v>19647</c:v>
                </c:pt>
                <c:pt idx="8">
                  <c:v>9946</c:v>
                </c:pt>
                <c:pt idx="9">
                  <c:v>11990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554426</c:v>
                </c:pt>
                <c:pt idx="1">
                  <c:v>406561</c:v>
                </c:pt>
                <c:pt idx="2">
                  <c:v>175970.5</c:v>
                </c:pt>
                <c:pt idx="3">
                  <c:v>123846</c:v>
                </c:pt>
                <c:pt idx="4">
                  <c:v>58949</c:v>
                </c:pt>
                <c:pt idx="5">
                  <c:v>49982.5</c:v>
                </c:pt>
                <c:pt idx="6">
                  <c:v>25682</c:v>
                </c:pt>
                <c:pt idx="7">
                  <c:v>22690</c:v>
                </c:pt>
                <c:pt idx="8">
                  <c:v>21553</c:v>
                </c:pt>
                <c:pt idx="9">
                  <c:v>21283.5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660665</c:v>
                </c:pt>
                <c:pt idx="1">
                  <c:v>384157.5</c:v>
                </c:pt>
                <c:pt idx="2">
                  <c:v>172258.25</c:v>
                </c:pt>
                <c:pt idx="3">
                  <c:v>131531</c:v>
                </c:pt>
                <c:pt idx="4">
                  <c:v>57402</c:v>
                </c:pt>
                <c:pt idx="5">
                  <c:v>54338</c:v>
                </c:pt>
                <c:pt idx="6">
                  <c:v>19118</c:v>
                </c:pt>
                <c:pt idx="7">
                  <c:v>23948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605297</c:v>
                </c:pt>
                <c:pt idx="1">
                  <c:v>469825</c:v>
                </c:pt>
                <c:pt idx="2">
                  <c:v>198827.75</c:v>
                </c:pt>
                <c:pt idx="3">
                  <c:v>141593</c:v>
                </c:pt>
                <c:pt idx="4">
                  <c:v>125316</c:v>
                </c:pt>
                <c:pt idx="5">
                  <c:v>102087</c:v>
                </c:pt>
                <c:pt idx="6">
                  <c:v>60677</c:v>
                </c:pt>
                <c:pt idx="7">
                  <c:v>58502.5</c:v>
                </c:pt>
                <c:pt idx="8">
                  <c:v>47966</c:v>
                </c:pt>
                <c:pt idx="9">
                  <c:v>46201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703465</c:v>
                </c:pt>
                <c:pt idx="1">
                  <c:v>437068.5</c:v>
                </c:pt>
                <c:pt idx="2">
                  <c:v>193349.5</c:v>
                </c:pt>
                <c:pt idx="3">
                  <c:v>131036</c:v>
                </c:pt>
                <c:pt idx="4">
                  <c:v>131892</c:v>
                </c:pt>
                <c:pt idx="5">
                  <c:v>96776</c:v>
                </c:pt>
                <c:pt idx="6">
                  <c:v>58298</c:v>
                </c:pt>
                <c:pt idx="7">
                  <c:v>61516</c:v>
                </c:pt>
                <c:pt idx="8">
                  <c:v>43438</c:v>
                </c:pt>
                <c:pt idx="9">
                  <c:v>49350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1752202</c:v>
                </c:pt>
                <c:pt idx="1">
                  <c:v>1351247</c:v>
                </c:pt>
                <c:pt idx="2">
                  <c:v>994153</c:v>
                </c:pt>
                <c:pt idx="3">
                  <c:v>865012</c:v>
                </c:pt>
                <c:pt idx="4">
                  <c:v>674944</c:v>
                </c:pt>
                <c:pt idx="5">
                  <c:v>538091</c:v>
                </c:pt>
                <c:pt idx="6">
                  <c:v>192442</c:v>
                </c:pt>
                <c:pt idx="7">
                  <c:v>180831</c:v>
                </c:pt>
                <c:pt idx="8">
                  <c:v>148666</c:v>
                </c:pt>
                <c:pt idx="9">
                  <c:v>119790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1717177</c:v>
                </c:pt>
                <c:pt idx="1">
                  <c:v>1325743</c:v>
                </c:pt>
                <c:pt idx="2">
                  <c:v>862127</c:v>
                </c:pt>
                <c:pt idx="3">
                  <c:v>714422</c:v>
                </c:pt>
                <c:pt idx="4">
                  <c:v>656886</c:v>
                </c:pt>
                <c:pt idx="5">
                  <c:v>551947</c:v>
                </c:pt>
                <c:pt idx="6">
                  <c:v>190180</c:v>
                </c:pt>
                <c:pt idx="7">
                  <c:v>174785</c:v>
                </c:pt>
                <c:pt idx="8">
                  <c:v>149776</c:v>
                </c:pt>
                <c:pt idx="9">
                  <c:v>137891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MOTRIL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551348</c:v>
                </c:pt>
                <c:pt idx="1">
                  <c:v>441781</c:v>
                </c:pt>
                <c:pt idx="2">
                  <c:v>417134</c:v>
                </c:pt>
                <c:pt idx="3">
                  <c:v>283049</c:v>
                </c:pt>
                <c:pt idx="4">
                  <c:v>129610</c:v>
                </c:pt>
                <c:pt idx="5">
                  <c:v>80021</c:v>
                </c:pt>
                <c:pt idx="6">
                  <c:v>62530</c:v>
                </c:pt>
                <c:pt idx="7">
                  <c:v>21017</c:v>
                </c:pt>
                <c:pt idx="8">
                  <c:v>15172</c:v>
                </c:pt>
                <c:pt idx="9">
                  <c:v>7926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MOTRIL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331006</c:v>
                </c:pt>
                <c:pt idx="1">
                  <c:v>443825</c:v>
                </c:pt>
                <c:pt idx="2">
                  <c:v>379928</c:v>
                </c:pt>
                <c:pt idx="3">
                  <c:v>211083</c:v>
                </c:pt>
                <c:pt idx="4">
                  <c:v>129284</c:v>
                </c:pt>
                <c:pt idx="5">
                  <c:v>99398</c:v>
                </c:pt>
                <c:pt idx="6">
                  <c:v>82912</c:v>
                </c:pt>
                <c:pt idx="7">
                  <c:v>24927</c:v>
                </c:pt>
                <c:pt idx="8">
                  <c:v>9699</c:v>
                </c:pt>
                <c:pt idx="9">
                  <c:v>3427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291119</c:v>
                </c:pt>
                <c:pt idx="1">
                  <c:v>286033</c:v>
                </c:pt>
                <c:pt idx="2">
                  <c:v>105620</c:v>
                </c:pt>
                <c:pt idx="3">
                  <c:v>101498</c:v>
                </c:pt>
                <c:pt idx="4">
                  <c:v>91795</c:v>
                </c:pt>
                <c:pt idx="5">
                  <c:v>47110</c:v>
                </c:pt>
                <c:pt idx="6">
                  <c:v>31425</c:v>
                </c:pt>
                <c:pt idx="7">
                  <c:v>24415</c:v>
                </c:pt>
                <c:pt idx="8">
                  <c:v>16466</c:v>
                </c:pt>
                <c:pt idx="9">
                  <c:v>16387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299558</c:v>
                </c:pt>
                <c:pt idx="1">
                  <c:v>294615</c:v>
                </c:pt>
                <c:pt idx="2">
                  <c:v>117374</c:v>
                </c:pt>
                <c:pt idx="3">
                  <c:v>108769</c:v>
                </c:pt>
                <c:pt idx="4">
                  <c:v>76745</c:v>
                </c:pt>
                <c:pt idx="5">
                  <c:v>45872</c:v>
                </c:pt>
                <c:pt idx="6">
                  <c:v>33262</c:v>
                </c:pt>
                <c:pt idx="7">
                  <c:v>29500</c:v>
                </c:pt>
                <c:pt idx="8">
                  <c:v>15437</c:v>
                </c:pt>
                <c:pt idx="9">
                  <c:v>13723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#N/A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7890</c:v>
                </c:pt>
                <c:pt idx="1">
                  <c:v>6704</c:v>
                </c:pt>
                <c:pt idx="2">
                  <c:v>4117</c:v>
                </c:pt>
                <c:pt idx="3">
                  <c:v>3664</c:v>
                </c:pt>
                <c:pt idx="4">
                  <c:v>3648</c:v>
                </c:pt>
                <c:pt idx="5">
                  <c:v>#N/A</c:v>
                </c:pt>
                <c:pt idx="6">
                  <c:v>2327</c:v>
                </c:pt>
                <c:pt idx="7">
                  <c:v>916</c:v>
                </c:pt>
                <c:pt idx="8">
                  <c:v>836</c:v>
                </c:pt>
                <c:pt idx="9">
                  <c:v>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#N/A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7664</c:v>
                </c:pt>
                <c:pt idx="1">
                  <c:v>5240</c:v>
                </c:pt>
                <c:pt idx="2">
                  <c:v>4136</c:v>
                </c:pt>
                <c:pt idx="3">
                  <c:v>3683</c:v>
                </c:pt>
                <c:pt idx="4">
                  <c:v>3850</c:v>
                </c:pt>
                <c:pt idx="5">
                  <c:v>#N/A</c:v>
                </c:pt>
                <c:pt idx="6">
                  <c:v>2318</c:v>
                </c:pt>
                <c:pt idx="7">
                  <c:v>927</c:v>
                </c:pt>
                <c:pt idx="8">
                  <c:v>862</c:v>
                </c:pt>
                <c:pt idx="9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124203449</c:v>
                </c:pt>
                <c:pt idx="1">
                  <c:v>72770068</c:v>
                </c:pt>
                <c:pt idx="2">
                  <c:v>71005983</c:v>
                </c:pt>
                <c:pt idx="3">
                  <c:v>67588364</c:v>
                </c:pt>
                <c:pt idx="4">
                  <c:v>64939357</c:v>
                </c:pt>
                <c:pt idx="5">
                  <c:v>40729726</c:v>
                </c:pt>
                <c:pt idx="6">
                  <c:v>17804710</c:v>
                </c:pt>
                <c:pt idx="7">
                  <c:v>13158679</c:v>
                </c:pt>
                <c:pt idx="8">
                  <c:v>12276203</c:v>
                </c:pt>
                <c:pt idx="9">
                  <c:v>11010039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111921460</c:v>
                </c:pt>
                <c:pt idx="1">
                  <c:v>74407799</c:v>
                </c:pt>
                <c:pt idx="2">
                  <c:v>68815924</c:v>
                </c:pt>
                <c:pt idx="3">
                  <c:v>65749195</c:v>
                </c:pt>
                <c:pt idx="4">
                  <c:v>65983674</c:v>
                </c:pt>
                <c:pt idx="5">
                  <c:v>28939082</c:v>
                </c:pt>
                <c:pt idx="6">
                  <c:v>20331570</c:v>
                </c:pt>
                <c:pt idx="7">
                  <c:v>12870833</c:v>
                </c:pt>
                <c:pt idx="8">
                  <c:v>12264614</c:v>
                </c:pt>
                <c:pt idx="9">
                  <c:v>9848750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258</c:v>
                </c:pt>
                <c:pt idx="1">
                  <c:v>252</c:v>
                </c:pt>
                <c:pt idx="2">
                  <c:v>162</c:v>
                </c:pt>
                <c:pt idx="3">
                  <c:v>118</c:v>
                </c:pt>
                <c:pt idx="4">
                  <c:v>65</c:v>
                </c:pt>
                <c:pt idx="5">
                  <c:v>64</c:v>
                </c:pt>
                <c:pt idx="6">
                  <c:v>31</c:v>
                </c:pt>
                <c:pt idx="7">
                  <c:v>16</c:v>
                </c:pt>
                <c:pt idx="8">
                  <c:v>16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211</c:v>
                </c:pt>
                <c:pt idx="1">
                  <c:v>257</c:v>
                </c:pt>
                <c:pt idx="2">
                  <c:v>156</c:v>
                </c:pt>
                <c:pt idx="3">
                  <c:v>96</c:v>
                </c:pt>
                <c:pt idx="4">
                  <c:v>79</c:v>
                </c:pt>
                <c:pt idx="5">
                  <c:v>73</c:v>
                </c:pt>
                <c:pt idx="6">
                  <c:v>43</c:v>
                </c:pt>
                <c:pt idx="7">
                  <c:v>13</c:v>
                </c:pt>
                <c:pt idx="8">
                  <c:v>13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87" bestFit="1" customWidth="1"/>
    <col min="2" max="2" width="16" style="87" bestFit="1" customWidth="1"/>
    <col min="3" max="3" width="26.5703125" style="87" bestFit="1" customWidth="1"/>
    <col min="4" max="16384" width="11.42578125" style="87"/>
  </cols>
  <sheetData>
    <row r="1" spans="1:9" ht="22.5" customHeight="1" x14ac:dyDescent="0.35">
      <c r="D1" s="88" t="s">
        <v>39</v>
      </c>
    </row>
    <row r="4" spans="1:9" x14ac:dyDescent="0.25">
      <c r="F4" s="89"/>
      <c r="G4" s="89"/>
      <c r="I4" s="90">
        <v>41793</v>
      </c>
    </row>
    <row r="6" spans="1:9" x14ac:dyDescent="0.25">
      <c r="A6" s="108" t="s">
        <v>42</v>
      </c>
      <c r="B6" s="109"/>
      <c r="C6" s="109"/>
      <c r="D6" s="106" t="s">
        <v>98</v>
      </c>
      <c r="E6" s="107"/>
      <c r="F6" s="106" t="s">
        <v>40</v>
      </c>
      <c r="G6" s="107"/>
      <c r="H6" s="106" t="s">
        <v>41</v>
      </c>
      <c r="I6" s="107"/>
    </row>
    <row r="7" spans="1:9" x14ac:dyDescent="0.25">
      <c r="A7" s="110"/>
      <c r="B7" s="110"/>
      <c r="C7" s="110"/>
      <c r="D7" s="91">
        <v>2013</v>
      </c>
      <c r="E7" s="91">
        <v>2014</v>
      </c>
      <c r="F7" s="91">
        <v>2013</v>
      </c>
      <c r="G7" s="91">
        <v>2014</v>
      </c>
      <c r="H7" s="91" t="s">
        <v>0</v>
      </c>
      <c r="I7" s="91" t="s">
        <v>3</v>
      </c>
    </row>
    <row r="8" spans="1:9" x14ac:dyDescent="0.25">
      <c r="A8" s="111" t="s">
        <v>12</v>
      </c>
      <c r="B8" s="111" t="s">
        <v>13</v>
      </c>
      <c r="C8" s="92" t="s">
        <v>14</v>
      </c>
      <c r="D8" s="93">
        <v>12399810</v>
      </c>
      <c r="E8" s="93">
        <v>14047128</v>
      </c>
      <c r="F8" s="93">
        <v>48413107</v>
      </c>
      <c r="G8" s="93">
        <v>50682404</v>
      </c>
      <c r="H8" s="93">
        <v>2269297</v>
      </c>
      <c r="I8" s="94">
        <f>((G8*100/F8)-100)</f>
        <v>4.6873608008674239</v>
      </c>
    </row>
    <row r="9" spans="1:9" x14ac:dyDescent="0.25">
      <c r="A9" s="112"/>
      <c r="B9" s="113"/>
      <c r="C9" s="92" t="s">
        <v>15</v>
      </c>
      <c r="D9" s="93">
        <v>5984467</v>
      </c>
      <c r="E9" s="93">
        <v>6530296</v>
      </c>
      <c r="F9" s="93">
        <v>24259841</v>
      </c>
      <c r="G9" s="93">
        <v>27335250</v>
      </c>
      <c r="H9" s="93">
        <v>3075409</v>
      </c>
      <c r="I9" s="94">
        <f t="shared" ref="I9:I19" si="0">((G9*100/F9)-100)</f>
        <v>12.676954477978654</v>
      </c>
    </row>
    <row r="10" spans="1:9" x14ac:dyDescent="0.25">
      <c r="A10" s="112"/>
      <c r="B10" s="111" t="s">
        <v>16</v>
      </c>
      <c r="C10" s="92" t="s">
        <v>17</v>
      </c>
      <c r="D10" s="93">
        <v>5143552</v>
      </c>
      <c r="E10" s="93">
        <v>5400014</v>
      </c>
      <c r="F10" s="93">
        <v>19024666</v>
      </c>
      <c r="G10" s="93">
        <v>20257275</v>
      </c>
      <c r="H10" s="93">
        <v>1232609</v>
      </c>
      <c r="I10" s="94">
        <f t="shared" si="0"/>
        <v>6.4790046774014343</v>
      </c>
    </row>
    <row r="11" spans="1:9" x14ac:dyDescent="0.25">
      <c r="A11" s="112"/>
      <c r="B11" s="112"/>
      <c r="C11" s="92" t="s">
        <v>18</v>
      </c>
      <c r="D11" s="93">
        <v>12891043</v>
      </c>
      <c r="E11" s="93">
        <v>12923178</v>
      </c>
      <c r="F11" s="93">
        <v>49655227</v>
      </c>
      <c r="G11" s="93">
        <v>50329651</v>
      </c>
      <c r="H11" s="93">
        <v>674424</v>
      </c>
      <c r="I11" s="94">
        <f t="shared" si="0"/>
        <v>1.3582135069083421</v>
      </c>
    </row>
    <row r="12" spans="1:9" x14ac:dyDescent="0.25">
      <c r="A12" s="113"/>
      <c r="B12" s="113"/>
      <c r="C12" s="92" t="s">
        <v>2</v>
      </c>
      <c r="D12" s="93">
        <v>18034595</v>
      </c>
      <c r="E12" s="93">
        <v>18323192</v>
      </c>
      <c r="F12" s="93">
        <v>68679893</v>
      </c>
      <c r="G12" s="93">
        <v>70586926</v>
      </c>
      <c r="H12" s="93">
        <v>1907033</v>
      </c>
      <c r="I12" s="94">
        <f t="shared" si="0"/>
        <v>2.7766976864684381</v>
      </c>
    </row>
    <row r="13" spans="1:9" x14ac:dyDescent="0.25">
      <c r="A13" s="95"/>
      <c r="B13" s="95"/>
      <c r="C13" s="96" t="s">
        <v>2</v>
      </c>
      <c r="D13" s="97">
        <v>36418872</v>
      </c>
      <c r="E13" s="97">
        <v>38900616</v>
      </c>
      <c r="F13" s="97">
        <v>141352841</v>
      </c>
      <c r="G13" s="97">
        <v>148604580</v>
      </c>
      <c r="H13" s="97">
        <v>7251739</v>
      </c>
      <c r="I13" s="98">
        <f t="shared" si="0"/>
        <v>5.1302392995412163</v>
      </c>
    </row>
    <row r="14" spans="1:9" x14ac:dyDescent="0.25">
      <c r="A14" s="111" t="s">
        <v>4</v>
      </c>
      <c r="B14" s="99" t="s">
        <v>5</v>
      </c>
      <c r="C14" s="92" t="s">
        <v>6</v>
      </c>
      <c r="D14" s="93">
        <v>18082</v>
      </c>
      <c r="E14" s="93">
        <v>22392</v>
      </c>
      <c r="F14" s="93">
        <v>69824</v>
      </c>
      <c r="G14" s="93">
        <v>73398</v>
      </c>
      <c r="H14" s="93">
        <v>3574</v>
      </c>
      <c r="I14" s="94">
        <f t="shared" si="0"/>
        <v>5.118583868011001</v>
      </c>
    </row>
    <row r="15" spans="1:9" x14ac:dyDescent="0.25">
      <c r="A15" s="112"/>
      <c r="B15" s="111" t="s">
        <v>7</v>
      </c>
      <c r="C15" s="92" t="s">
        <v>8</v>
      </c>
      <c r="D15" s="93">
        <v>658102</v>
      </c>
      <c r="E15" s="93">
        <v>651034</v>
      </c>
      <c r="F15" s="93">
        <v>2532886</v>
      </c>
      <c r="G15" s="93">
        <v>2607835</v>
      </c>
      <c r="H15" s="93">
        <v>74949</v>
      </c>
      <c r="I15" s="94">
        <f t="shared" si="0"/>
        <v>2.9590356612970368</v>
      </c>
    </row>
    <row r="16" spans="1:9" x14ac:dyDescent="0.25">
      <c r="A16" s="112"/>
      <c r="B16" s="113"/>
      <c r="C16" s="92" t="s">
        <v>9</v>
      </c>
      <c r="D16" s="93">
        <v>191979</v>
      </c>
      <c r="E16" s="93">
        <v>169684</v>
      </c>
      <c r="F16" s="93">
        <v>622173</v>
      </c>
      <c r="G16" s="93">
        <v>641985</v>
      </c>
      <c r="H16" s="93">
        <v>19812</v>
      </c>
      <c r="I16" s="94">
        <f t="shared" si="0"/>
        <v>3.1843233312921058</v>
      </c>
    </row>
    <row r="17" spans="1:9" x14ac:dyDescent="0.25">
      <c r="A17" s="113"/>
      <c r="B17" s="99" t="s">
        <v>10</v>
      </c>
      <c r="C17" s="92" t="s">
        <v>11</v>
      </c>
      <c r="D17" s="93">
        <v>258319</v>
      </c>
      <c r="E17" s="93">
        <v>231947</v>
      </c>
      <c r="F17" s="93">
        <v>1149095</v>
      </c>
      <c r="G17" s="93">
        <v>990486</v>
      </c>
      <c r="H17" s="93">
        <v>-158609</v>
      </c>
      <c r="I17" s="94">
        <f t="shared" si="0"/>
        <v>-13.80294927747488</v>
      </c>
    </row>
    <row r="18" spans="1:9" x14ac:dyDescent="0.25">
      <c r="A18" s="100"/>
      <c r="B18" s="100"/>
      <c r="C18" s="96" t="s">
        <v>2</v>
      </c>
      <c r="D18" s="97">
        <v>1126482</v>
      </c>
      <c r="E18" s="97">
        <v>1075057</v>
      </c>
      <c r="F18" s="97">
        <v>4373978</v>
      </c>
      <c r="G18" s="97">
        <v>4313704</v>
      </c>
      <c r="H18" s="97">
        <v>-60274</v>
      </c>
      <c r="I18" s="98">
        <f t="shared" si="0"/>
        <v>-1.3780133324858923</v>
      </c>
    </row>
    <row r="19" spans="1:9" x14ac:dyDescent="0.25">
      <c r="A19" s="101"/>
      <c r="B19" s="101"/>
      <c r="C19" s="102" t="s">
        <v>1</v>
      </c>
      <c r="D19" s="103">
        <f>+D13+D18</f>
        <v>37545354</v>
      </c>
      <c r="E19" s="103">
        <f t="shared" ref="E19:G19" si="1">+E13+E18</f>
        <v>39975673</v>
      </c>
      <c r="F19" s="103">
        <f t="shared" si="1"/>
        <v>145726819</v>
      </c>
      <c r="G19" s="103">
        <f t="shared" si="1"/>
        <v>152918284</v>
      </c>
      <c r="H19" s="103">
        <f t="shared" ref="H19" si="2">G19-F19</f>
        <v>7191465</v>
      </c>
      <c r="I19" s="104">
        <f t="shared" si="0"/>
        <v>4.9348946538111136</v>
      </c>
    </row>
    <row r="20" spans="1:9" x14ac:dyDescent="0.25">
      <c r="A20" s="100"/>
      <c r="B20" s="100"/>
      <c r="I20" s="105"/>
    </row>
    <row r="21" spans="1:9" x14ac:dyDescent="0.25">
      <c r="A21" s="111" t="s">
        <v>19</v>
      </c>
      <c r="B21" s="111" t="s">
        <v>20</v>
      </c>
      <c r="C21" s="92" t="s">
        <v>21</v>
      </c>
      <c r="D21" s="93">
        <v>9407070</v>
      </c>
      <c r="E21" s="93">
        <v>9502627</v>
      </c>
      <c r="F21" s="93">
        <v>35468665</v>
      </c>
      <c r="G21" s="93">
        <v>36679595</v>
      </c>
      <c r="H21" s="93">
        <v>1210930</v>
      </c>
      <c r="I21" s="94">
        <f t="shared" ref="I21:I34" si="3">((G21*100/F21)-100)</f>
        <v>3.4140839526945825</v>
      </c>
    </row>
    <row r="22" spans="1:9" x14ac:dyDescent="0.25">
      <c r="A22" s="112"/>
      <c r="B22" s="113"/>
      <c r="C22" s="92" t="s">
        <v>22</v>
      </c>
      <c r="D22" s="93">
        <v>7922858</v>
      </c>
      <c r="E22" s="93">
        <v>8043718</v>
      </c>
      <c r="F22" s="93">
        <v>30815291</v>
      </c>
      <c r="G22" s="93">
        <v>31116895</v>
      </c>
      <c r="H22" s="93">
        <v>301604</v>
      </c>
      <c r="I22" s="94">
        <f t="shared" si="3"/>
        <v>0.97874785605627324</v>
      </c>
    </row>
    <row r="23" spans="1:9" x14ac:dyDescent="0.25">
      <c r="A23" s="112"/>
      <c r="B23" s="99" t="s">
        <v>23</v>
      </c>
      <c r="C23" s="92" t="s">
        <v>24</v>
      </c>
      <c r="D23" s="93">
        <v>3921216</v>
      </c>
      <c r="E23" s="93">
        <v>3984085</v>
      </c>
      <c r="F23" s="93">
        <v>14296105</v>
      </c>
      <c r="G23" s="93">
        <v>15164984</v>
      </c>
      <c r="H23" s="93">
        <v>868879</v>
      </c>
      <c r="I23" s="94">
        <f t="shared" si="3"/>
        <v>6.0777323613669552</v>
      </c>
    </row>
    <row r="24" spans="1:9" x14ac:dyDescent="0.25">
      <c r="A24" s="112"/>
      <c r="B24" s="111" t="s">
        <v>25</v>
      </c>
      <c r="C24" s="92" t="s">
        <v>26</v>
      </c>
      <c r="D24" s="93">
        <v>1127594.5</v>
      </c>
      <c r="E24" s="93">
        <v>1160719</v>
      </c>
      <c r="F24" s="93">
        <v>4429233.75</v>
      </c>
      <c r="G24" s="93">
        <v>4574571.75</v>
      </c>
      <c r="H24" s="93">
        <v>145338</v>
      </c>
      <c r="I24" s="94">
        <f t="shared" si="3"/>
        <v>3.2813350616232384</v>
      </c>
    </row>
    <row r="25" spans="1:9" x14ac:dyDescent="0.25">
      <c r="A25" s="112"/>
      <c r="B25" s="112"/>
      <c r="C25" s="92" t="s">
        <v>21</v>
      </c>
      <c r="D25" s="93">
        <v>594515.5</v>
      </c>
      <c r="E25" s="93">
        <v>651167</v>
      </c>
      <c r="F25" s="93">
        <v>2348387.25</v>
      </c>
      <c r="G25" s="93">
        <v>2535156</v>
      </c>
      <c r="H25" s="93">
        <v>186768.75</v>
      </c>
      <c r="I25" s="94">
        <f t="shared" si="3"/>
        <v>7.9530643849305562</v>
      </c>
    </row>
    <row r="26" spans="1:9" x14ac:dyDescent="0.25">
      <c r="A26" s="112"/>
      <c r="B26" s="112"/>
      <c r="C26" s="92" t="s">
        <v>27</v>
      </c>
      <c r="D26" s="93">
        <v>124644.5</v>
      </c>
      <c r="E26" s="93">
        <v>129103.75</v>
      </c>
      <c r="F26" s="93">
        <v>475379.25</v>
      </c>
      <c r="G26" s="93">
        <v>517121.25</v>
      </c>
      <c r="H26" s="93">
        <v>41742</v>
      </c>
      <c r="I26" s="94">
        <f t="shared" si="3"/>
        <v>8.7807787150995722</v>
      </c>
    </row>
    <row r="27" spans="1:9" x14ac:dyDescent="0.25">
      <c r="A27" s="112"/>
      <c r="B27" s="112"/>
      <c r="C27" s="92" t="s">
        <v>28</v>
      </c>
      <c r="D27" s="93">
        <v>408425.5</v>
      </c>
      <c r="E27" s="93">
        <v>380448.25</v>
      </c>
      <c r="F27" s="93">
        <v>1605457.25</v>
      </c>
      <c r="G27" s="93">
        <v>1522294.5</v>
      </c>
      <c r="H27" s="93">
        <v>-83162.75</v>
      </c>
      <c r="I27" s="94">
        <f t="shared" si="3"/>
        <v>-5.1800040144326545</v>
      </c>
    </row>
    <row r="28" spans="1:9" x14ac:dyDescent="0.25">
      <c r="A28" s="112"/>
      <c r="B28" s="113"/>
      <c r="C28" s="92" t="s">
        <v>29</v>
      </c>
      <c r="D28" s="93">
        <v>533079</v>
      </c>
      <c r="E28" s="93">
        <v>509552</v>
      </c>
      <c r="F28" s="93">
        <v>2080846.5</v>
      </c>
      <c r="G28" s="93">
        <v>2039415.75</v>
      </c>
      <c r="H28" s="93">
        <v>-41430.75</v>
      </c>
      <c r="I28" s="94">
        <f t="shared" si="3"/>
        <v>-1.9910526797627739</v>
      </c>
    </row>
    <row r="29" spans="1:9" x14ac:dyDescent="0.25">
      <c r="A29" s="112"/>
      <c r="B29" s="111" t="s">
        <v>30</v>
      </c>
      <c r="C29" s="92" t="s">
        <v>31</v>
      </c>
      <c r="D29" s="93">
        <v>2105921</v>
      </c>
      <c r="E29" s="93">
        <v>2368265</v>
      </c>
      <c r="F29" s="93">
        <v>6833256</v>
      </c>
      <c r="G29" s="93">
        <v>7140502</v>
      </c>
      <c r="H29" s="93">
        <v>307246</v>
      </c>
      <c r="I29" s="94">
        <f t="shared" si="3"/>
        <v>4.4963338121680181</v>
      </c>
    </row>
    <row r="30" spans="1:9" x14ac:dyDescent="0.25">
      <c r="A30" s="112"/>
      <c r="B30" s="113"/>
      <c r="C30" s="92" t="s">
        <v>32</v>
      </c>
      <c r="D30" s="93">
        <v>736775</v>
      </c>
      <c r="E30" s="93">
        <v>709229</v>
      </c>
      <c r="F30" s="93">
        <v>1761241</v>
      </c>
      <c r="G30" s="93">
        <v>2032917</v>
      </c>
      <c r="H30" s="93">
        <v>271676</v>
      </c>
      <c r="I30" s="94">
        <f t="shared" si="3"/>
        <v>15.425259802605098</v>
      </c>
    </row>
    <row r="31" spans="1:9" x14ac:dyDescent="0.25">
      <c r="A31" s="112"/>
      <c r="B31" s="99" t="s">
        <v>33</v>
      </c>
      <c r="C31" s="92" t="s">
        <v>34</v>
      </c>
      <c r="D31" s="93">
        <v>285874</v>
      </c>
      <c r="E31" s="93">
        <v>344456</v>
      </c>
      <c r="F31" s="93">
        <v>1085814</v>
      </c>
      <c r="G31" s="93">
        <v>1061904</v>
      </c>
      <c r="H31" s="93">
        <v>-23910</v>
      </c>
      <c r="I31" s="94">
        <f t="shared" si="3"/>
        <v>-2.2020346026114908</v>
      </c>
    </row>
    <row r="32" spans="1:9" x14ac:dyDescent="0.25">
      <c r="A32" s="112"/>
      <c r="B32" s="111" t="s">
        <v>35</v>
      </c>
      <c r="C32" s="92" t="s">
        <v>36</v>
      </c>
      <c r="D32" s="93">
        <v>10192</v>
      </c>
      <c r="E32" s="93">
        <v>11015</v>
      </c>
      <c r="F32" s="93">
        <v>37726</v>
      </c>
      <c r="G32" s="93">
        <v>39345</v>
      </c>
      <c r="H32" s="93">
        <v>1619</v>
      </c>
      <c r="I32" s="94">
        <f t="shared" si="3"/>
        <v>4.2914700736892399</v>
      </c>
    </row>
    <row r="33" spans="1:9" x14ac:dyDescent="0.25">
      <c r="A33" s="112"/>
      <c r="B33" s="112"/>
      <c r="C33" s="92" t="s">
        <v>37</v>
      </c>
      <c r="D33" s="93">
        <v>154217352</v>
      </c>
      <c r="E33" s="93">
        <v>161065983</v>
      </c>
      <c r="F33" s="93">
        <v>561903134</v>
      </c>
      <c r="G33" s="93">
        <v>590186659</v>
      </c>
      <c r="H33" s="93">
        <v>28283525</v>
      </c>
      <c r="I33" s="94">
        <f t="shared" si="3"/>
        <v>5.0335232691547844</v>
      </c>
    </row>
    <row r="34" spans="1:9" x14ac:dyDescent="0.25">
      <c r="A34" s="114"/>
      <c r="B34" s="115"/>
      <c r="C34" s="92" t="s">
        <v>38</v>
      </c>
      <c r="D34" s="93">
        <v>442</v>
      </c>
      <c r="E34" s="93">
        <v>415</v>
      </c>
      <c r="F34" s="93">
        <v>1008</v>
      </c>
      <c r="G34" s="93">
        <v>1025</v>
      </c>
      <c r="H34" s="93">
        <v>17</v>
      </c>
      <c r="I34" s="94">
        <f t="shared" si="3"/>
        <v>1.6865079365079367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118" t="s">
        <v>97</v>
      </c>
      <c r="B5" s="116" t="str">
        <f>'Resumen general'!D6</f>
        <v>Mes Abril</v>
      </c>
      <c r="C5" s="117"/>
      <c r="D5" s="116" t="str">
        <f>'Resumen general'!F6</f>
        <v>Acumulado desde Enero</v>
      </c>
      <c r="E5" s="117"/>
      <c r="F5" s="117"/>
      <c r="L5" s="70">
        <f>'Resumen general'!I4</f>
        <v>41793</v>
      </c>
    </row>
    <row r="6" spans="1:12" x14ac:dyDescent="0.25">
      <c r="A6" s="119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980938</v>
      </c>
      <c r="C7" s="73">
        <v>949276</v>
      </c>
      <c r="D7" s="73">
        <v>4146772</v>
      </c>
      <c r="E7" s="73">
        <v>3764378</v>
      </c>
      <c r="F7" s="74">
        <f>((E7*100)/D7)-100</f>
        <v>-9.2214860136993337</v>
      </c>
      <c r="G7" s="75"/>
      <c r="H7" s="75"/>
      <c r="I7" s="75"/>
    </row>
    <row r="8" spans="1:12" x14ac:dyDescent="0.25">
      <c r="A8" s="76" t="s">
        <v>45</v>
      </c>
      <c r="B8" s="77">
        <v>186675</v>
      </c>
      <c r="C8" s="77">
        <v>303184</v>
      </c>
      <c r="D8" s="77">
        <v>742611</v>
      </c>
      <c r="E8" s="77">
        <v>880249</v>
      </c>
      <c r="F8" s="78">
        <f t="shared" ref="F8:F35" si="0">((E8*100)/D8)-100</f>
        <v>18.534333587840734</v>
      </c>
      <c r="G8" s="75"/>
      <c r="H8" s="75"/>
      <c r="I8" s="75"/>
    </row>
    <row r="9" spans="1:12" x14ac:dyDescent="0.25">
      <c r="A9" s="72" t="s">
        <v>46</v>
      </c>
      <c r="B9" s="73">
        <v>359756</v>
      </c>
      <c r="C9" s="73">
        <v>286756</v>
      </c>
      <c r="D9" s="73">
        <v>1552807</v>
      </c>
      <c r="E9" s="73">
        <v>1607250</v>
      </c>
      <c r="F9" s="74">
        <f t="shared" si="0"/>
        <v>3.5061021749644397</v>
      </c>
      <c r="G9" s="75"/>
      <c r="H9" s="75"/>
      <c r="I9" s="75"/>
    </row>
    <row r="10" spans="1:12" x14ac:dyDescent="0.25">
      <c r="A10" s="76" t="s">
        <v>47</v>
      </c>
      <c r="B10" s="77">
        <v>378008</v>
      </c>
      <c r="C10" s="77">
        <v>421074</v>
      </c>
      <c r="D10" s="77">
        <v>1488852</v>
      </c>
      <c r="E10" s="77">
        <v>1626992</v>
      </c>
      <c r="F10" s="78">
        <f t="shared" si="0"/>
        <v>9.2782895815030599</v>
      </c>
      <c r="G10" s="75"/>
      <c r="H10" s="75"/>
      <c r="I10" s="75"/>
    </row>
    <row r="11" spans="1:12" x14ac:dyDescent="0.25">
      <c r="A11" s="72" t="s">
        <v>48</v>
      </c>
      <c r="B11" s="73">
        <v>7594213</v>
      </c>
      <c r="C11" s="73">
        <v>8745636</v>
      </c>
      <c r="D11" s="73">
        <v>27892200</v>
      </c>
      <c r="E11" s="73">
        <v>32504869</v>
      </c>
      <c r="F11" s="74">
        <f t="shared" si="0"/>
        <v>16.537487182796625</v>
      </c>
      <c r="G11" s="75"/>
      <c r="H11" s="75"/>
      <c r="I11" s="75"/>
    </row>
    <row r="12" spans="1:12" x14ac:dyDescent="0.25">
      <c r="A12" s="76" t="s">
        <v>49</v>
      </c>
      <c r="B12" s="77">
        <v>238695</v>
      </c>
      <c r="C12" s="77">
        <v>230179</v>
      </c>
      <c r="D12" s="77">
        <v>1232888</v>
      </c>
      <c r="E12" s="77">
        <v>1038891</v>
      </c>
      <c r="F12" s="78">
        <f t="shared" si="0"/>
        <v>-15.735168158015981</v>
      </c>
      <c r="G12" s="75"/>
      <c r="H12" s="75"/>
      <c r="I12" s="75"/>
    </row>
    <row r="13" spans="1:12" x14ac:dyDescent="0.25">
      <c r="A13" s="72" t="s">
        <v>50</v>
      </c>
      <c r="B13" s="73">
        <v>976316</v>
      </c>
      <c r="C13" s="73">
        <v>1017821</v>
      </c>
      <c r="D13" s="73">
        <v>3425024</v>
      </c>
      <c r="E13" s="73">
        <v>3678926</v>
      </c>
      <c r="F13" s="74">
        <f t="shared" si="0"/>
        <v>7.4131451341654895</v>
      </c>
      <c r="G13" s="75"/>
      <c r="H13" s="75"/>
      <c r="I13" s="75"/>
    </row>
    <row r="14" spans="1:12" x14ac:dyDescent="0.25">
      <c r="A14" s="76" t="s">
        <v>51</v>
      </c>
      <c r="B14" s="77">
        <v>3469698</v>
      </c>
      <c r="C14" s="77">
        <v>3751884</v>
      </c>
      <c r="D14" s="77">
        <v>13289513</v>
      </c>
      <c r="E14" s="77">
        <v>14519335</v>
      </c>
      <c r="F14" s="78">
        <f t="shared" si="0"/>
        <v>9.2540787612006596</v>
      </c>
      <c r="G14" s="75"/>
      <c r="H14" s="75"/>
      <c r="I14" s="75"/>
    </row>
    <row r="15" spans="1:12" x14ac:dyDescent="0.25">
      <c r="A15" s="72" t="s">
        <v>52</v>
      </c>
      <c r="B15" s="73">
        <v>2331019</v>
      </c>
      <c r="C15" s="73">
        <v>2616908</v>
      </c>
      <c r="D15" s="73">
        <v>9816534</v>
      </c>
      <c r="E15" s="73">
        <v>9541237</v>
      </c>
      <c r="F15" s="74">
        <f t="shared" si="0"/>
        <v>-2.8044216013513505</v>
      </c>
      <c r="G15" s="75"/>
      <c r="H15" s="75"/>
      <c r="I15" s="75"/>
    </row>
    <row r="16" spans="1:12" x14ac:dyDescent="0.25">
      <c r="A16" s="76" t="s">
        <v>53</v>
      </c>
      <c r="B16" s="77">
        <v>2343714</v>
      </c>
      <c r="C16" s="77">
        <v>2788471</v>
      </c>
      <c r="D16" s="77">
        <v>9511587</v>
      </c>
      <c r="E16" s="77">
        <v>9997307</v>
      </c>
      <c r="F16" s="78">
        <f t="shared" si="0"/>
        <v>5.1066136492259346</v>
      </c>
      <c r="G16" s="75"/>
      <c r="H16" s="75"/>
      <c r="I16" s="75"/>
    </row>
    <row r="17" spans="1:9" x14ac:dyDescent="0.25">
      <c r="A17" s="72" t="s">
        <v>54</v>
      </c>
      <c r="B17" s="73">
        <v>1110886</v>
      </c>
      <c r="C17" s="73">
        <v>1479361</v>
      </c>
      <c r="D17" s="73">
        <v>4249475</v>
      </c>
      <c r="E17" s="73">
        <v>4955916</v>
      </c>
      <c r="F17" s="74">
        <f t="shared" si="0"/>
        <v>16.624194753469553</v>
      </c>
      <c r="G17" s="75"/>
      <c r="H17" s="75"/>
      <c r="I17" s="75"/>
    </row>
    <row r="18" spans="1:9" x14ac:dyDescent="0.25">
      <c r="A18" s="76" t="s">
        <v>55</v>
      </c>
      <c r="B18" s="77">
        <v>213946</v>
      </c>
      <c r="C18" s="77">
        <v>192642</v>
      </c>
      <c r="D18" s="77">
        <v>855738</v>
      </c>
      <c r="E18" s="77">
        <v>771594</v>
      </c>
      <c r="F18" s="78">
        <f t="shared" si="0"/>
        <v>-9.8329161495691437</v>
      </c>
      <c r="G18" s="75"/>
      <c r="H18" s="75"/>
      <c r="I18" s="75"/>
    </row>
    <row r="19" spans="1:9" x14ac:dyDescent="0.25">
      <c r="A19" s="72" t="s">
        <v>56</v>
      </c>
      <c r="B19" s="73">
        <v>1211124</v>
      </c>
      <c r="C19" s="73">
        <v>958042</v>
      </c>
      <c r="D19" s="73">
        <v>4134698</v>
      </c>
      <c r="E19" s="73">
        <v>4483256</v>
      </c>
      <c r="F19" s="74">
        <f t="shared" si="0"/>
        <v>8.4300715554074372</v>
      </c>
      <c r="G19" s="75"/>
      <c r="H19" s="75"/>
      <c r="I19" s="75"/>
    </row>
    <row r="20" spans="1:9" x14ac:dyDescent="0.25">
      <c r="A20" s="76" t="s">
        <v>57</v>
      </c>
      <c r="B20" s="77">
        <v>1431681</v>
      </c>
      <c r="C20" s="77">
        <v>1736487</v>
      </c>
      <c r="D20" s="77">
        <v>5189106</v>
      </c>
      <c r="E20" s="77">
        <v>5995502</v>
      </c>
      <c r="F20" s="78">
        <f t="shared" si="0"/>
        <v>15.540172045049758</v>
      </c>
      <c r="G20" s="75"/>
      <c r="H20" s="75"/>
      <c r="I20" s="75"/>
    </row>
    <row r="21" spans="1:9" x14ac:dyDescent="0.25">
      <c r="A21" s="72" t="s">
        <v>58</v>
      </c>
      <c r="B21" s="73">
        <v>2202965</v>
      </c>
      <c r="C21" s="73">
        <v>2326406</v>
      </c>
      <c r="D21" s="73">
        <v>7587332</v>
      </c>
      <c r="E21" s="73">
        <v>7681385</v>
      </c>
      <c r="F21" s="74">
        <f t="shared" si="0"/>
        <v>1.2396057006599932</v>
      </c>
      <c r="G21" s="75"/>
      <c r="H21" s="75"/>
      <c r="I21" s="75"/>
    </row>
    <row r="22" spans="1:9" x14ac:dyDescent="0.25">
      <c r="A22" s="76" t="s">
        <v>59</v>
      </c>
      <c r="B22" s="77">
        <v>1799217</v>
      </c>
      <c r="C22" s="77">
        <v>1705245</v>
      </c>
      <c r="D22" s="77">
        <v>7478203</v>
      </c>
      <c r="E22" s="77">
        <v>6971834</v>
      </c>
      <c r="F22" s="78">
        <f t="shared" si="0"/>
        <v>-6.7712657706670996</v>
      </c>
      <c r="G22" s="75"/>
      <c r="H22" s="75"/>
      <c r="I22" s="75"/>
    </row>
    <row r="23" spans="1:9" x14ac:dyDescent="0.25">
      <c r="A23" s="72" t="s">
        <v>60</v>
      </c>
      <c r="B23" s="73">
        <v>171571</v>
      </c>
      <c r="C23" s="73">
        <v>176283</v>
      </c>
      <c r="D23" s="73">
        <v>560371</v>
      </c>
      <c r="E23" s="73">
        <v>805916</v>
      </c>
      <c r="F23" s="74">
        <f t="shared" si="0"/>
        <v>43.818291810247132</v>
      </c>
      <c r="G23" s="75"/>
      <c r="H23" s="75"/>
      <c r="I23" s="75"/>
    </row>
    <row r="24" spans="1:9" x14ac:dyDescent="0.25">
      <c r="A24" s="76" t="s">
        <v>61</v>
      </c>
      <c r="B24" s="77">
        <v>117450</v>
      </c>
      <c r="C24" s="77">
        <v>117583</v>
      </c>
      <c r="D24" s="77">
        <v>647808</v>
      </c>
      <c r="E24" s="77">
        <v>545176</v>
      </c>
      <c r="F24" s="78">
        <f t="shared" si="0"/>
        <v>-15.842965817032209</v>
      </c>
      <c r="G24" s="75"/>
      <c r="H24" s="75"/>
      <c r="I24" s="75"/>
    </row>
    <row r="25" spans="1:9" x14ac:dyDescent="0.25">
      <c r="A25" s="72" t="s">
        <v>62</v>
      </c>
      <c r="B25" s="73">
        <v>81902</v>
      </c>
      <c r="C25" s="73">
        <v>82178</v>
      </c>
      <c r="D25" s="73">
        <v>312301</v>
      </c>
      <c r="E25" s="73">
        <v>329268</v>
      </c>
      <c r="F25" s="74">
        <f t="shared" si="0"/>
        <v>5.4328996705101815</v>
      </c>
      <c r="G25" s="75"/>
      <c r="H25" s="75"/>
      <c r="I25" s="75"/>
    </row>
    <row r="26" spans="1:9" x14ac:dyDescent="0.25">
      <c r="A26" s="76" t="s">
        <v>63</v>
      </c>
      <c r="B26" s="77">
        <v>189973</v>
      </c>
      <c r="C26" s="77">
        <v>167362</v>
      </c>
      <c r="D26" s="77">
        <v>657368</v>
      </c>
      <c r="E26" s="77">
        <v>671563</v>
      </c>
      <c r="F26" s="78">
        <f t="shared" si="0"/>
        <v>2.1593688770977622</v>
      </c>
      <c r="G26" s="75"/>
      <c r="H26" s="75"/>
      <c r="I26" s="75"/>
    </row>
    <row r="27" spans="1:9" x14ac:dyDescent="0.25">
      <c r="A27" s="72" t="s">
        <v>64</v>
      </c>
      <c r="B27" s="73">
        <v>217049</v>
      </c>
      <c r="C27" s="73">
        <v>299630</v>
      </c>
      <c r="D27" s="73">
        <v>883835</v>
      </c>
      <c r="E27" s="73">
        <v>1142971</v>
      </c>
      <c r="F27" s="74">
        <f t="shared" si="0"/>
        <v>29.3194996803702</v>
      </c>
      <c r="G27" s="75"/>
      <c r="H27" s="75"/>
      <c r="I27" s="75"/>
    </row>
    <row r="28" spans="1:9" x14ac:dyDescent="0.25">
      <c r="A28" s="76" t="s">
        <v>65</v>
      </c>
      <c r="B28" s="77">
        <v>1085351</v>
      </c>
      <c r="C28" s="77">
        <v>960653</v>
      </c>
      <c r="D28" s="77">
        <v>4552860</v>
      </c>
      <c r="E28" s="77">
        <v>4269198</v>
      </c>
      <c r="F28" s="78">
        <f t="shared" si="0"/>
        <v>-6.2304134104716553</v>
      </c>
      <c r="G28" s="75"/>
      <c r="H28" s="75"/>
      <c r="I28" s="75"/>
    </row>
    <row r="29" spans="1:9" x14ac:dyDescent="0.25">
      <c r="A29" s="72" t="s">
        <v>66</v>
      </c>
      <c r="B29" s="73">
        <v>375732</v>
      </c>
      <c r="C29" s="73">
        <v>601044</v>
      </c>
      <c r="D29" s="73">
        <v>1503662</v>
      </c>
      <c r="E29" s="73">
        <v>1744599</v>
      </c>
      <c r="F29" s="74">
        <f t="shared" si="0"/>
        <v>16.023348332271482</v>
      </c>
      <c r="G29" s="75"/>
      <c r="H29" s="75"/>
      <c r="I29" s="75"/>
    </row>
    <row r="30" spans="1:9" x14ac:dyDescent="0.25">
      <c r="A30" s="76" t="s">
        <v>67</v>
      </c>
      <c r="B30" s="77">
        <v>386886</v>
      </c>
      <c r="C30" s="77">
        <v>396620</v>
      </c>
      <c r="D30" s="77">
        <v>1462819</v>
      </c>
      <c r="E30" s="77">
        <v>1454767</v>
      </c>
      <c r="F30" s="78">
        <f t="shared" si="0"/>
        <v>-0.55044403989830926</v>
      </c>
      <c r="G30" s="75"/>
      <c r="H30" s="75"/>
      <c r="I30" s="75"/>
    </row>
    <row r="31" spans="1:9" x14ac:dyDescent="0.25">
      <c r="A31" s="72" t="s">
        <v>68</v>
      </c>
      <c r="B31" s="73">
        <v>2081316</v>
      </c>
      <c r="C31" s="73">
        <v>1981400</v>
      </c>
      <c r="D31" s="73">
        <v>9439626</v>
      </c>
      <c r="E31" s="73">
        <v>9615884</v>
      </c>
      <c r="F31" s="74">
        <f t="shared" si="0"/>
        <v>1.8672138069876922</v>
      </c>
      <c r="G31" s="75"/>
      <c r="H31" s="75"/>
      <c r="I31" s="75"/>
    </row>
    <row r="32" spans="1:9" x14ac:dyDescent="0.25">
      <c r="A32" s="76" t="s">
        <v>69</v>
      </c>
      <c r="B32" s="77">
        <v>5569005</v>
      </c>
      <c r="C32" s="77">
        <v>5279276</v>
      </c>
      <c r="D32" s="77">
        <v>21472932</v>
      </c>
      <c r="E32" s="77">
        <v>20720072</v>
      </c>
      <c r="F32" s="78">
        <f t="shared" si="0"/>
        <v>-3.5060885024923465</v>
      </c>
      <c r="G32" s="75"/>
      <c r="H32" s="75"/>
      <c r="I32" s="75"/>
    </row>
    <row r="33" spans="1:9" x14ac:dyDescent="0.25">
      <c r="A33" s="72" t="s">
        <v>70</v>
      </c>
      <c r="B33" s="73">
        <v>368095</v>
      </c>
      <c r="C33" s="73">
        <v>326757</v>
      </c>
      <c r="D33" s="73">
        <v>1330088</v>
      </c>
      <c r="E33" s="73">
        <v>1258213</v>
      </c>
      <c r="F33" s="74">
        <f t="shared" si="0"/>
        <v>-5.4037777951534025</v>
      </c>
      <c r="G33" s="75"/>
      <c r="H33" s="75"/>
      <c r="I33" s="75"/>
    </row>
    <row r="34" spans="1:9" x14ac:dyDescent="0.25">
      <c r="A34" s="76" t="s">
        <v>71</v>
      </c>
      <c r="B34" s="77">
        <v>72173</v>
      </c>
      <c r="C34" s="77">
        <v>77515</v>
      </c>
      <c r="D34" s="77">
        <v>309809</v>
      </c>
      <c r="E34" s="77">
        <v>341736</v>
      </c>
      <c r="F34" s="78">
        <f t="shared" si="0"/>
        <v>10.305381702920187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37545354</v>
      </c>
      <c r="C35" s="80">
        <f>SUM(C7:C34)</f>
        <v>39975673</v>
      </c>
      <c r="D35" s="80">
        <f>SUM(D7:D34)</f>
        <v>145726819</v>
      </c>
      <c r="E35" s="80">
        <f>SUM(E7:E34)</f>
        <v>152918284</v>
      </c>
      <c r="F35" s="81">
        <f t="shared" si="0"/>
        <v>4.9348946538111136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3764378</v>
      </c>
      <c r="C38" s="83">
        <f>D7</f>
        <v>4146772</v>
      </c>
      <c r="D38" s="83">
        <f>_xlfn.RANK.EQ(B38,$B$38:$B$65)+COUNTIF($B$38:$B$65,B38)-1</f>
        <v>13</v>
      </c>
      <c r="E38" s="82" t="str">
        <f t="shared" ref="E38:E65" si="1">INDEX($A$38:$B$65,MATCH(ROW()-37,$D$38:$D$65,0),1)</f>
        <v>BAHIA DE ALGECIRAS</v>
      </c>
      <c r="F38" s="82">
        <f>LOOKUP(E38,$A$38:$A$65,$B$38:$B$65)</f>
        <v>32504869</v>
      </c>
      <c r="G38" s="82">
        <f>LOOKUP(E38,$A$38:$A$65,$C$38:$C$65)</f>
        <v>27892200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880249</v>
      </c>
      <c r="C39" s="83">
        <f t="shared" ref="C39:C65" si="4">D8</f>
        <v>742611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20720072</v>
      </c>
      <c r="G39" s="82">
        <f t="shared" ref="G39:G65" si="7">LOOKUP(E39,$A$38:$A$65,$C$38:$C$65)</f>
        <v>21472932</v>
      </c>
    </row>
    <row r="40" spans="1:9" x14ac:dyDescent="0.25">
      <c r="A40" s="82" t="str">
        <f t="shared" si="2"/>
        <v>ALMERIA</v>
      </c>
      <c r="B40" s="83">
        <f t="shared" si="3"/>
        <v>1607250</v>
      </c>
      <c r="C40" s="83">
        <f t="shared" si="4"/>
        <v>1552807</v>
      </c>
      <c r="D40" s="83">
        <f t="shared" si="5"/>
        <v>17</v>
      </c>
      <c r="E40" s="82" t="str">
        <f t="shared" si="1"/>
        <v>BARCELONA</v>
      </c>
      <c r="F40" s="82">
        <f t="shared" si="6"/>
        <v>14519335</v>
      </c>
      <c r="G40" s="82">
        <f t="shared" si="7"/>
        <v>13289513</v>
      </c>
    </row>
    <row r="41" spans="1:9" x14ac:dyDescent="0.25">
      <c r="A41" s="82" t="str">
        <f t="shared" si="2"/>
        <v>AVILES</v>
      </c>
      <c r="B41" s="83">
        <f t="shared" si="3"/>
        <v>1626992</v>
      </c>
      <c r="C41" s="83">
        <f t="shared" si="4"/>
        <v>1488852</v>
      </c>
      <c r="D41" s="83">
        <f t="shared" si="5"/>
        <v>16</v>
      </c>
      <c r="E41" s="82" t="str">
        <f t="shared" si="1"/>
        <v>CARTAGENA</v>
      </c>
      <c r="F41" s="82">
        <f t="shared" si="6"/>
        <v>9997307</v>
      </c>
      <c r="G41" s="82">
        <f t="shared" si="7"/>
        <v>9511587</v>
      </c>
    </row>
    <row r="42" spans="1:9" x14ac:dyDescent="0.25">
      <c r="A42" s="82" t="str">
        <f t="shared" si="2"/>
        <v>BAHIA DE ALGECIRAS</v>
      </c>
      <c r="B42" s="83">
        <f t="shared" si="3"/>
        <v>32504869</v>
      </c>
      <c r="C42" s="83">
        <f t="shared" si="4"/>
        <v>27892200</v>
      </c>
      <c r="D42" s="83">
        <f t="shared" si="5"/>
        <v>1</v>
      </c>
      <c r="E42" s="82" t="str">
        <f t="shared" si="1"/>
        <v>TARRAGONA</v>
      </c>
      <c r="F42" s="82">
        <f t="shared" si="6"/>
        <v>9615884</v>
      </c>
      <c r="G42" s="82">
        <f t="shared" si="7"/>
        <v>9439626</v>
      </c>
    </row>
    <row r="43" spans="1:9" x14ac:dyDescent="0.25">
      <c r="A43" s="82" t="str">
        <f t="shared" si="2"/>
        <v>BAHIA DE CADIZ</v>
      </c>
      <c r="B43" s="83">
        <f t="shared" si="3"/>
        <v>1038891</v>
      </c>
      <c r="C43" s="83">
        <f t="shared" si="4"/>
        <v>1232888</v>
      </c>
      <c r="D43" s="83">
        <f t="shared" si="5"/>
        <v>21</v>
      </c>
      <c r="E43" s="82" t="str">
        <f t="shared" si="1"/>
        <v>BILBAO</v>
      </c>
      <c r="F43" s="82">
        <f t="shared" si="6"/>
        <v>9541237</v>
      </c>
      <c r="G43" s="82">
        <f t="shared" si="7"/>
        <v>9816534</v>
      </c>
    </row>
    <row r="44" spans="1:9" x14ac:dyDescent="0.25">
      <c r="A44" s="82" t="str">
        <f t="shared" si="2"/>
        <v>BALEARES</v>
      </c>
      <c r="B44" s="83">
        <f t="shared" si="3"/>
        <v>3678926</v>
      </c>
      <c r="C44" s="83">
        <f t="shared" si="4"/>
        <v>3425024</v>
      </c>
      <c r="D44" s="83">
        <f t="shared" si="5"/>
        <v>14</v>
      </c>
      <c r="E44" s="82" t="str">
        <f t="shared" si="1"/>
        <v>HUELVA</v>
      </c>
      <c r="F44" s="82">
        <f t="shared" si="6"/>
        <v>7681385</v>
      </c>
      <c r="G44" s="82">
        <f t="shared" si="7"/>
        <v>7587332</v>
      </c>
    </row>
    <row r="45" spans="1:9" x14ac:dyDescent="0.25">
      <c r="A45" s="82" t="str">
        <f t="shared" si="2"/>
        <v>BARCELONA</v>
      </c>
      <c r="B45" s="83">
        <f t="shared" si="3"/>
        <v>14519335</v>
      </c>
      <c r="C45" s="83">
        <f t="shared" si="4"/>
        <v>13289513</v>
      </c>
      <c r="D45" s="83">
        <f t="shared" si="5"/>
        <v>3</v>
      </c>
      <c r="E45" s="82" t="str">
        <f t="shared" si="1"/>
        <v>LAS PALMAS</v>
      </c>
      <c r="F45" s="82">
        <f t="shared" si="6"/>
        <v>6971834</v>
      </c>
      <c r="G45" s="82">
        <f t="shared" si="7"/>
        <v>7478203</v>
      </c>
    </row>
    <row r="46" spans="1:9" x14ac:dyDescent="0.25">
      <c r="A46" s="82" t="str">
        <f t="shared" si="2"/>
        <v>BILBAO</v>
      </c>
      <c r="B46" s="83">
        <f t="shared" si="3"/>
        <v>9541237</v>
      </c>
      <c r="C46" s="83">
        <f t="shared" si="4"/>
        <v>9816534</v>
      </c>
      <c r="D46" s="83">
        <f t="shared" si="5"/>
        <v>6</v>
      </c>
      <c r="E46" s="82" t="str">
        <f t="shared" si="1"/>
        <v>GIJON</v>
      </c>
      <c r="F46" s="82">
        <f t="shared" si="6"/>
        <v>5995502</v>
      </c>
      <c r="G46" s="82">
        <f t="shared" si="7"/>
        <v>5189106</v>
      </c>
    </row>
    <row r="47" spans="1:9" x14ac:dyDescent="0.25">
      <c r="A47" s="82" t="str">
        <f t="shared" si="2"/>
        <v>CARTAGENA</v>
      </c>
      <c r="B47" s="83">
        <f t="shared" si="3"/>
        <v>9997307</v>
      </c>
      <c r="C47" s="83">
        <f t="shared" si="4"/>
        <v>9511587</v>
      </c>
      <c r="D47" s="83">
        <f t="shared" si="5"/>
        <v>4</v>
      </c>
      <c r="E47" s="82" t="str">
        <f t="shared" si="1"/>
        <v>CASTELLON</v>
      </c>
      <c r="F47" s="82">
        <f t="shared" si="6"/>
        <v>4955916</v>
      </c>
      <c r="G47" s="82">
        <f t="shared" si="7"/>
        <v>4249475</v>
      </c>
    </row>
    <row r="48" spans="1:9" x14ac:dyDescent="0.25">
      <c r="A48" s="82" t="str">
        <f t="shared" si="2"/>
        <v>CASTELLON</v>
      </c>
      <c r="B48" s="83">
        <f t="shared" si="3"/>
        <v>4955916</v>
      </c>
      <c r="C48" s="83">
        <f t="shared" si="4"/>
        <v>4249475</v>
      </c>
      <c r="D48" s="83">
        <f t="shared" si="5"/>
        <v>10</v>
      </c>
      <c r="E48" s="82" t="str">
        <f t="shared" si="1"/>
        <v>FERROL-SAN CIBRAO</v>
      </c>
      <c r="F48" s="82">
        <f t="shared" si="6"/>
        <v>4483256</v>
      </c>
      <c r="G48" s="82">
        <f t="shared" si="7"/>
        <v>4134698</v>
      </c>
    </row>
    <row r="49" spans="1:7" x14ac:dyDescent="0.25">
      <c r="A49" s="82" t="str">
        <f t="shared" si="2"/>
        <v>CEUTA</v>
      </c>
      <c r="B49" s="83">
        <f t="shared" si="3"/>
        <v>771594</v>
      </c>
      <c r="C49" s="83">
        <f t="shared" si="4"/>
        <v>855738</v>
      </c>
      <c r="D49" s="83">
        <f t="shared" si="5"/>
        <v>24</v>
      </c>
      <c r="E49" s="82" t="str">
        <f t="shared" si="1"/>
        <v>SANTA CRUZ DE TENERIFE</v>
      </c>
      <c r="F49" s="82">
        <f t="shared" si="6"/>
        <v>4269198</v>
      </c>
      <c r="G49" s="82">
        <f t="shared" si="7"/>
        <v>4552860</v>
      </c>
    </row>
    <row r="50" spans="1:7" x14ac:dyDescent="0.25">
      <c r="A50" s="82" t="str">
        <f t="shared" si="2"/>
        <v>FERROL-SAN CIBRAO</v>
      </c>
      <c r="B50" s="83">
        <f t="shared" si="3"/>
        <v>4483256</v>
      </c>
      <c r="C50" s="83">
        <f t="shared" si="4"/>
        <v>4134698</v>
      </c>
      <c r="D50" s="83">
        <f t="shared" si="5"/>
        <v>11</v>
      </c>
      <c r="E50" s="82" t="str">
        <f t="shared" si="1"/>
        <v>A CORUÑA</v>
      </c>
      <c r="F50" s="82">
        <f t="shared" si="6"/>
        <v>3764378</v>
      </c>
      <c r="G50" s="82">
        <f t="shared" si="7"/>
        <v>4146772</v>
      </c>
    </row>
    <row r="51" spans="1:7" x14ac:dyDescent="0.25">
      <c r="A51" s="82" t="str">
        <f t="shared" si="2"/>
        <v>GIJON</v>
      </c>
      <c r="B51" s="83">
        <f t="shared" si="3"/>
        <v>5995502</v>
      </c>
      <c r="C51" s="83">
        <f t="shared" si="4"/>
        <v>5189106</v>
      </c>
      <c r="D51" s="83">
        <f t="shared" si="5"/>
        <v>9</v>
      </c>
      <c r="E51" s="82" t="str">
        <f t="shared" si="1"/>
        <v>BALEARES</v>
      </c>
      <c r="F51" s="82">
        <f t="shared" si="6"/>
        <v>3678926</v>
      </c>
      <c r="G51" s="82">
        <f t="shared" si="7"/>
        <v>3425024</v>
      </c>
    </row>
    <row r="52" spans="1:7" x14ac:dyDescent="0.25">
      <c r="A52" s="82" t="str">
        <f t="shared" si="2"/>
        <v>HUELVA</v>
      </c>
      <c r="B52" s="83">
        <f t="shared" si="3"/>
        <v>7681385</v>
      </c>
      <c r="C52" s="83">
        <f t="shared" si="4"/>
        <v>7587332</v>
      </c>
      <c r="D52" s="83">
        <f t="shared" si="5"/>
        <v>7</v>
      </c>
      <c r="E52" s="82" t="str">
        <f t="shared" si="1"/>
        <v>SANTANDER</v>
      </c>
      <c r="F52" s="82">
        <f t="shared" si="6"/>
        <v>1744599</v>
      </c>
      <c r="G52" s="82">
        <f t="shared" si="7"/>
        <v>1503662</v>
      </c>
    </row>
    <row r="53" spans="1:7" x14ac:dyDescent="0.25">
      <c r="A53" s="82" t="str">
        <f t="shared" si="2"/>
        <v>LAS PALMAS</v>
      </c>
      <c r="B53" s="83">
        <f t="shared" si="3"/>
        <v>6971834</v>
      </c>
      <c r="C53" s="83">
        <f t="shared" si="4"/>
        <v>7478203</v>
      </c>
      <c r="D53" s="83">
        <f t="shared" si="5"/>
        <v>8</v>
      </c>
      <c r="E53" s="82" t="str">
        <f t="shared" si="1"/>
        <v>AVILES</v>
      </c>
      <c r="F53" s="82">
        <f t="shared" si="6"/>
        <v>1626992</v>
      </c>
      <c r="G53" s="82">
        <f t="shared" si="7"/>
        <v>1488852</v>
      </c>
    </row>
    <row r="54" spans="1:7" x14ac:dyDescent="0.25">
      <c r="A54" s="82" t="str">
        <f t="shared" si="2"/>
        <v>MALAGA</v>
      </c>
      <c r="B54" s="83">
        <f t="shared" si="3"/>
        <v>805916</v>
      </c>
      <c r="C54" s="83">
        <f t="shared" si="4"/>
        <v>560371</v>
      </c>
      <c r="D54" s="83">
        <f t="shared" si="5"/>
        <v>23</v>
      </c>
      <c r="E54" s="82" t="str">
        <f t="shared" si="1"/>
        <v>ALMERIA</v>
      </c>
      <c r="F54" s="82">
        <f t="shared" si="6"/>
        <v>1607250</v>
      </c>
      <c r="G54" s="82">
        <f t="shared" si="7"/>
        <v>1552807</v>
      </c>
    </row>
    <row r="55" spans="1:7" x14ac:dyDescent="0.25">
      <c r="A55" s="82" t="str">
        <f t="shared" si="2"/>
        <v>MARIN Y RIA DE PONTEVEDRA</v>
      </c>
      <c r="B55" s="83">
        <f t="shared" si="3"/>
        <v>545176</v>
      </c>
      <c r="C55" s="83">
        <f t="shared" si="4"/>
        <v>647808</v>
      </c>
      <c r="D55" s="83">
        <f t="shared" si="5"/>
        <v>26</v>
      </c>
      <c r="E55" s="82" t="str">
        <f t="shared" si="1"/>
        <v>SEVILLA</v>
      </c>
      <c r="F55" s="82">
        <f t="shared" si="6"/>
        <v>1454767</v>
      </c>
      <c r="G55" s="82">
        <f t="shared" si="7"/>
        <v>1462819</v>
      </c>
    </row>
    <row r="56" spans="1:7" x14ac:dyDescent="0.25">
      <c r="A56" s="82" t="str">
        <f t="shared" si="2"/>
        <v>MELILLA</v>
      </c>
      <c r="B56" s="83">
        <f t="shared" si="3"/>
        <v>329268</v>
      </c>
      <c r="C56" s="83">
        <f t="shared" si="4"/>
        <v>312301</v>
      </c>
      <c r="D56" s="83">
        <f t="shared" si="5"/>
        <v>28</v>
      </c>
      <c r="E56" s="82" t="str">
        <f t="shared" si="1"/>
        <v>VIGO</v>
      </c>
      <c r="F56" s="82">
        <f t="shared" si="6"/>
        <v>1258213</v>
      </c>
      <c r="G56" s="82">
        <f t="shared" si="7"/>
        <v>1330088</v>
      </c>
    </row>
    <row r="57" spans="1:7" x14ac:dyDescent="0.25">
      <c r="A57" s="82" t="str">
        <f t="shared" si="2"/>
        <v>MOTRIL</v>
      </c>
      <c r="B57" s="83">
        <f t="shared" si="3"/>
        <v>671563</v>
      </c>
      <c r="C57" s="83">
        <f t="shared" si="4"/>
        <v>657368</v>
      </c>
      <c r="D57" s="83">
        <f t="shared" si="5"/>
        <v>25</v>
      </c>
      <c r="E57" s="82" t="str">
        <f t="shared" si="1"/>
        <v>PASAIA</v>
      </c>
      <c r="F57" s="82">
        <f t="shared" si="6"/>
        <v>1142971</v>
      </c>
      <c r="G57" s="82">
        <f t="shared" si="7"/>
        <v>883835</v>
      </c>
    </row>
    <row r="58" spans="1:7" x14ac:dyDescent="0.25">
      <c r="A58" s="82" t="str">
        <f t="shared" si="2"/>
        <v>PASAIA</v>
      </c>
      <c r="B58" s="83">
        <f t="shared" si="3"/>
        <v>1142971</v>
      </c>
      <c r="C58" s="83">
        <f t="shared" si="4"/>
        <v>883835</v>
      </c>
      <c r="D58" s="83">
        <f t="shared" si="5"/>
        <v>20</v>
      </c>
      <c r="E58" s="82" t="str">
        <f t="shared" si="1"/>
        <v>BAHIA DE CADIZ</v>
      </c>
      <c r="F58" s="82">
        <f t="shared" si="6"/>
        <v>1038891</v>
      </c>
      <c r="G58" s="82">
        <f t="shared" si="7"/>
        <v>1232888</v>
      </c>
    </row>
    <row r="59" spans="1:7" x14ac:dyDescent="0.25">
      <c r="A59" s="82" t="str">
        <f t="shared" si="2"/>
        <v>SANTA CRUZ DE TENERIFE</v>
      </c>
      <c r="B59" s="83">
        <f t="shared" si="3"/>
        <v>4269198</v>
      </c>
      <c r="C59" s="83">
        <f t="shared" si="4"/>
        <v>4552860</v>
      </c>
      <c r="D59" s="83">
        <f t="shared" si="5"/>
        <v>12</v>
      </c>
      <c r="E59" s="82" t="str">
        <f t="shared" si="1"/>
        <v>ALICANTE</v>
      </c>
      <c r="F59" s="82">
        <f t="shared" si="6"/>
        <v>880249</v>
      </c>
      <c r="G59" s="82">
        <f t="shared" si="7"/>
        <v>742611</v>
      </c>
    </row>
    <row r="60" spans="1:7" x14ac:dyDescent="0.25">
      <c r="A60" s="82" t="str">
        <f t="shared" si="2"/>
        <v>SANTANDER</v>
      </c>
      <c r="B60" s="83">
        <f t="shared" si="3"/>
        <v>1744599</v>
      </c>
      <c r="C60" s="83">
        <f t="shared" si="4"/>
        <v>1503662</v>
      </c>
      <c r="D60" s="83">
        <f t="shared" si="5"/>
        <v>15</v>
      </c>
      <c r="E60" s="82" t="str">
        <f t="shared" si="1"/>
        <v>MALAGA</v>
      </c>
      <c r="F60" s="82">
        <f t="shared" si="6"/>
        <v>805916</v>
      </c>
      <c r="G60" s="82">
        <f t="shared" si="7"/>
        <v>560371</v>
      </c>
    </row>
    <row r="61" spans="1:7" x14ac:dyDescent="0.25">
      <c r="A61" s="82" t="str">
        <f t="shared" si="2"/>
        <v>SEVILLA</v>
      </c>
      <c r="B61" s="83">
        <f t="shared" si="3"/>
        <v>1454767</v>
      </c>
      <c r="C61" s="83">
        <f t="shared" si="4"/>
        <v>1462819</v>
      </c>
      <c r="D61" s="83">
        <f t="shared" si="5"/>
        <v>18</v>
      </c>
      <c r="E61" s="82" t="str">
        <f t="shared" si="1"/>
        <v>CEUTA</v>
      </c>
      <c r="F61" s="82">
        <f t="shared" si="6"/>
        <v>771594</v>
      </c>
      <c r="G61" s="82">
        <f t="shared" si="7"/>
        <v>855738</v>
      </c>
    </row>
    <row r="62" spans="1:7" x14ac:dyDescent="0.25">
      <c r="A62" s="82" t="str">
        <f t="shared" si="2"/>
        <v>TARRAGONA</v>
      </c>
      <c r="B62" s="83">
        <f t="shared" si="3"/>
        <v>9615884</v>
      </c>
      <c r="C62" s="83">
        <f t="shared" si="4"/>
        <v>9439626</v>
      </c>
      <c r="D62" s="83">
        <f t="shared" si="5"/>
        <v>5</v>
      </c>
      <c r="E62" s="82" t="str">
        <f t="shared" si="1"/>
        <v>MOTRIL</v>
      </c>
      <c r="F62" s="82">
        <f t="shared" si="6"/>
        <v>671563</v>
      </c>
      <c r="G62" s="82">
        <f t="shared" si="7"/>
        <v>657368</v>
      </c>
    </row>
    <row r="63" spans="1:7" x14ac:dyDescent="0.25">
      <c r="A63" s="82" t="str">
        <f t="shared" si="2"/>
        <v>VALENCIA</v>
      </c>
      <c r="B63" s="83">
        <f t="shared" si="3"/>
        <v>20720072</v>
      </c>
      <c r="C63" s="83">
        <f t="shared" si="4"/>
        <v>21472932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545176</v>
      </c>
      <c r="G63" s="82">
        <f t="shared" si="7"/>
        <v>647808</v>
      </c>
    </row>
    <row r="64" spans="1:7" x14ac:dyDescent="0.25">
      <c r="A64" s="82" t="str">
        <f t="shared" si="2"/>
        <v>VIGO</v>
      </c>
      <c r="B64" s="83">
        <f t="shared" si="3"/>
        <v>1258213</v>
      </c>
      <c r="C64" s="83">
        <f t="shared" si="4"/>
        <v>1330088</v>
      </c>
      <c r="D64" s="83">
        <f t="shared" si="5"/>
        <v>19</v>
      </c>
      <c r="E64" s="82" t="str">
        <f t="shared" si="1"/>
        <v>VILAGARCIA</v>
      </c>
      <c r="F64" s="82">
        <f t="shared" si="6"/>
        <v>341736</v>
      </c>
      <c r="G64" s="82">
        <f t="shared" si="7"/>
        <v>309809</v>
      </c>
    </row>
    <row r="65" spans="1:7" x14ac:dyDescent="0.25">
      <c r="A65" s="82" t="str">
        <f t="shared" si="2"/>
        <v>VILAGARCIA</v>
      </c>
      <c r="B65" s="83">
        <f t="shared" si="3"/>
        <v>341736</v>
      </c>
      <c r="C65" s="83">
        <f t="shared" si="4"/>
        <v>309809</v>
      </c>
      <c r="D65" s="83">
        <f t="shared" si="5"/>
        <v>27</v>
      </c>
      <c r="E65" s="82" t="str">
        <f t="shared" si="1"/>
        <v>MELILLA</v>
      </c>
      <c r="F65" s="82">
        <f t="shared" si="6"/>
        <v>329268</v>
      </c>
      <c r="G65" s="82">
        <f t="shared" si="7"/>
        <v>312301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958014</v>
      </c>
      <c r="C7" s="37">
        <v>927090</v>
      </c>
      <c r="D7" s="37">
        <v>4057279</v>
      </c>
      <c r="E7" s="37">
        <v>3693639</v>
      </c>
      <c r="F7" s="10">
        <f>((E7*100)/D7)-100</f>
        <v>-8.9626569925312083</v>
      </c>
      <c r="G7" s="1"/>
      <c r="H7" s="1"/>
      <c r="I7" s="1"/>
    </row>
    <row r="8" spans="1:12" x14ac:dyDescent="0.25">
      <c r="A8" s="11" t="s">
        <v>45</v>
      </c>
      <c r="B8" s="38">
        <v>184831</v>
      </c>
      <c r="C8" s="38">
        <v>301834</v>
      </c>
      <c r="D8" s="38">
        <v>738349</v>
      </c>
      <c r="E8" s="38">
        <v>877435</v>
      </c>
      <c r="F8" s="13">
        <f t="shared" ref="F8:F34" si="0">((E8*100)/D8)-100</f>
        <v>18.83743324633744</v>
      </c>
      <c r="G8" s="1"/>
      <c r="H8" s="1"/>
      <c r="I8" s="1"/>
    </row>
    <row r="9" spans="1:12" x14ac:dyDescent="0.25">
      <c r="A9" s="8" t="s">
        <v>46</v>
      </c>
      <c r="B9" s="37">
        <v>355793</v>
      </c>
      <c r="C9" s="37">
        <v>281362</v>
      </c>
      <c r="D9" s="37">
        <v>1539702</v>
      </c>
      <c r="E9" s="37">
        <v>1589866</v>
      </c>
      <c r="F9" s="10">
        <f t="shared" si="0"/>
        <v>3.2580330479534325</v>
      </c>
      <c r="G9" s="1"/>
      <c r="H9" s="1"/>
      <c r="I9" s="1"/>
    </row>
    <row r="10" spans="1:12" x14ac:dyDescent="0.25">
      <c r="A10" s="11" t="s">
        <v>47</v>
      </c>
      <c r="B10" s="38">
        <v>372709</v>
      </c>
      <c r="C10" s="38">
        <v>417253</v>
      </c>
      <c r="D10" s="38">
        <v>1468617</v>
      </c>
      <c r="E10" s="38">
        <v>1609908</v>
      </c>
      <c r="F10" s="13">
        <f t="shared" si="0"/>
        <v>9.6206839495933991</v>
      </c>
      <c r="G10" s="1"/>
      <c r="H10" s="1"/>
      <c r="I10" s="1"/>
    </row>
    <row r="11" spans="1:12" x14ac:dyDescent="0.25">
      <c r="A11" s="8" t="s">
        <v>48</v>
      </c>
      <c r="B11" s="37">
        <v>7148247</v>
      </c>
      <c r="C11" s="37">
        <v>8259041</v>
      </c>
      <c r="D11" s="37">
        <v>26265896</v>
      </c>
      <c r="E11" s="37">
        <v>30488057</v>
      </c>
      <c r="F11" s="10">
        <f t="shared" si="0"/>
        <v>16.074688638072729</v>
      </c>
      <c r="G11" s="1"/>
      <c r="H11" s="1"/>
      <c r="I11" s="1"/>
    </row>
    <row r="12" spans="1:12" x14ac:dyDescent="0.25">
      <c r="A12" s="11" t="s">
        <v>49</v>
      </c>
      <c r="B12" s="38">
        <v>227456</v>
      </c>
      <c r="C12" s="38">
        <v>224033</v>
      </c>
      <c r="D12" s="38">
        <v>1195569</v>
      </c>
      <c r="E12" s="38">
        <v>1009158</v>
      </c>
      <c r="F12" s="13">
        <f t="shared" si="0"/>
        <v>-15.591822805710081</v>
      </c>
      <c r="G12" s="1"/>
      <c r="H12" s="1"/>
      <c r="I12" s="1"/>
    </row>
    <row r="13" spans="1:12" x14ac:dyDescent="0.25">
      <c r="A13" s="8" t="s">
        <v>50</v>
      </c>
      <c r="B13" s="37">
        <v>952261</v>
      </c>
      <c r="C13" s="37">
        <v>998487</v>
      </c>
      <c r="D13" s="37">
        <v>3379556</v>
      </c>
      <c r="E13" s="37">
        <v>3630458</v>
      </c>
      <c r="F13" s="10">
        <f t="shared" si="0"/>
        <v>7.4241113329679962</v>
      </c>
      <c r="G13" s="1"/>
      <c r="H13" s="1"/>
      <c r="I13" s="1"/>
    </row>
    <row r="14" spans="1:12" x14ac:dyDescent="0.25">
      <c r="A14" s="11" t="s">
        <v>51</v>
      </c>
      <c r="B14" s="38">
        <v>3371367</v>
      </c>
      <c r="C14" s="38">
        <v>3650002</v>
      </c>
      <c r="D14" s="38">
        <v>13034494</v>
      </c>
      <c r="E14" s="38">
        <v>14256818</v>
      </c>
      <c r="F14" s="13">
        <f t="shared" si="0"/>
        <v>9.3776099018496666</v>
      </c>
      <c r="G14" s="1"/>
      <c r="H14" s="1"/>
      <c r="I14" s="1"/>
    </row>
    <row r="15" spans="1:12" x14ac:dyDescent="0.25">
      <c r="A15" s="8" t="s">
        <v>52</v>
      </c>
      <c r="B15" s="37">
        <v>2287484</v>
      </c>
      <c r="C15" s="37">
        <v>2605876</v>
      </c>
      <c r="D15" s="37">
        <v>9595869</v>
      </c>
      <c r="E15" s="37">
        <v>9470425</v>
      </c>
      <c r="F15" s="10">
        <f t="shared" si="0"/>
        <v>-1.3072708683288567</v>
      </c>
      <c r="G15" s="1"/>
      <c r="H15" s="1"/>
      <c r="I15" s="1"/>
    </row>
    <row r="16" spans="1:12" x14ac:dyDescent="0.25">
      <c r="A16" s="11" t="s">
        <v>53</v>
      </c>
      <c r="B16" s="38">
        <v>2338968</v>
      </c>
      <c r="C16" s="38">
        <v>2781906</v>
      </c>
      <c r="D16" s="38">
        <v>9423386</v>
      </c>
      <c r="E16" s="38">
        <v>9980069</v>
      </c>
      <c r="F16" s="13">
        <f t="shared" si="0"/>
        <v>5.9074625617585923</v>
      </c>
      <c r="G16" s="1"/>
      <c r="H16" s="1"/>
      <c r="I16" s="1"/>
    </row>
    <row r="17" spans="1:9" x14ac:dyDescent="0.25">
      <c r="A17" s="8" t="s">
        <v>54</v>
      </c>
      <c r="B17" s="37">
        <v>1108213</v>
      </c>
      <c r="C17" s="37">
        <v>1477062</v>
      </c>
      <c r="D17" s="37">
        <v>4240751</v>
      </c>
      <c r="E17" s="37">
        <v>4948522</v>
      </c>
      <c r="F17" s="10">
        <f t="shared" si="0"/>
        <v>16.689756130458974</v>
      </c>
      <c r="G17" s="1"/>
      <c r="H17" s="1"/>
      <c r="I17" s="1"/>
    </row>
    <row r="18" spans="1:9" x14ac:dyDescent="0.25">
      <c r="A18" s="11" t="s">
        <v>55</v>
      </c>
      <c r="B18" s="38">
        <v>159095</v>
      </c>
      <c r="C18" s="38">
        <v>146972</v>
      </c>
      <c r="D18" s="38">
        <v>635821</v>
      </c>
      <c r="E18" s="38">
        <v>572555</v>
      </c>
      <c r="F18" s="13">
        <f t="shared" si="0"/>
        <v>-9.9502847499532123</v>
      </c>
      <c r="G18" s="1"/>
      <c r="H18" s="1"/>
      <c r="I18" s="1"/>
    </row>
    <row r="19" spans="1:9" x14ac:dyDescent="0.25">
      <c r="A19" s="8" t="s">
        <v>56</v>
      </c>
      <c r="B19" s="37">
        <v>1208849</v>
      </c>
      <c r="C19" s="37">
        <v>951307</v>
      </c>
      <c r="D19" s="37">
        <v>4129037</v>
      </c>
      <c r="E19" s="37">
        <v>4462207</v>
      </c>
      <c r="F19" s="10">
        <f t="shared" si="0"/>
        <v>8.0689516708133198</v>
      </c>
      <c r="G19" s="1"/>
      <c r="H19" s="1"/>
      <c r="I19" s="1"/>
    </row>
    <row r="20" spans="1:9" x14ac:dyDescent="0.25">
      <c r="A20" s="11" t="s">
        <v>57</v>
      </c>
      <c r="B20" s="38">
        <v>1422445</v>
      </c>
      <c r="C20" s="38">
        <v>1733510</v>
      </c>
      <c r="D20" s="38">
        <v>5148249</v>
      </c>
      <c r="E20" s="38">
        <v>5972132</v>
      </c>
      <c r="F20" s="13">
        <f t="shared" si="0"/>
        <v>16.003169232878989</v>
      </c>
      <c r="G20" s="1"/>
      <c r="H20" s="1"/>
      <c r="I20" s="1"/>
    </row>
    <row r="21" spans="1:9" x14ac:dyDescent="0.25">
      <c r="A21" s="8" t="s">
        <v>58</v>
      </c>
      <c r="B21" s="37">
        <v>2195060</v>
      </c>
      <c r="C21" s="37">
        <v>2297935</v>
      </c>
      <c r="D21" s="37">
        <v>7545375</v>
      </c>
      <c r="E21" s="37">
        <v>7594359</v>
      </c>
      <c r="F21" s="10">
        <f t="shared" si="0"/>
        <v>0.64919238606431406</v>
      </c>
      <c r="G21" s="1"/>
      <c r="H21" s="1"/>
      <c r="I21" s="1"/>
    </row>
    <row r="22" spans="1:9" x14ac:dyDescent="0.25">
      <c r="A22" s="11" t="s">
        <v>59</v>
      </c>
      <c r="B22" s="38">
        <v>1609993</v>
      </c>
      <c r="C22" s="38">
        <v>1532021</v>
      </c>
      <c r="D22" s="38">
        <v>6638951</v>
      </c>
      <c r="E22" s="38">
        <v>6243013</v>
      </c>
      <c r="F22" s="13">
        <f t="shared" si="0"/>
        <v>-5.9638638694576969</v>
      </c>
      <c r="G22" s="1"/>
      <c r="H22" s="1"/>
      <c r="I22" s="1"/>
    </row>
    <row r="23" spans="1:9" x14ac:dyDescent="0.25">
      <c r="A23" s="8" t="s">
        <v>60</v>
      </c>
      <c r="B23" s="37">
        <v>163916</v>
      </c>
      <c r="C23" s="37">
        <v>168218</v>
      </c>
      <c r="D23" s="37">
        <v>538009</v>
      </c>
      <c r="E23" s="37">
        <v>771116</v>
      </c>
      <c r="F23" s="10">
        <f t="shared" si="0"/>
        <v>43.327713848653076</v>
      </c>
      <c r="G23" s="1"/>
      <c r="H23" s="1"/>
      <c r="I23" s="1"/>
    </row>
    <row r="24" spans="1:9" x14ac:dyDescent="0.25">
      <c r="A24" s="11" t="s">
        <v>61</v>
      </c>
      <c r="B24" s="38">
        <v>115109</v>
      </c>
      <c r="C24" s="38">
        <v>116470</v>
      </c>
      <c r="D24" s="38">
        <v>638085</v>
      </c>
      <c r="E24" s="38">
        <v>537367</v>
      </c>
      <c r="F24" s="13">
        <f t="shared" si="0"/>
        <v>-15.784417436548424</v>
      </c>
      <c r="G24" s="1"/>
      <c r="H24" s="1"/>
      <c r="I24" s="1"/>
    </row>
    <row r="25" spans="1:9" x14ac:dyDescent="0.25">
      <c r="A25" s="8" t="s">
        <v>62</v>
      </c>
      <c r="B25" s="37">
        <v>81894</v>
      </c>
      <c r="C25" s="37">
        <v>82049</v>
      </c>
      <c r="D25" s="37">
        <v>306732</v>
      </c>
      <c r="E25" s="37">
        <v>324009</v>
      </c>
      <c r="F25" s="10">
        <f t="shared" si="0"/>
        <v>5.6326043582019452</v>
      </c>
      <c r="G25" s="1"/>
      <c r="H25" s="1"/>
      <c r="I25" s="1"/>
    </row>
    <row r="26" spans="1:9" x14ac:dyDescent="0.25">
      <c r="A26" s="11" t="s">
        <v>63</v>
      </c>
      <c r="B26" s="38">
        <v>186568</v>
      </c>
      <c r="C26" s="38">
        <v>164199</v>
      </c>
      <c r="D26" s="38">
        <v>646675</v>
      </c>
      <c r="E26" s="38">
        <v>662512</v>
      </c>
      <c r="F26" s="13">
        <f t="shared" si="0"/>
        <v>2.4489890594193326</v>
      </c>
      <c r="G26" s="1"/>
      <c r="H26" s="1"/>
      <c r="I26" s="1"/>
    </row>
    <row r="27" spans="1:9" x14ac:dyDescent="0.25">
      <c r="A27" s="8" t="s">
        <v>64</v>
      </c>
      <c r="B27" s="37">
        <v>211550</v>
      </c>
      <c r="C27" s="37">
        <v>296068</v>
      </c>
      <c r="D27" s="37">
        <v>864530</v>
      </c>
      <c r="E27" s="37">
        <v>1126092</v>
      </c>
      <c r="F27" s="10">
        <f t="shared" si="0"/>
        <v>30.254820538327181</v>
      </c>
      <c r="G27" s="1"/>
      <c r="H27" s="1"/>
      <c r="I27" s="1"/>
    </row>
    <row r="28" spans="1:9" x14ac:dyDescent="0.25">
      <c r="A28" s="11" t="s">
        <v>65</v>
      </c>
      <c r="B28" s="38">
        <v>990276</v>
      </c>
      <c r="C28" s="38">
        <v>896146</v>
      </c>
      <c r="D28" s="38">
        <v>4188852</v>
      </c>
      <c r="E28" s="38">
        <v>3931585</v>
      </c>
      <c r="F28" s="13">
        <f t="shared" si="0"/>
        <v>-6.1417066060104304</v>
      </c>
      <c r="G28" s="1"/>
      <c r="H28" s="1"/>
      <c r="I28" s="1"/>
    </row>
    <row r="29" spans="1:9" x14ac:dyDescent="0.25">
      <c r="A29" s="8" t="s">
        <v>66</v>
      </c>
      <c r="B29" s="37">
        <v>371581</v>
      </c>
      <c r="C29" s="37">
        <v>597968</v>
      </c>
      <c r="D29" s="37">
        <v>1486686</v>
      </c>
      <c r="E29" s="37">
        <v>1728310</v>
      </c>
      <c r="F29" s="10">
        <f t="shared" si="0"/>
        <v>16.252524070314777</v>
      </c>
      <c r="G29" s="1"/>
      <c r="H29" s="1"/>
      <c r="I29" s="1"/>
    </row>
    <row r="30" spans="1:9" x14ac:dyDescent="0.25">
      <c r="A30" s="11" t="s">
        <v>67</v>
      </c>
      <c r="B30" s="38">
        <v>384423</v>
      </c>
      <c r="C30" s="38">
        <v>394916</v>
      </c>
      <c r="D30" s="38">
        <v>1453676</v>
      </c>
      <c r="E30" s="38">
        <v>1453063</v>
      </c>
      <c r="F30" s="13">
        <f t="shared" si="0"/>
        <v>-4.2168956493739529E-2</v>
      </c>
      <c r="G30" s="1"/>
      <c r="H30" s="1"/>
      <c r="I30" s="1"/>
    </row>
    <row r="31" spans="1:9" x14ac:dyDescent="0.25">
      <c r="A31" s="8" t="s">
        <v>68</v>
      </c>
      <c r="B31" s="37">
        <v>2074533</v>
      </c>
      <c r="C31" s="37">
        <v>1980206</v>
      </c>
      <c r="D31" s="37">
        <v>9331319</v>
      </c>
      <c r="E31" s="37">
        <v>9596161</v>
      </c>
      <c r="F31" s="10">
        <f t="shared" si="0"/>
        <v>2.8382054026874499</v>
      </c>
      <c r="G31" s="1"/>
      <c r="H31" s="1"/>
      <c r="I31" s="1"/>
    </row>
    <row r="32" spans="1:9" x14ac:dyDescent="0.25">
      <c r="A32" s="11" t="s">
        <v>69</v>
      </c>
      <c r="B32" s="38">
        <v>5523243</v>
      </c>
      <c r="C32" s="38">
        <v>5240444</v>
      </c>
      <c r="D32" s="38">
        <v>21310007</v>
      </c>
      <c r="E32" s="38">
        <v>20567239</v>
      </c>
      <c r="F32" s="13">
        <f t="shared" si="0"/>
        <v>-3.4855361614850722</v>
      </c>
      <c r="G32" s="1"/>
      <c r="H32" s="1"/>
      <c r="I32" s="1"/>
    </row>
    <row r="33" spans="1:9" x14ac:dyDescent="0.25">
      <c r="A33" s="8" t="s">
        <v>70</v>
      </c>
      <c r="B33" s="37">
        <v>343006</v>
      </c>
      <c r="C33" s="37">
        <v>301135</v>
      </c>
      <c r="D33" s="37">
        <v>1242632</v>
      </c>
      <c r="E33" s="37">
        <v>1168327</v>
      </c>
      <c r="F33" s="10">
        <f t="shared" si="0"/>
        <v>-5.9796464279046404</v>
      </c>
      <c r="G33" s="1"/>
      <c r="H33" s="1"/>
      <c r="I33" s="1"/>
    </row>
    <row r="34" spans="1:9" x14ac:dyDescent="0.25">
      <c r="A34" s="11" t="s">
        <v>71</v>
      </c>
      <c r="B34" s="38">
        <v>71988</v>
      </c>
      <c r="C34" s="38">
        <v>77106</v>
      </c>
      <c r="D34" s="38">
        <v>308737</v>
      </c>
      <c r="E34" s="38">
        <v>340178</v>
      </c>
      <c r="F34" s="13">
        <f t="shared" si="0"/>
        <v>10.183748627472568</v>
      </c>
      <c r="G34" s="1"/>
      <c r="H34" s="1"/>
      <c r="I34" s="1"/>
    </row>
    <row r="35" spans="1:9" x14ac:dyDescent="0.25">
      <c r="A35" s="14" t="s">
        <v>72</v>
      </c>
      <c r="B35" s="15">
        <f>SUM(B7:B34)</f>
        <v>36418872</v>
      </c>
      <c r="C35" s="15">
        <f t="shared" ref="C35:E35" si="1">SUM(C7:C34)</f>
        <v>38900616</v>
      </c>
      <c r="D35" s="15">
        <f t="shared" si="1"/>
        <v>141352841</v>
      </c>
      <c r="E35" s="15">
        <f t="shared" si="1"/>
        <v>148604580</v>
      </c>
      <c r="F35" s="16">
        <f>((E35*100)/D35)-100</f>
        <v>5.1302392995412163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3693639</v>
      </c>
      <c r="C38" s="41">
        <f>D7</f>
        <v>4057279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30488057</v>
      </c>
      <c r="G38" s="42">
        <f>LOOKUP(E38,$A$38:$A$65,$C$38:$C$65)</f>
        <v>26265896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877435</v>
      </c>
      <c r="C39" s="41">
        <f t="shared" ref="C39:C65" si="5">D8</f>
        <v>738349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20567239</v>
      </c>
      <c r="G39" s="42">
        <f t="shared" ref="G39:G65" si="8">LOOKUP(E39,$A$38:$A$65,$C$38:$C$65)</f>
        <v>21310007</v>
      </c>
    </row>
    <row r="40" spans="1:9" x14ac:dyDescent="0.25">
      <c r="A40" s="42" t="str">
        <f t="shared" si="3"/>
        <v>ALMERIA</v>
      </c>
      <c r="B40" s="41">
        <f t="shared" si="4"/>
        <v>1589866</v>
      </c>
      <c r="C40" s="41">
        <f t="shared" si="5"/>
        <v>1539702</v>
      </c>
      <c r="D40" s="41">
        <f t="shared" si="6"/>
        <v>17</v>
      </c>
      <c r="E40" s="42" t="str">
        <f t="shared" si="2"/>
        <v>BARCELONA</v>
      </c>
      <c r="F40" s="42">
        <f t="shared" si="7"/>
        <v>14256818</v>
      </c>
      <c r="G40" s="42">
        <f t="shared" si="8"/>
        <v>13034494</v>
      </c>
    </row>
    <row r="41" spans="1:9" x14ac:dyDescent="0.25">
      <c r="A41" s="42" t="str">
        <f t="shared" si="3"/>
        <v>AVILES</v>
      </c>
      <c r="B41" s="41">
        <f t="shared" si="4"/>
        <v>1609908</v>
      </c>
      <c r="C41" s="41">
        <f t="shared" si="5"/>
        <v>1468617</v>
      </c>
      <c r="D41" s="41">
        <f t="shared" si="6"/>
        <v>16</v>
      </c>
      <c r="E41" s="42" t="str">
        <f t="shared" si="2"/>
        <v>CARTAGENA</v>
      </c>
      <c r="F41" s="42">
        <f t="shared" si="7"/>
        <v>9980069</v>
      </c>
      <c r="G41" s="42">
        <f t="shared" si="8"/>
        <v>9423386</v>
      </c>
    </row>
    <row r="42" spans="1:9" x14ac:dyDescent="0.25">
      <c r="A42" s="42" t="str">
        <f t="shared" si="3"/>
        <v>BAHIA DE ALGECIRAS</v>
      </c>
      <c r="B42" s="41">
        <f t="shared" si="4"/>
        <v>30488057</v>
      </c>
      <c r="C42" s="41">
        <f t="shared" si="5"/>
        <v>26265896</v>
      </c>
      <c r="D42" s="41">
        <f t="shared" si="6"/>
        <v>1</v>
      </c>
      <c r="E42" s="42" t="str">
        <f t="shared" si="2"/>
        <v>TARRAGONA</v>
      </c>
      <c r="F42" s="42">
        <f t="shared" si="7"/>
        <v>9596161</v>
      </c>
      <c r="G42" s="42">
        <f t="shared" si="8"/>
        <v>9331319</v>
      </c>
    </row>
    <row r="43" spans="1:9" x14ac:dyDescent="0.25">
      <c r="A43" s="42" t="str">
        <f t="shared" si="3"/>
        <v>BAHIA DE CADIZ</v>
      </c>
      <c r="B43" s="41">
        <f t="shared" si="4"/>
        <v>1009158</v>
      </c>
      <c r="C43" s="41">
        <f t="shared" si="5"/>
        <v>1195569</v>
      </c>
      <c r="D43" s="41">
        <f t="shared" si="6"/>
        <v>21</v>
      </c>
      <c r="E43" s="42" t="str">
        <f t="shared" si="2"/>
        <v>BILBAO</v>
      </c>
      <c r="F43" s="42">
        <f t="shared" si="7"/>
        <v>9470425</v>
      </c>
      <c r="G43" s="42">
        <f t="shared" si="8"/>
        <v>9595869</v>
      </c>
    </row>
    <row r="44" spans="1:9" x14ac:dyDescent="0.25">
      <c r="A44" s="42" t="str">
        <f t="shared" si="3"/>
        <v>BALEARES</v>
      </c>
      <c r="B44" s="41">
        <f t="shared" si="4"/>
        <v>3630458</v>
      </c>
      <c r="C44" s="41">
        <f t="shared" si="5"/>
        <v>3379556</v>
      </c>
      <c r="D44" s="41">
        <f t="shared" si="6"/>
        <v>14</v>
      </c>
      <c r="E44" s="42" t="str">
        <f t="shared" si="2"/>
        <v>HUELVA</v>
      </c>
      <c r="F44" s="42">
        <f t="shared" si="7"/>
        <v>7594359</v>
      </c>
      <c r="G44" s="42">
        <f t="shared" si="8"/>
        <v>7545375</v>
      </c>
    </row>
    <row r="45" spans="1:9" x14ac:dyDescent="0.25">
      <c r="A45" s="42" t="str">
        <f t="shared" si="3"/>
        <v>BARCELONA</v>
      </c>
      <c r="B45" s="41">
        <f t="shared" si="4"/>
        <v>14256818</v>
      </c>
      <c r="C45" s="41">
        <f t="shared" si="5"/>
        <v>13034494</v>
      </c>
      <c r="D45" s="41">
        <f t="shared" si="6"/>
        <v>3</v>
      </c>
      <c r="E45" s="42" t="str">
        <f t="shared" si="2"/>
        <v>LAS PALMAS</v>
      </c>
      <c r="F45" s="42">
        <f t="shared" si="7"/>
        <v>6243013</v>
      </c>
      <c r="G45" s="42">
        <f t="shared" si="8"/>
        <v>6638951</v>
      </c>
    </row>
    <row r="46" spans="1:9" x14ac:dyDescent="0.25">
      <c r="A46" s="42" t="str">
        <f t="shared" si="3"/>
        <v>BILBAO</v>
      </c>
      <c r="B46" s="41">
        <f t="shared" si="4"/>
        <v>9470425</v>
      </c>
      <c r="C46" s="41">
        <f t="shared" si="5"/>
        <v>9595869</v>
      </c>
      <c r="D46" s="41">
        <f t="shared" si="6"/>
        <v>6</v>
      </c>
      <c r="E46" s="42" t="str">
        <f t="shared" si="2"/>
        <v>GIJON</v>
      </c>
      <c r="F46" s="42">
        <f t="shared" si="7"/>
        <v>5972132</v>
      </c>
      <c r="G46" s="42">
        <f t="shared" si="8"/>
        <v>5148249</v>
      </c>
    </row>
    <row r="47" spans="1:9" x14ac:dyDescent="0.25">
      <c r="A47" s="42" t="str">
        <f t="shared" si="3"/>
        <v>CARTAGENA</v>
      </c>
      <c r="B47" s="41">
        <f t="shared" si="4"/>
        <v>9980069</v>
      </c>
      <c r="C47" s="41">
        <f t="shared" si="5"/>
        <v>9423386</v>
      </c>
      <c r="D47" s="41">
        <f t="shared" si="6"/>
        <v>4</v>
      </c>
      <c r="E47" s="42" t="str">
        <f t="shared" si="2"/>
        <v>CASTELLON</v>
      </c>
      <c r="F47" s="42">
        <f t="shared" si="7"/>
        <v>4948522</v>
      </c>
      <c r="G47" s="42">
        <f t="shared" si="8"/>
        <v>4240751</v>
      </c>
    </row>
    <row r="48" spans="1:9" x14ac:dyDescent="0.25">
      <c r="A48" s="42" t="str">
        <f t="shared" si="3"/>
        <v>CASTELLON</v>
      </c>
      <c r="B48" s="41">
        <f t="shared" si="4"/>
        <v>4948522</v>
      </c>
      <c r="C48" s="41">
        <f t="shared" si="5"/>
        <v>4240751</v>
      </c>
      <c r="D48" s="41">
        <f t="shared" si="6"/>
        <v>10</v>
      </c>
      <c r="E48" s="42" t="str">
        <f t="shared" si="2"/>
        <v>FERROL-SAN CIBRAO</v>
      </c>
      <c r="F48" s="42">
        <f t="shared" si="7"/>
        <v>4462207</v>
      </c>
      <c r="G48" s="42">
        <f t="shared" si="8"/>
        <v>4129037</v>
      </c>
    </row>
    <row r="49" spans="1:7" x14ac:dyDescent="0.25">
      <c r="A49" s="42" t="str">
        <f t="shared" si="3"/>
        <v>CEUTA</v>
      </c>
      <c r="B49" s="41">
        <f t="shared" si="4"/>
        <v>572555</v>
      </c>
      <c r="C49" s="41">
        <f t="shared" si="5"/>
        <v>635821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3931585</v>
      </c>
      <c r="G49" s="42">
        <f t="shared" si="8"/>
        <v>4188852</v>
      </c>
    </row>
    <row r="50" spans="1:7" x14ac:dyDescent="0.25">
      <c r="A50" s="42" t="str">
        <f t="shared" si="3"/>
        <v>FERROL-SAN CIBRAO</v>
      </c>
      <c r="B50" s="41">
        <f t="shared" si="4"/>
        <v>4462207</v>
      </c>
      <c r="C50" s="41">
        <f t="shared" si="5"/>
        <v>4129037</v>
      </c>
      <c r="D50" s="41">
        <f t="shared" si="6"/>
        <v>11</v>
      </c>
      <c r="E50" s="42" t="str">
        <f t="shared" si="2"/>
        <v>A CORUÑA</v>
      </c>
      <c r="F50" s="42">
        <f t="shared" si="7"/>
        <v>3693639</v>
      </c>
      <c r="G50" s="42">
        <f t="shared" si="8"/>
        <v>4057279</v>
      </c>
    </row>
    <row r="51" spans="1:7" x14ac:dyDescent="0.25">
      <c r="A51" s="42" t="str">
        <f t="shared" si="3"/>
        <v>GIJON</v>
      </c>
      <c r="B51" s="41">
        <f t="shared" si="4"/>
        <v>5972132</v>
      </c>
      <c r="C51" s="41">
        <f t="shared" si="5"/>
        <v>5148249</v>
      </c>
      <c r="D51" s="41">
        <f t="shared" si="6"/>
        <v>9</v>
      </c>
      <c r="E51" s="42" t="str">
        <f t="shared" si="2"/>
        <v>BALEARES</v>
      </c>
      <c r="F51" s="42">
        <f t="shared" si="7"/>
        <v>3630458</v>
      </c>
      <c r="G51" s="42">
        <f t="shared" si="8"/>
        <v>3379556</v>
      </c>
    </row>
    <row r="52" spans="1:7" x14ac:dyDescent="0.25">
      <c r="A52" s="42" t="str">
        <f t="shared" si="3"/>
        <v>HUELVA</v>
      </c>
      <c r="B52" s="41">
        <f t="shared" si="4"/>
        <v>7594359</v>
      </c>
      <c r="C52" s="41">
        <f t="shared" si="5"/>
        <v>7545375</v>
      </c>
      <c r="D52" s="41">
        <f t="shared" si="6"/>
        <v>7</v>
      </c>
      <c r="E52" s="42" t="str">
        <f t="shared" si="2"/>
        <v>SANTANDER</v>
      </c>
      <c r="F52" s="42">
        <f t="shared" si="7"/>
        <v>1728310</v>
      </c>
      <c r="G52" s="42">
        <f t="shared" si="8"/>
        <v>1486686</v>
      </c>
    </row>
    <row r="53" spans="1:7" x14ac:dyDescent="0.25">
      <c r="A53" s="42" t="str">
        <f t="shared" si="3"/>
        <v>LAS PALMAS</v>
      </c>
      <c r="B53" s="41">
        <f t="shared" si="4"/>
        <v>6243013</v>
      </c>
      <c r="C53" s="41">
        <f t="shared" si="5"/>
        <v>6638951</v>
      </c>
      <c r="D53" s="41">
        <f t="shared" si="6"/>
        <v>8</v>
      </c>
      <c r="E53" s="42" t="str">
        <f t="shared" si="2"/>
        <v>AVILES</v>
      </c>
      <c r="F53" s="42">
        <f t="shared" si="7"/>
        <v>1609908</v>
      </c>
      <c r="G53" s="42">
        <f t="shared" si="8"/>
        <v>1468617</v>
      </c>
    </row>
    <row r="54" spans="1:7" x14ac:dyDescent="0.25">
      <c r="A54" s="42" t="str">
        <f t="shared" si="3"/>
        <v>MALAGA</v>
      </c>
      <c r="B54" s="41">
        <f t="shared" si="4"/>
        <v>771116</v>
      </c>
      <c r="C54" s="41">
        <f t="shared" si="5"/>
        <v>538009</v>
      </c>
      <c r="D54" s="41">
        <f t="shared" si="6"/>
        <v>23</v>
      </c>
      <c r="E54" s="42" t="str">
        <f t="shared" si="2"/>
        <v>ALMERIA</v>
      </c>
      <c r="F54" s="42">
        <f t="shared" si="7"/>
        <v>1589866</v>
      </c>
      <c r="G54" s="42">
        <f t="shared" si="8"/>
        <v>1539702</v>
      </c>
    </row>
    <row r="55" spans="1:7" x14ac:dyDescent="0.25">
      <c r="A55" s="42" t="str">
        <f t="shared" si="3"/>
        <v>MARIN Y RIA DE PONTEVEDRA</v>
      </c>
      <c r="B55" s="41">
        <f t="shared" si="4"/>
        <v>537367</v>
      </c>
      <c r="C55" s="41">
        <f t="shared" si="5"/>
        <v>638085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1453063</v>
      </c>
      <c r="G55" s="42">
        <f t="shared" si="8"/>
        <v>1453676</v>
      </c>
    </row>
    <row r="56" spans="1:7" x14ac:dyDescent="0.25">
      <c r="A56" s="42" t="str">
        <f t="shared" si="3"/>
        <v>MELILLA</v>
      </c>
      <c r="B56" s="41">
        <f t="shared" si="4"/>
        <v>324009</v>
      </c>
      <c r="C56" s="41">
        <f t="shared" si="5"/>
        <v>306732</v>
      </c>
      <c r="D56" s="41">
        <f t="shared" si="6"/>
        <v>28</v>
      </c>
      <c r="E56" s="42" t="str">
        <f t="shared" si="2"/>
        <v>VIGO</v>
      </c>
      <c r="F56" s="42">
        <f t="shared" si="9"/>
        <v>1168327</v>
      </c>
      <c r="G56" s="42">
        <f t="shared" si="8"/>
        <v>1242632</v>
      </c>
    </row>
    <row r="57" spans="1:7" x14ac:dyDescent="0.25">
      <c r="A57" s="42" t="str">
        <f t="shared" si="3"/>
        <v>MOTRIL</v>
      </c>
      <c r="B57" s="41">
        <f t="shared" si="4"/>
        <v>662512</v>
      </c>
      <c r="C57" s="41">
        <f t="shared" si="5"/>
        <v>646675</v>
      </c>
      <c r="D57" s="41">
        <f t="shared" si="6"/>
        <v>24</v>
      </c>
      <c r="E57" s="42" t="str">
        <f t="shared" si="2"/>
        <v>PASAIA</v>
      </c>
      <c r="F57" s="42">
        <f t="shared" si="9"/>
        <v>1126092</v>
      </c>
      <c r="G57" s="42">
        <f t="shared" si="8"/>
        <v>864530</v>
      </c>
    </row>
    <row r="58" spans="1:7" x14ac:dyDescent="0.25">
      <c r="A58" s="42" t="str">
        <f t="shared" si="3"/>
        <v>PASAIA</v>
      </c>
      <c r="B58" s="41">
        <f t="shared" si="4"/>
        <v>1126092</v>
      </c>
      <c r="C58" s="41">
        <f t="shared" si="5"/>
        <v>864530</v>
      </c>
      <c r="D58" s="41">
        <f t="shared" si="6"/>
        <v>20</v>
      </c>
      <c r="E58" s="42" t="str">
        <f t="shared" si="2"/>
        <v>BAHIA DE CADIZ</v>
      </c>
      <c r="F58" s="42">
        <f t="shared" si="9"/>
        <v>1009158</v>
      </c>
      <c r="G58" s="42">
        <f t="shared" si="8"/>
        <v>1195569</v>
      </c>
    </row>
    <row r="59" spans="1:7" x14ac:dyDescent="0.25">
      <c r="A59" s="42" t="str">
        <f t="shared" si="3"/>
        <v>SANTA CRUZ DE TENERIFE</v>
      </c>
      <c r="B59" s="41">
        <f t="shared" si="4"/>
        <v>3931585</v>
      </c>
      <c r="C59" s="41">
        <f t="shared" si="5"/>
        <v>4188852</v>
      </c>
      <c r="D59" s="41">
        <f t="shared" si="6"/>
        <v>12</v>
      </c>
      <c r="E59" s="42" t="str">
        <f t="shared" si="2"/>
        <v>ALICANTE</v>
      </c>
      <c r="F59" s="42">
        <f t="shared" si="9"/>
        <v>877435</v>
      </c>
      <c r="G59" s="42">
        <f t="shared" si="8"/>
        <v>738349</v>
      </c>
    </row>
    <row r="60" spans="1:7" x14ac:dyDescent="0.25">
      <c r="A60" s="42" t="str">
        <f t="shared" si="3"/>
        <v>SANTANDER</v>
      </c>
      <c r="B60" s="41">
        <f t="shared" si="4"/>
        <v>1728310</v>
      </c>
      <c r="C60" s="41">
        <f t="shared" si="5"/>
        <v>1486686</v>
      </c>
      <c r="D60" s="41">
        <f t="shared" si="6"/>
        <v>15</v>
      </c>
      <c r="E60" s="42" t="str">
        <f t="shared" si="2"/>
        <v>MALAGA</v>
      </c>
      <c r="F60" s="42">
        <f t="shared" si="9"/>
        <v>771116</v>
      </c>
      <c r="G60" s="42">
        <f t="shared" si="8"/>
        <v>538009</v>
      </c>
    </row>
    <row r="61" spans="1:7" x14ac:dyDescent="0.25">
      <c r="A61" s="42" t="str">
        <f t="shared" si="3"/>
        <v>SEVILLA</v>
      </c>
      <c r="B61" s="41">
        <f t="shared" si="4"/>
        <v>1453063</v>
      </c>
      <c r="C61" s="41">
        <f t="shared" si="5"/>
        <v>1453676</v>
      </c>
      <c r="D61" s="41">
        <f t="shared" si="6"/>
        <v>18</v>
      </c>
      <c r="E61" s="42" t="str">
        <f t="shared" si="2"/>
        <v>MOTRIL</v>
      </c>
      <c r="F61" s="42">
        <f t="shared" si="9"/>
        <v>662512</v>
      </c>
      <c r="G61" s="42">
        <f t="shared" si="8"/>
        <v>646675</v>
      </c>
    </row>
    <row r="62" spans="1:7" x14ac:dyDescent="0.25">
      <c r="A62" s="42" t="str">
        <f t="shared" si="3"/>
        <v>TARRAGONA</v>
      </c>
      <c r="B62" s="41">
        <f t="shared" si="4"/>
        <v>9596161</v>
      </c>
      <c r="C62" s="41">
        <f t="shared" si="5"/>
        <v>9331319</v>
      </c>
      <c r="D62" s="41">
        <f t="shared" si="6"/>
        <v>5</v>
      </c>
      <c r="E62" s="42" t="str">
        <f t="shared" si="2"/>
        <v>CEUTA</v>
      </c>
      <c r="F62" s="42">
        <f t="shared" si="9"/>
        <v>572555</v>
      </c>
      <c r="G62" s="42">
        <f t="shared" si="8"/>
        <v>635821</v>
      </c>
    </row>
    <row r="63" spans="1:7" x14ac:dyDescent="0.25">
      <c r="A63" s="42" t="str">
        <f t="shared" si="3"/>
        <v>VALENCIA</v>
      </c>
      <c r="B63" s="41">
        <f t="shared" si="4"/>
        <v>20567239</v>
      </c>
      <c r="C63" s="41">
        <f t="shared" si="5"/>
        <v>21310007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537367</v>
      </c>
      <c r="G63" s="42">
        <f t="shared" si="8"/>
        <v>638085</v>
      </c>
    </row>
    <row r="64" spans="1:7" x14ac:dyDescent="0.25">
      <c r="A64" s="42" t="str">
        <f t="shared" si="3"/>
        <v>VIGO</v>
      </c>
      <c r="B64" s="41">
        <f t="shared" si="4"/>
        <v>1168327</v>
      </c>
      <c r="C64" s="41">
        <f t="shared" si="5"/>
        <v>1242632</v>
      </c>
      <c r="D64" s="41">
        <f t="shared" si="6"/>
        <v>19</v>
      </c>
      <c r="E64" s="42" t="str">
        <f t="shared" si="2"/>
        <v>VILAGARCIA</v>
      </c>
      <c r="F64" s="42">
        <f t="shared" si="9"/>
        <v>340178</v>
      </c>
      <c r="G64" s="42">
        <f t="shared" si="8"/>
        <v>308737</v>
      </c>
    </row>
    <row r="65" spans="1:7" x14ac:dyDescent="0.25">
      <c r="A65" s="42" t="str">
        <f t="shared" si="3"/>
        <v>VILAGARCIA</v>
      </c>
      <c r="B65" s="41">
        <f t="shared" si="4"/>
        <v>340178</v>
      </c>
      <c r="C65" s="41">
        <f t="shared" si="5"/>
        <v>308737</v>
      </c>
      <c r="D65" s="41">
        <f t="shared" si="6"/>
        <v>27</v>
      </c>
      <c r="E65" s="42" t="str">
        <f t="shared" si="2"/>
        <v>MELILLA</v>
      </c>
      <c r="F65" s="42">
        <f t="shared" si="9"/>
        <v>324009</v>
      </c>
      <c r="G65" s="42">
        <f t="shared" si="8"/>
        <v>306732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637456</v>
      </c>
      <c r="C7" s="37">
        <v>576055</v>
      </c>
      <c r="D7" s="37">
        <v>2495883</v>
      </c>
      <c r="E7" s="37">
        <v>2062982</v>
      </c>
      <c r="F7" s="10">
        <f>((E7*100)/D7)-100</f>
        <v>-17.344603092372523</v>
      </c>
      <c r="G7" s="1"/>
      <c r="H7" s="1"/>
      <c r="I7" s="1"/>
    </row>
    <row r="8" spans="1:12" x14ac:dyDescent="0.25">
      <c r="A8" s="11" t="s">
        <v>45</v>
      </c>
      <c r="B8" s="38">
        <v>6798</v>
      </c>
      <c r="C8" s="38">
        <v>1800</v>
      </c>
      <c r="D8" s="38">
        <v>16820</v>
      </c>
      <c r="E8" s="38">
        <v>20888</v>
      </c>
      <c r="F8" s="13">
        <f t="shared" ref="F8:F35" si="0">((E8*100)/D8)-100</f>
        <v>24.18549346016647</v>
      </c>
      <c r="G8" s="1"/>
      <c r="H8" s="1"/>
      <c r="I8" s="1"/>
    </row>
    <row r="9" spans="1:12" x14ac:dyDescent="0.25">
      <c r="A9" s="8" t="s">
        <v>46</v>
      </c>
      <c r="B9" s="37">
        <v>2339</v>
      </c>
      <c r="C9" s="37">
        <v>2004</v>
      </c>
      <c r="D9" s="37">
        <v>4438</v>
      </c>
      <c r="E9" s="37">
        <v>8351</v>
      </c>
      <c r="F9" s="10">
        <f t="shared" si="0"/>
        <v>88.170347003154575</v>
      </c>
      <c r="G9" s="1"/>
      <c r="H9" s="1"/>
      <c r="I9" s="1"/>
    </row>
    <row r="10" spans="1:12" x14ac:dyDescent="0.25">
      <c r="A10" s="11" t="s">
        <v>47</v>
      </c>
      <c r="B10" s="38">
        <v>43327</v>
      </c>
      <c r="C10" s="38">
        <v>54366</v>
      </c>
      <c r="D10" s="38">
        <v>206721</v>
      </c>
      <c r="E10" s="38">
        <v>217073</v>
      </c>
      <c r="F10" s="13">
        <f t="shared" si="0"/>
        <v>5.007715713449528</v>
      </c>
      <c r="G10" s="1"/>
      <c r="H10" s="1"/>
      <c r="I10" s="1"/>
    </row>
    <row r="11" spans="1:12" x14ac:dyDescent="0.25">
      <c r="A11" s="8" t="s">
        <v>48</v>
      </c>
      <c r="B11" s="37">
        <v>2162193</v>
      </c>
      <c r="C11" s="37">
        <v>2701310</v>
      </c>
      <c r="D11" s="37">
        <v>7180932</v>
      </c>
      <c r="E11" s="37">
        <v>8719462</v>
      </c>
      <c r="F11" s="10">
        <f t="shared" si="0"/>
        <v>21.425213328854809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10893</v>
      </c>
      <c r="D12" s="38">
        <v>14037</v>
      </c>
      <c r="E12" s="38">
        <v>17941</v>
      </c>
      <c r="F12" s="13">
        <f t="shared" si="0"/>
        <v>27.812210586307614</v>
      </c>
      <c r="G12" s="1"/>
      <c r="H12" s="1"/>
      <c r="I12" s="1"/>
    </row>
    <row r="13" spans="1:12" x14ac:dyDescent="0.25">
      <c r="A13" s="8" t="s">
        <v>50</v>
      </c>
      <c r="B13" s="37">
        <v>119839</v>
      </c>
      <c r="C13" s="37">
        <v>77754</v>
      </c>
      <c r="D13" s="37">
        <v>389882</v>
      </c>
      <c r="E13" s="37">
        <v>344533</v>
      </c>
      <c r="F13" s="10">
        <f t="shared" si="0"/>
        <v>-11.631467982620379</v>
      </c>
      <c r="G13" s="1"/>
      <c r="H13" s="1"/>
      <c r="I13" s="1"/>
    </row>
    <row r="14" spans="1:12" x14ac:dyDescent="0.25">
      <c r="A14" s="11" t="s">
        <v>51</v>
      </c>
      <c r="B14" s="38">
        <v>795983</v>
      </c>
      <c r="C14" s="38">
        <v>1077796</v>
      </c>
      <c r="D14" s="38">
        <v>3219582</v>
      </c>
      <c r="E14" s="38">
        <v>4140173</v>
      </c>
      <c r="F14" s="13">
        <f t="shared" si="0"/>
        <v>28.593494434991868</v>
      </c>
      <c r="G14" s="1"/>
      <c r="H14" s="1"/>
      <c r="I14" s="1"/>
    </row>
    <row r="15" spans="1:12" x14ac:dyDescent="0.25">
      <c r="A15" s="8" t="s">
        <v>52</v>
      </c>
      <c r="B15" s="37">
        <v>1063153</v>
      </c>
      <c r="C15" s="37">
        <v>1286819</v>
      </c>
      <c r="D15" s="37">
        <v>5097740</v>
      </c>
      <c r="E15" s="37">
        <v>4953930</v>
      </c>
      <c r="F15" s="10">
        <f t="shared" si="0"/>
        <v>-2.8210540357099489</v>
      </c>
      <c r="G15" s="1"/>
      <c r="H15" s="1"/>
      <c r="I15" s="1"/>
    </row>
    <row r="16" spans="1:12" x14ac:dyDescent="0.25">
      <c r="A16" s="11" t="s">
        <v>53</v>
      </c>
      <c r="B16" s="38">
        <v>1954718</v>
      </c>
      <c r="C16" s="38">
        <v>2344216</v>
      </c>
      <c r="D16" s="38">
        <v>7601210</v>
      </c>
      <c r="E16" s="38">
        <v>7873062</v>
      </c>
      <c r="F16" s="13">
        <f t="shared" si="0"/>
        <v>3.576430594602698</v>
      </c>
      <c r="G16" s="1"/>
      <c r="H16" s="1"/>
      <c r="I16" s="1"/>
    </row>
    <row r="17" spans="1:9" x14ac:dyDescent="0.25">
      <c r="A17" s="8" t="s">
        <v>54</v>
      </c>
      <c r="B17" s="37">
        <v>621498</v>
      </c>
      <c r="C17" s="37">
        <v>857288</v>
      </c>
      <c r="D17" s="37">
        <v>2550129</v>
      </c>
      <c r="E17" s="37">
        <v>2716546</v>
      </c>
      <c r="F17" s="10">
        <f t="shared" si="0"/>
        <v>6.525826732686852</v>
      </c>
      <c r="G17" s="1"/>
      <c r="H17" s="1"/>
      <c r="I17" s="1"/>
    </row>
    <row r="18" spans="1:9" x14ac:dyDescent="0.25">
      <c r="A18" s="11" t="s">
        <v>55</v>
      </c>
      <c r="B18" s="38">
        <v>68921</v>
      </c>
      <c r="C18" s="38">
        <v>69320</v>
      </c>
      <c r="D18" s="38">
        <v>289355</v>
      </c>
      <c r="E18" s="38">
        <v>257293</v>
      </c>
      <c r="F18" s="13">
        <f t="shared" si="0"/>
        <v>-11.080506644087706</v>
      </c>
      <c r="G18" s="1"/>
      <c r="H18" s="1"/>
      <c r="I18" s="1"/>
    </row>
    <row r="19" spans="1:9" x14ac:dyDescent="0.25">
      <c r="A19" s="8" t="s">
        <v>56</v>
      </c>
      <c r="B19" s="37">
        <v>335706</v>
      </c>
      <c r="C19" s="37">
        <v>261524</v>
      </c>
      <c r="D19" s="37">
        <v>962451</v>
      </c>
      <c r="E19" s="37">
        <v>1013114</v>
      </c>
      <c r="F19" s="10">
        <f t="shared" si="0"/>
        <v>5.2639562949178753</v>
      </c>
      <c r="G19" s="1"/>
      <c r="H19" s="1"/>
      <c r="I19" s="1"/>
    </row>
    <row r="20" spans="1:9" x14ac:dyDescent="0.25">
      <c r="A20" s="11" t="s">
        <v>57</v>
      </c>
      <c r="B20" s="38">
        <v>56923</v>
      </c>
      <c r="C20" s="38">
        <v>49332</v>
      </c>
      <c r="D20" s="38">
        <v>251576</v>
      </c>
      <c r="E20" s="38">
        <v>290522</v>
      </c>
      <c r="F20" s="13">
        <f t="shared" si="0"/>
        <v>15.480808980188883</v>
      </c>
      <c r="G20" s="1"/>
      <c r="H20" s="1"/>
      <c r="I20" s="1"/>
    </row>
    <row r="21" spans="1:9" x14ac:dyDescent="0.25">
      <c r="A21" s="8" t="s">
        <v>58</v>
      </c>
      <c r="B21" s="37">
        <v>1774808</v>
      </c>
      <c r="C21" s="37">
        <v>2043213</v>
      </c>
      <c r="D21" s="37">
        <v>6317967</v>
      </c>
      <c r="E21" s="37">
        <v>6365080</v>
      </c>
      <c r="F21" s="10">
        <f t="shared" si="0"/>
        <v>0.74569873505195972</v>
      </c>
      <c r="G21" s="1"/>
      <c r="H21" s="1"/>
      <c r="I21" s="1"/>
    </row>
    <row r="22" spans="1:9" x14ac:dyDescent="0.25">
      <c r="A22" s="11" t="s">
        <v>59</v>
      </c>
      <c r="B22" s="38">
        <v>374939</v>
      </c>
      <c r="C22" s="38">
        <v>325920</v>
      </c>
      <c r="D22" s="38">
        <v>1644451</v>
      </c>
      <c r="E22" s="38">
        <v>1522418</v>
      </c>
      <c r="F22" s="13">
        <f t="shared" si="0"/>
        <v>-7.4208960923736811</v>
      </c>
      <c r="G22" s="1"/>
      <c r="H22" s="1"/>
      <c r="I22" s="1"/>
    </row>
    <row r="23" spans="1:9" x14ac:dyDescent="0.25">
      <c r="A23" s="8" t="s">
        <v>60</v>
      </c>
      <c r="B23" s="37">
        <v>0</v>
      </c>
      <c r="C23" s="37">
        <v>9383</v>
      </c>
      <c r="D23" s="37">
        <v>12655</v>
      </c>
      <c r="E23" s="37">
        <v>61652</v>
      </c>
      <c r="F23" s="10">
        <f t="shared" si="0"/>
        <v>387.17502963255629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3734</v>
      </c>
      <c r="C25" s="37">
        <v>4211</v>
      </c>
      <c r="D25" s="37">
        <v>15429</v>
      </c>
      <c r="E25" s="37">
        <v>22598</v>
      </c>
      <c r="F25" s="10">
        <f t="shared" si="0"/>
        <v>46.464450061572364</v>
      </c>
      <c r="G25" s="1"/>
      <c r="H25" s="1"/>
      <c r="I25" s="1"/>
    </row>
    <row r="26" spans="1:9" x14ac:dyDescent="0.25">
      <c r="A26" s="11" t="s">
        <v>63</v>
      </c>
      <c r="B26" s="38">
        <v>118347</v>
      </c>
      <c r="C26" s="38">
        <v>86083</v>
      </c>
      <c r="D26" s="38">
        <v>383064</v>
      </c>
      <c r="E26" s="38">
        <v>406032</v>
      </c>
      <c r="F26" s="13">
        <f t="shared" si="0"/>
        <v>5.9958649207443102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497505</v>
      </c>
      <c r="C28" s="38">
        <v>404448</v>
      </c>
      <c r="D28" s="38">
        <v>2318638</v>
      </c>
      <c r="E28" s="38">
        <v>2035229</v>
      </c>
      <c r="F28" s="13">
        <f t="shared" si="0"/>
        <v>-12.223080963910704</v>
      </c>
      <c r="G28" s="1"/>
      <c r="H28" s="1"/>
      <c r="I28" s="1"/>
    </row>
    <row r="29" spans="1:9" x14ac:dyDescent="0.25">
      <c r="A29" s="8" t="s">
        <v>66</v>
      </c>
      <c r="B29" s="37">
        <v>31862</v>
      </c>
      <c r="C29" s="37">
        <v>46400</v>
      </c>
      <c r="D29" s="37">
        <v>66546</v>
      </c>
      <c r="E29" s="37">
        <v>101770</v>
      </c>
      <c r="F29" s="10">
        <f t="shared" si="0"/>
        <v>52.931806569891506</v>
      </c>
      <c r="G29" s="1"/>
      <c r="H29" s="1"/>
      <c r="I29" s="1"/>
    </row>
    <row r="30" spans="1:9" x14ac:dyDescent="0.25">
      <c r="A30" s="11" t="s">
        <v>67</v>
      </c>
      <c r="B30" s="38">
        <v>20283</v>
      </c>
      <c r="C30" s="38">
        <v>26604</v>
      </c>
      <c r="D30" s="38">
        <v>103494</v>
      </c>
      <c r="E30" s="38">
        <v>94991</v>
      </c>
      <c r="F30" s="13">
        <f t="shared" si="0"/>
        <v>-8.2159352232979757</v>
      </c>
      <c r="G30" s="1"/>
      <c r="H30" s="1"/>
      <c r="I30" s="1"/>
    </row>
    <row r="31" spans="1:9" x14ac:dyDescent="0.25">
      <c r="A31" s="8" t="s">
        <v>68</v>
      </c>
      <c r="B31" s="37">
        <v>1466361</v>
      </c>
      <c r="C31" s="37">
        <v>1353158</v>
      </c>
      <c r="D31" s="37">
        <v>6121946</v>
      </c>
      <c r="E31" s="37">
        <v>5894809</v>
      </c>
      <c r="F31" s="10">
        <f t="shared" si="0"/>
        <v>-3.7102091393814902</v>
      </c>
      <c r="G31" s="1"/>
      <c r="H31" s="1"/>
      <c r="I31" s="1"/>
    </row>
    <row r="32" spans="1:9" x14ac:dyDescent="0.25">
      <c r="A32" s="11" t="s">
        <v>69</v>
      </c>
      <c r="B32" s="38">
        <v>233468</v>
      </c>
      <c r="C32" s="38">
        <v>358091</v>
      </c>
      <c r="D32" s="38">
        <v>1036148</v>
      </c>
      <c r="E32" s="38">
        <v>1446662</v>
      </c>
      <c r="F32" s="13">
        <f t="shared" si="0"/>
        <v>39.619243582963065</v>
      </c>
      <c r="G32" s="1"/>
      <c r="H32" s="1"/>
      <c r="I32" s="1"/>
    </row>
    <row r="33" spans="1:9" x14ac:dyDescent="0.25">
      <c r="A33" s="8" t="s">
        <v>70</v>
      </c>
      <c r="B33" s="37">
        <v>5506</v>
      </c>
      <c r="C33" s="37">
        <v>4693</v>
      </c>
      <c r="D33" s="37">
        <v>29352</v>
      </c>
      <c r="E33" s="37">
        <v>25686</v>
      </c>
      <c r="F33" s="10">
        <f t="shared" si="0"/>
        <v>-12.489779231398202</v>
      </c>
      <c r="G33" s="1"/>
      <c r="H33" s="1"/>
      <c r="I33" s="1"/>
    </row>
    <row r="34" spans="1:9" x14ac:dyDescent="0.25">
      <c r="A34" s="11" t="s">
        <v>71</v>
      </c>
      <c r="B34" s="38">
        <v>4143</v>
      </c>
      <c r="C34" s="38">
        <v>14447</v>
      </c>
      <c r="D34" s="38">
        <v>82661</v>
      </c>
      <c r="E34" s="38">
        <v>69607</v>
      </c>
      <c r="F34" s="13">
        <f t="shared" si="0"/>
        <v>-15.792211562889392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12399810</v>
      </c>
      <c r="C35" s="15">
        <f t="shared" ref="C35:E35" si="1">SUM(C7:C34)</f>
        <v>14047128</v>
      </c>
      <c r="D35" s="15">
        <f t="shared" si="1"/>
        <v>48413107</v>
      </c>
      <c r="E35" s="15">
        <f t="shared" si="1"/>
        <v>50682404</v>
      </c>
      <c r="F35" s="16">
        <f t="shared" si="0"/>
        <v>4.6873608008674239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2062982</v>
      </c>
      <c r="C38" s="41">
        <f>D7</f>
        <v>2495883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8719462</v>
      </c>
      <c r="G38" s="42">
        <f>LOOKUP(E38,$A$38:$A$65,$C$38:$C$65)</f>
        <v>7180932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20888</v>
      </c>
      <c r="C39" s="41">
        <f t="shared" ref="C39:C65" si="5">D8</f>
        <v>16820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7873062</v>
      </c>
      <c r="G39" s="42">
        <f t="shared" ref="G39:G65" si="8">LOOKUP(E39,$A$38:$A$65,$C$38:$C$65)</f>
        <v>7601210</v>
      </c>
    </row>
    <row r="40" spans="1:9" x14ac:dyDescent="0.25">
      <c r="A40" s="42" t="str">
        <f t="shared" si="3"/>
        <v>ALMERIA</v>
      </c>
      <c r="B40" s="41">
        <f t="shared" si="4"/>
        <v>8351</v>
      </c>
      <c r="C40" s="41">
        <f t="shared" si="5"/>
        <v>4438</v>
      </c>
      <c r="D40" s="41">
        <f t="shared" si="6"/>
        <v>26</v>
      </c>
      <c r="E40" s="42" t="str">
        <f t="shared" si="2"/>
        <v>HUELVA</v>
      </c>
      <c r="F40" s="42">
        <f t="shared" si="7"/>
        <v>6365080</v>
      </c>
      <c r="G40" s="42">
        <f t="shared" si="8"/>
        <v>6317967</v>
      </c>
    </row>
    <row r="41" spans="1:9" x14ac:dyDescent="0.25">
      <c r="A41" s="42" t="str">
        <f t="shared" si="3"/>
        <v>AVILES</v>
      </c>
      <c r="B41" s="41">
        <f t="shared" si="4"/>
        <v>217073</v>
      </c>
      <c r="C41" s="41">
        <f t="shared" si="5"/>
        <v>206721</v>
      </c>
      <c r="D41" s="41">
        <f t="shared" si="6"/>
        <v>17</v>
      </c>
      <c r="E41" s="42" t="str">
        <f t="shared" si="2"/>
        <v>TARRAGONA</v>
      </c>
      <c r="F41" s="42">
        <f t="shared" si="7"/>
        <v>5894809</v>
      </c>
      <c r="G41" s="42">
        <f t="shared" si="8"/>
        <v>6121946</v>
      </c>
    </row>
    <row r="42" spans="1:9" x14ac:dyDescent="0.25">
      <c r="A42" s="42" t="str">
        <f t="shared" si="3"/>
        <v>BAHIA DE ALGECIRAS</v>
      </c>
      <c r="B42" s="41">
        <f t="shared" si="4"/>
        <v>8719462</v>
      </c>
      <c r="C42" s="41">
        <f t="shared" si="5"/>
        <v>7180932</v>
      </c>
      <c r="D42" s="41">
        <f t="shared" si="6"/>
        <v>1</v>
      </c>
      <c r="E42" s="42" t="str">
        <f t="shared" si="2"/>
        <v>BILBAO</v>
      </c>
      <c r="F42" s="42">
        <f t="shared" si="7"/>
        <v>4953930</v>
      </c>
      <c r="G42" s="42">
        <f t="shared" si="8"/>
        <v>5097740</v>
      </c>
    </row>
    <row r="43" spans="1:9" x14ac:dyDescent="0.25">
      <c r="A43" s="42" t="str">
        <f t="shared" si="3"/>
        <v>BAHIA DE CADIZ</v>
      </c>
      <c r="B43" s="41">
        <f t="shared" si="4"/>
        <v>17941</v>
      </c>
      <c r="C43" s="41">
        <f t="shared" si="5"/>
        <v>14037</v>
      </c>
      <c r="D43" s="41">
        <f t="shared" si="6"/>
        <v>25</v>
      </c>
      <c r="E43" s="42" t="str">
        <f t="shared" si="2"/>
        <v>BARCELONA</v>
      </c>
      <c r="F43" s="42">
        <f t="shared" si="7"/>
        <v>4140173</v>
      </c>
      <c r="G43" s="42">
        <f t="shared" si="8"/>
        <v>3219582</v>
      </c>
    </row>
    <row r="44" spans="1:9" x14ac:dyDescent="0.25">
      <c r="A44" s="42" t="str">
        <f t="shared" si="3"/>
        <v>BALEARES</v>
      </c>
      <c r="B44" s="41">
        <f t="shared" si="4"/>
        <v>344533</v>
      </c>
      <c r="C44" s="41">
        <f t="shared" si="5"/>
        <v>389882</v>
      </c>
      <c r="D44" s="41">
        <f t="shared" si="6"/>
        <v>14</v>
      </c>
      <c r="E44" s="42" t="str">
        <f t="shared" si="2"/>
        <v>CASTELLON</v>
      </c>
      <c r="F44" s="42">
        <f t="shared" si="7"/>
        <v>2716546</v>
      </c>
      <c r="G44" s="42">
        <f t="shared" si="8"/>
        <v>2550129</v>
      </c>
    </row>
    <row r="45" spans="1:9" x14ac:dyDescent="0.25">
      <c r="A45" s="42" t="str">
        <f t="shared" si="3"/>
        <v>BARCELONA</v>
      </c>
      <c r="B45" s="41">
        <f t="shared" si="4"/>
        <v>4140173</v>
      </c>
      <c r="C45" s="41">
        <f t="shared" si="5"/>
        <v>3219582</v>
      </c>
      <c r="D45" s="41">
        <f t="shared" si="6"/>
        <v>6</v>
      </c>
      <c r="E45" s="42" t="str">
        <f t="shared" si="2"/>
        <v>A CORUÑA</v>
      </c>
      <c r="F45" s="42">
        <f t="shared" si="7"/>
        <v>2062982</v>
      </c>
      <c r="G45" s="42">
        <f t="shared" si="8"/>
        <v>2495883</v>
      </c>
    </row>
    <row r="46" spans="1:9" x14ac:dyDescent="0.25">
      <c r="A46" s="42" t="str">
        <f t="shared" si="3"/>
        <v>BILBAO</v>
      </c>
      <c r="B46" s="41">
        <f t="shared" si="4"/>
        <v>4953930</v>
      </c>
      <c r="C46" s="41">
        <f t="shared" si="5"/>
        <v>5097740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2035229</v>
      </c>
      <c r="G46" s="42">
        <f t="shared" si="8"/>
        <v>2318638</v>
      </c>
    </row>
    <row r="47" spans="1:9" x14ac:dyDescent="0.25">
      <c r="A47" s="42" t="str">
        <f t="shared" si="3"/>
        <v>CARTAGENA</v>
      </c>
      <c r="B47" s="41">
        <f t="shared" si="4"/>
        <v>7873062</v>
      </c>
      <c r="C47" s="41">
        <f t="shared" si="5"/>
        <v>7601210</v>
      </c>
      <c r="D47" s="41">
        <f t="shared" si="6"/>
        <v>2</v>
      </c>
      <c r="E47" s="42" t="str">
        <f t="shared" si="2"/>
        <v>LAS PALMAS</v>
      </c>
      <c r="F47" s="42">
        <f t="shared" si="7"/>
        <v>1522418</v>
      </c>
      <c r="G47" s="42">
        <f t="shared" si="8"/>
        <v>1644451</v>
      </c>
    </row>
    <row r="48" spans="1:9" x14ac:dyDescent="0.25">
      <c r="A48" s="42" t="str">
        <f t="shared" si="3"/>
        <v>CASTELLON</v>
      </c>
      <c r="B48" s="41">
        <f t="shared" si="4"/>
        <v>2716546</v>
      </c>
      <c r="C48" s="41">
        <f t="shared" si="5"/>
        <v>2550129</v>
      </c>
      <c r="D48" s="41">
        <f t="shared" si="6"/>
        <v>7</v>
      </c>
      <c r="E48" s="42" t="str">
        <f t="shared" si="2"/>
        <v>VALENCIA</v>
      </c>
      <c r="F48" s="42">
        <f t="shared" si="7"/>
        <v>1446662</v>
      </c>
      <c r="G48" s="42">
        <f t="shared" si="8"/>
        <v>1036148</v>
      </c>
    </row>
    <row r="49" spans="1:7" x14ac:dyDescent="0.25">
      <c r="A49" s="42" t="str">
        <f t="shared" si="3"/>
        <v>CEUTA</v>
      </c>
      <c r="B49" s="41">
        <f t="shared" si="4"/>
        <v>257293</v>
      </c>
      <c r="C49" s="41">
        <f t="shared" si="5"/>
        <v>289355</v>
      </c>
      <c r="D49" s="41">
        <f t="shared" si="6"/>
        <v>16</v>
      </c>
      <c r="E49" s="42" t="str">
        <f t="shared" si="2"/>
        <v>FERROL-SAN CIBRAO</v>
      </c>
      <c r="F49" s="42">
        <f t="shared" si="7"/>
        <v>1013114</v>
      </c>
      <c r="G49" s="42">
        <f t="shared" si="8"/>
        <v>962451</v>
      </c>
    </row>
    <row r="50" spans="1:7" x14ac:dyDescent="0.25">
      <c r="A50" s="42" t="str">
        <f t="shared" si="3"/>
        <v>FERROL-SAN CIBRAO</v>
      </c>
      <c r="B50" s="41">
        <f t="shared" si="4"/>
        <v>1013114</v>
      </c>
      <c r="C50" s="41">
        <f t="shared" si="5"/>
        <v>962451</v>
      </c>
      <c r="D50" s="41">
        <f t="shared" si="6"/>
        <v>12</v>
      </c>
      <c r="E50" s="42" t="str">
        <f t="shared" si="2"/>
        <v>MOTRIL</v>
      </c>
      <c r="F50" s="42">
        <f t="shared" si="7"/>
        <v>406032</v>
      </c>
      <c r="G50" s="42">
        <f t="shared" si="8"/>
        <v>383064</v>
      </c>
    </row>
    <row r="51" spans="1:7" x14ac:dyDescent="0.25">
      <c r="A51" s="42" t="str">
        <f t="shared" si="3"/>
        <v>GIJON</v>
      </c>
      <c r="B51" s="41">
        <f t="shared" si="4"/>
        <v>290522</v>
      </c>
      <c r="C51" s="41">
        <f t="shared" si="5"/>
        <v>251576</v>
      </c>
      <c r="D51" s="41">
        <f t="shared" si="6"/>
        <v>15</v>
      </c>
      <c r="E51" s="42" t="str">
        <f t="shared" si="2"/>
        <v>BALEARES</v>
      </c>
      <c r="F51" s="42">
        <f t="shared" si="7"/>
        <v>344533</v>
      </c>
      <c r="G51" s="42">
        <f t="shared" si="8"/>
        <v>389882</v>
      </c>
    </row>
    <row r="52" spans="1:7" x14ac:dyDescent="0.25">
      <c r="A52" s="42" t="str">
        <f t="shared" si="3"/>
        <v>HUELVA</v>
      </c>
      <c r="B52" s="41">
        <f t="shared" si="4"/>
        <v>6365080</v>
      </c>
      <c r="C52" s="41">
        <f t="shared" si="5"/>
        <v>6317967</v>
      </c>
      <c r="D52" s="41">
        <f t="shared" si="6"/>
        <v>3</v>
      </c>
      <c r="E52" s="42" t="str">
        <f t="shared" si="2"/>
        <v>GIJON</v>
      </c>
      <c r="F52" s="42">
        <f t="shared" si="7"/>
        <v>290522</v>
      </c>
      <c r="G52" s="42">
        <f t="shared" si="8"/>
        <v>251576</v>
      </c>
    </row>
    <row r="53" spans="1:7" x14ac:dyDescent="0.25">
      <c r="A53" s="42" t="str">
        <f t="shared" si="3"/>
        <v>LAS PALMAS</v>
      </c>
      <c r="B53" s="41">
        <f t="shared" si="4"/>
        <v>1522418</v>
      </c>
      <c r="C53" s="41">
        <f t="shared" si="5"/>
        <v>1644451</v>
      </c>
      <c r="D53" s="41">
        <f t="shared" si="6"/>
        <v>10</v>
      </c>
      <c r="E53" s="42" t="str">
        <f t="shared" si="2"/>
        <v>CEUTA</v>
      </c>
      <c r="F53" s="42">
        <f t="shared" si="7"/>
        <v>257293</v>
      </c>
      <c r="G53" s="42">
        <f t="shared" si="8"/>
        <v>289355</v>
      </c>
    </row>
    <row r="54" spans="1:7" x14ac:dyDescent="0.25">
      <c r="A54" s="42" t="str">
        <f t="shared" si="3"/>
        <v>MALAGA</v>
      </c>
      <c r="B54" s="41">
        <f t="shared" si="4"/>
        <v>61652</v>
      </c>
      <c r="C54" s="41">
        <f t="shared" si="5"/>
        <v>12655</v>
      </c>
      <c r="D54" s="41">
        <f t="shared" si="6"/>
        <v>21</v>
      </c>
      <c r="E54" s="42" t="str">
        <f t="shared" si="2"/>
        <v>AVILES</v>
      </c>
      <c r="F54" s="42">
        <f t="shared" si="7"/>
        <v>217073</v>
      </c>
      <c r="G54" s="42">
        <f t="shared" si="8"/>
        <v>206721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101770</v>
      </c>
      <c r="G55" s="42">
        <f t="shared" si="8"/>
        <v>66546</v>
      </c>
    </row>
    <row r="56" spans="1:7" x14ac:dyDescent="0.25">
      <c r="A56" s="42" t="str">
        <f t="shared" si="3"/>
        <v>MELILLA</v>
      </c>
      <c r="B56" s="41">
        <f t="shared" si="4"/>
        <v>22598</v>
      </c>
      <c r="C56" s="41">
        <f t="shared" si="5"/>
        <v>15429</v>
      </c>
      <c r="D56" s="41">
        <f t="shared" si="6"/>
        <v>23</v>
      </c>
      <c r="E56" s="42" t="str">
        <f t="shared" si="2"/>
        <v>SEVILLA</v>
      </c>
      <c r="F56" s="42">
        <f t="shared" si="9"/>
        <v>94991</v>
      </c>
      <c r="G56" s="42">
        <f t="shared" si="8"/>
        <v>103494</v>
      </c>
    </row>
    <row r="57" spans="1:7" x14ac:dyDescent="0.25">
      <c r="A57" s="42" t="str">
        <f t="shared" si="3"/>
        <v>MOTRIL</v>
      </c>
      <c r="B57" s="41">
        <f t="shared" si="4"/>
        <v>406032</v>
      </c>
      <c r="C57" s="41">
        <f t="shared" si="5"/>
        <v>383064</v>
      </c>
      <c r="D57" s="41">
        <f t="shared" si="6"/>
        <v>13</v>
      </c>
      <c r="E57" s="42" t="str">
        <f t="shared" si="2"/>
        <v>VILAGARCIA</v>
      </c>
      <c r="F57" s="42">
        <f t="shared" si="9"/>
        <v>69607</v>
      </c>
      <c r="G57" s="42">
        <f t="shared" si="8"/>
        <v>82661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61652</v>
      </c>
      <c r="G58" s="42">
        <f t="shared" si="8"/>
        <v>12655</v>
      </c>
    </row>
    <row r="59" spans="1:7" x14ac:dyDescent="0.25">
      <c r="A59" s="42" t="str">
        <f t="shared" si="3"/>
        <v>SANTA CRUZ DE TENERIFE</v>
      </c>
      <c r="B59" s="41">
        <f t="shared" si="4"/>
        <v>2035229</v>
      </c>
      <c r="C59" s="41">
        <f t="shared" si="5"/>
        <v>2318638</v>
      </c>
      <c r="D59" s="41">
        <f t="shared" si="6"/>
        <v>9</v>
      </c>
      <c r="E59" s="42" t="str">
        <f t="shared" si="2"/>
        <v>VIGO</v>
      </c>
      <c r="F59" s="42">
        <f t="shared" si="9"/>
        <v>25686</v>
      </c>
      <c r="G59" s="42">
        <f t="shared" si="8"/>
        <v>29352</v>
      </c>
    </row>
    <row r="60" spans="1:7" x14ac:dyDescent="0.25">
      <c r="A60" s="42" t="str">
        <f t="shared" si="3"/>
        <v>SANTANDER</v>
      </c>
      <c r="B60" s="41">
        <f t="shared" si="4"/>
        <v>101770</v>
      </c>
      <c r="C60" s="41">
        <f t="shared" si="5"/>
        <v>66546</v>
      </c>
      <c r="D60" s="41">
        <f t="shared" si="6"/>
        <v>18</v>
      </c>
      <c r="E60" s="42" t="str">
        <f t="shared" si="2"/>
        <v>MELILLA</v>
      </c>
      <c r="F60" s="42">
        <f t="shared" si="9"/>
        <v>22598</v>
      </c>
      <c r="G60" s="42">
        <f t="shared" si="8"/>
        <v>15429</v>
      </c>
    </row>
    <row r="61" spans="1:7" x14ac:dyDescent="0.25">
      <c r="A61" s="42" t="str">
        <f t="shared" si="3"/>
        <v>SEVILLA</v>
      </c>
      <c r="B61" s="41">
        <f t="shared" si="4"/>
        <v>94991</v>
      </c>
      <c r="C61" s="41">
        <f t="shared" si="5"/>
        <v>103494</v>
      </c>
      <c r="D61" s="41">
        <f t="shared" si="6"/>
        <v>19</v>
      </c>
      <c r="E61" s="42" t="str">
        <f t="shared" si="2"/>
        <v>ALICANTE</v>
      </c>
      <c r="F61" s="42">
        <f t="shared" si="9"/>
        <v>20888</v>
      </c>
      <c r="G61" s="42">
        <f t="shared" si="8"/>
        <v>16820</v>
      </c>
    </row>
    <row r="62" spans="1:7" x14ac:dyDescent="0.25">
      <c r="A62" s="42" t="str">
        <f t="shared" si="3"/>
        <v>TARRAGONA</v>
      </c>
      <c r="B62" s="41">
        <f t="shared" si="4"/>
        <v>5894809</v>
      </c>
      <c r="C62" s="41">
        <f t="shared" si="5"/>
        <v>6121946</v>
      </c>
      <c r="D62" s="41">
        <f t="shared" si="6"/>
        <v>4</v>
      </c>
      <c r="E62" s="42" t="str">
        <f t="shared" si="2"/>
        <v>BAHIA DE CADIZ</v>
      </c>
      <c r="F62" s="42">
        <f t="shared" si="9"/>
        <v>17941</v>
      </c>
      <c r="G62" s="42">
        <f t="shared" si="8"/>
        <v>14037</v>
      </c>
    </row>
    <row r="63" spans="1:7" x14ac:dyDescent="0.25">
      <c r="A63" s="42" t="str">
        <f t="shared" si="3"/>
        <v>VALENCIA</v>
      </c>
      <c r="B63" s="41">
        <f t="shared" si="4"/>
        <v>1446662</v>
      </c>
      <c r="C63" s="41">
        <f t="shared" si="5"/>
        <v>1036148</v>
      </c>
      <c r="D63" s="41">
        <f t="shared" si="6"/>
        <v>11</v>
      </c>
      <c r="E63" s="42" t="str">
        <f t="shared" si="2"/>
        <v>ALMERIA</v>
      </c>
      <c r="F63" s="42">
        <f t="shared" si="9"/>
        <v>8351</v>
      </c>
      <c r="G63" s="42">
        <f t="shared" si="8"/>
        <v>4438</v>
      </c>
    </row>
    <row r="64" spans="1:7" x14ac:dyDescent="0.25">
      <c r="A64" s="42" t="str">
        <f t="shared" si="3"/>
        <v>VIGO</v>
      </c>
      <c r="B64" s="41">
        <f t="shared" si="4"/>
        <v>25686</v>
      </c>
      <c r="C64" s="41">
        <f t="shared" si="5"/>
        <v>29352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69607</v>
      </c>
      <c r="C65" s="41">
        <f t="shared" si="5"/>
        <v>82661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243656</v>
      </c>
      <c r="C7" s="19">
        <v>228847</v>
      </c>
      <c r="D7" s="19">
        <v>1148279</v>
      </c>
      <c r="E7" s="19">
        <v>1218876</v>
      </c>
      <c r="F7" s="10">
        <f>((E7*100)/D7)-100</f>
        <v>6.1480702860541783</v>
      </c>
      <c r="G7" s="1"/>
      <c r="H7" s="1"/>
      <c r="I7" s="1"/>
    </row>
    <row r="8" spans="1:12" x14ac:dyDescent="0.25">
      <c r="A8" s="11" t="s">
        <v>45</v>
      </c>
      <c r="B8" s="20">
        <v>59254</v>
      </c>
      <c r="C8" s="20">
        <v>174264</v>
      </c>
      <c r="D8" s="20">
        <v>268147</v>
      </c>
      <c r="E8" s="20">
        <v>424489</v>
      </c>
      <c r="F8" s="13">
        <f t="shared" ref="F8:F35" si="0">((E8*100)/D8)-100</f>
        <v>58.304586663285448</v>
      </c>
      <c r="G8" s="1"/>
      <c r="H8" s="1"/>
      <c r="I8" s="1"/>
    </row>
    <row r="9" spans="1:12" x14ac:dyDescent="0.25">
      <c r="A9" s="8" t="s">
        <v>46</v>
      </c>
      <c r="B9" s="19">
        <v>305316</v>
      </c>
      <c r="C9" s="19">
        <v>221212</v>
      </c>
      <c r="D9" s="19">
        <v>1344226</v>
      </c>
      <c r="E9" s="19">
        <v>1343357</v>
      </c>
      <c r="F9" s="10">
        <f t="shared" si="0"/>
        <v>-6.4646867416641385E-2</v>
      </c>
      <c r="G9" s="1"/>
      <c r="H9" s="1"/>
      <c r="I9" s="1"/>
    </row>
    <row r="10" spans="1:12" x14ac:dyDescent="0.25">
      <c r="A10" s="11" t="s">
        <v>47</v>
      </c>
      <c r="B10" s="20">
        <v>257535</v>
      </c>
      <c r="C10" s="20">
        <v>269147</v>
      </c>
      <c r="D10" s="20">
        <v>897657</v>
      </c>
      <c r="E10" s="20">
        <v>1018185</v>
      </c>
      <c r="F10" s="13">
        <f t="shared" si="0"/>
        <v>13.426954839097789</v>
      </c>
      <c r="G10" s="1"/>
      <c r="H10" s="1"/>
      <c r="I10" s="1"/>
    </row>
    <row r="11" spans="1:12" x14ac:dyDescent="0.25">
      <c r="A11" s="8" t="s">
        <v>48</v>
      </c>
      <c r="B11" s="19">
        <v>39399</v>
      </c>
      <c r="C11" s="19">
        <v>51206</v>
      </c>
      <c r="D11" s="19">
        <v>444990</v>
      </c>
      <c r="E11" s="19">
        <v>388719</v>
      </c>
      <c r="F11" s="10">
        <f t="shared" si="0"/>
        <v>-12.645452706802402</v>
      </c>
      <c r="G11" s="1"/>
      <c r="H11" s="1"/>
      <c r="I11" s="1"/>
    </row>
    <row r="12" spans="1:12" x14ac:dyDescent="0.25">
      <c r="A12" s="11" t="s">
        <v>49</v>
      </c>
      <c r="B12" s="20">
        <v>67157</v>
      </c>
      <c r="C12" s="20">
        <v>103537</v>
      </c>
      <c r="D12" s="20">
        <v>550072</v>
      </c>
      <c r="E12" s="20">
        <v>460507</v>
      </c>
      <c r="F12" s="13">
        <f t="shared" si="0"/>
        <v>-16.282413938538951</v>
      </c>
      <c r="G12" s="1"/>
      <c r="H12" s="1"/>
      <c r="I12" s="1"/>
    </row>
    <row r="13" spans="1:12" x14ac:dyDescent="0.25">
      <c r="A13" s="8" t="s">
        <v>50</v>
      </c>
      <c r="B13" s="19">
        <v>61293</v>
      </c>
      <c r="C13" s="19">
        <v>79923</v>
      </c>
      <c r="D13" s="19">
        <v>383107</v>
      </c>
      <c r="E13" s="19">
        <v>418324</v>
      </c>
      <c r="F13" s="10">
        <f t="shared" si="0"/>
        <v>9.1924710328968189</v>
      </c>
      <c r="G13" s="1"/>
      <c r="H13" s="1"/>
      <c r="I13" s="1"/>
    </row>
    <row r="14" spans="1:12" x14ac:dyDescent="0.25">
      <c r="A14" s="11" t="s">
        <v>51</v>
      </c>
      <c r="B14" s="20">
        <v>380022</v>
      </c>
      <c r="C14" s="20">
        <v>344289</v>
      </c>
      <c r="D14" s="20">
        <v>1405085</v>
      </c>
      <c r="E14" s="20">
        <v>1537367</v>
      </c>
      <c r="F14" s="13">
        <f t="shared" si="0"/>
        <v>9.414519406299263</v>
      </c>
      <c r="G14" s="1"/>
      <c r="H14" s="1"/>
      <c r="I14" s="1"/>
    </row>
    <row r="15" spans="1:12" x14ac:dyDescent="0.25">
      <c r="A15" s="8" t="s">
        <v>52</v>
      </c>
      <c r="B15" s="19">
        <v>346434</v>
      </c>
      <c r="C15" s="19">
        <v>464542</v>
      </c>
      <c r="D15" s="19">
        <v>1503369</v>
      </c>
      <c r="E15" s="19">
        <v>1401973</v>
      </c>
      <c r="F15" s="10">
        <f t="shared" si="0"/>
        <v>-6.7445849954335841</v>
      </c>
      <c r="G15" s="1"/>
      <c r="H15" s="1"/>
      <c r="I15" s="1"/>
    </row>
    <row r="16" spans="1:12" x14ac:dyDescent="0.25">
      <c r="A16" s="11" t="s">
        <v>53</v>
      </c>
      <c r="B16" s="20">
        <v>284708</v>
      </c>
      <c r="C16" s="20">
        <v>340744</v>
      </c>
      <c r="D16" s="20">
        <v>1479924</v>
      </c>
      <c r="E16" s="20">
        <v>1739158</v>
      </c>
      <c r="F16" s="13">
        <f t="shared" si="0"/>
        <v>17.516710317556843</v>
      </c>
      <c r="G16" s="1"/>
      <c r="H16" s="1"/>
      <c r="I16" s="1"/>
    </row>
    <row r="17" spans="1:9" x14ac:dyDescent="0.25">
      <c r="A17" s="8" t="s">
        <v>54</v>
      </c>
      <c r="B17" s="19">
        <v>241541</v>
      </c>
      <c r="C17" s="19">
        <v>360113</v>
      </c>
      <c r="D17" s="19">
        <v>778533</v>
      </c>
      <c r="E17" s="19">
        <v>1274338</v>
      </c>
      <c r="F17" s="10">
        <f t="shared" si="0"/>
        <v>63.684519474447455</v>
      </c>
      <c r="G17" s="1"/>
      <c r="H17" s="1"/>
      <c r="I17" s="1"/>
    </row>
    <row r="18" spans="1:9" x14ac:dyDescent="0.25">
      <c r="A18" s="11" t="s">
        <v>55</v>
      </c>
      <c r="B18" s="20">
        <v>8850</v>
      </c>
      <c r="C18" s="20">
        <v>575</v>
      </c>
      <c r="D18" s="20">
        <v>33110</v>
      </c>
      <c r="E18" s="20">
        <v>10514</v>
      </c>
      <c r="F18" s="13">
        <f t="shared" si="0"/>
        <v>-68.245243128964063</v>
      </c>
      <c r="G18" s="1"/>
      <c r="H18" s="1"/>
      <c r="I18" s="1"/>
    </row>
    <row r="19" spans="1:9" x14ac:dyDescent="0.25">
      <c r="A19" s="8" t="s">
        <v>56</v>
      </c>
      <c r="B19" s="19">
        <v>793886</v>
      </c>
      <c r="C19" s="19">
        <v>597024</v>
      </c>
      <c r="D19" s="19">
        <v>2846584</v>
      </c>
      <c r="E19" s="19">
        <v>3113847</v>
      </c>
      <c r="F19" s="10">
        <f t="shared" si="0"/>
        <v>9.388902628554078</v>
      </c>
      <c r="G19" s="1"/>
      <c r="H19" s="1"/>
      <c r="I19" s="1"/>
    </row>
    <row r="20" spans="1:9" x14ac:dyDescent="0.25">
      <c r="A20" s="11" t="s">
        <v>57</v>
      </c>
      <c r="B20" s="20">
        <v>1204398</v>
      </c>
      <c r="C20" s="20">
        <v>1498233</v>
      </c>
      <c r="D20" s="20">
        <v>4221590</v>
      </c>
      <c r="E20" s="20">
        <v>5006540</v>
      </c>
      <c r="F20" s="13">
        <f t="shared" si="0"/>
        <v>18.593705215333557</v>
      </c>
      <c r="G20" s="1"/>
      <c r="H20" s="1"/>
      <c r="I20" s="1"/>
    </row>
    <row r="21" spans="1:9" x14ac:dyDescent="0.25">
      <c r="A21" s="8" t="s">
        <v>58</v>
      </c>
      <c r="B21" s="19">
        <v>353346</v>
      </c>
      <c r="C21" s="19">
        <v>187639</v>
      </c>
      <c r="D21" s="19">
        <v>1003508</v>
      </c>
      <c r="E21" s="19">
        <v>985724</v>
      </c>
      <c r="F21" s="10">
        <f t="shared" si="0"/>
        <v>-1.7721831813996545</v>
      </c>
      <c r="G21" s="1"/>
      <c r="H21" s="1"/>
      <c r="I21" s="1"/>
    </row>
    <row r="22" spans="1:9" x14ac:dyDescent="0.25">
      <c r="A22" s="11" t="s">
        <v>59</v>
      </c>
      <c r="B22" s="20">
        <v>24964</v>
      </c>
      <c r="C22" s="20">
        <v>49504</v>
      </c>
      <c r="D22" s="20">
        <v>93782</v>
      </c>
      <c r="E22" s="20">
        <v>172154</v>
      </c>
      <c r="F22" s="13">
        <f t="shared" si="0"/>
        <v>83.568275362009757</v>
      </c>
      <c r="G22" s="1"/>
      <c r="H22" s="1"/>
      <c r="I22" s="1"/>
    </row>
    <row r="23" spans="1:9" x14ac:dyDescent="0.25">
      <c r="A23" s="8" t="s">
        <v>60</v>
      </c>
      <c r="B23" s="19">
        <v>71708</v>
      </c>
      <c r="C23" s="19">
        <v>81196</v>
      </c>
      <c r="D23" s="19">
        <v>210690</v>
      </c>
      <c r="E23" s="19">
        <v>330734</v>
      </c>
      <c r="F23" s="10">
        <f t="shared" si="0"/>
        <v>56.976600692961227</v>
      </c>
      <c r="G23" s="1"/>
      <c r="H23" s="1"/>
      <c r="I23" s="1"/>
    </row>
    <row r="24" spans="1:9" x14ac:dyDescent="0.25">
      <c r="A24" s="11" t="s">
        <v>61</v>
      </c>
      <c r="B24" s="20">
        <v>35371</v>
      </c>
      <c r="C24" s="20">
        <v>28436</v>
      </c>
      <c r="D24" s="20">
        <v>308284</v>
      </c>
      <c r="E24" s="20">
        <v>206458</v>
      </c>
      <c r="F24" s="13">
        <f t="shared" si="0"/>
        <v>-33.029933437998722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1425</v>
      </c>
      <c r="D25" s="19">
        <v>3250</v>
      </c>
      <c r="E25" s="19">
        <v>2725</v>
      </c>
      <c r="F25" s="10">
        <f t="shared" si="0"/>
        <v>-16.15384615384616</v>
      </c>
      <c r="G25" s="1"/>
      <c r="H25" s="1"/>
      <c r="I25" s="1"/>
    </row>
    <row r="26" spans="1:9" x14ac:dyDescent="0.25">
      <c r="A26" s="11" t="s">
        <v>63</v>
      </c>
      <c r="B26" s="20">
        <v>44902</v>
      </c>
      <c r="C26" s="20">
        <v>47275</v>
      </c>
      <c r="D26" s="20">
        <v>167472</v>
      </c>
      <c r="E26" s="20">
        <v>148273</v>
      </c>
      <c r="F26" s="13">
        <f t="shared" si="0"/>
        <v>-11.464005923378238</v>
      </c>
      <c r="G26" s="1"/>
      <c r="H26" s="1"/>
      <c r="I26" s="1"/>
    </row>
    <row r="27" spans="1:9" x14ac:dyDescent="0.25">
      <c r="A27" s="8" t="s">
        <v>64</v>
      </c>
      <c r="B27" s="19">
        <v>83136</v>
      </c>
      <c r="C27" s="19">
        <v>138663</v>
      </c>
      <c r="D27" s="19">
        <v>373863</v>
      </c>
      <c r="E27" s="19">
        <v>485661</v>
      </c>
      <c r="F27" s="10">
        <f t="shared" si="0"/>
        <v>29.903467312892701</v>
      </c>
      <c r="G27" s="1"/>
      <c r="H27" s="1"/>
      <c r="I27" s="1"/>
    </row>
    <row r="28" spans="1:9" x14ac:dyDescent="0.25">
      <c r="A28" s="11" t="s">
        <v>65</v>
      </c>
      <c r="B28" s="20">
        <v>42600</v>
      </c>
      <c r="C28" s="20">
        <v>45780</v>
      </c>
      <c r="D28" s="20">
        <v>157667</v>
      </c>
      <c r="E28" s="20">
        <v>132051</v>
      </c>
      <c r="F28" s="13">
        <f t="shared" si="0"/>
        <v>-16.246900112261926</v>
      </c>
      <c r="G28" s="1"/>
      <c r="H28" s="1"/>
      <c r="I28" s="1"/>
    </row>
    <row r="29" spans="1:9" x14ac:dyDescent="0.25">
      <c r="A29" s="8" t="s">
        <v>66</v>
      </c>
      <c r="B29" s="19">
        <v>199034</v>
      </c>
      <c r="C29" s="19">
        <v>380582</v>
      </c>
      <c r="D29" s="19">
        <v>922215</v>
      </c>
      <c r="E29" s="19">
        <v>1031145</v>
      </c>
      <c r="F29" s="10">
        <f t="shared" si="0"/>
        <v>11.811779248873634</v>
      </c>
      <c r="G29" s="1"/>
      <c r="H29" s="1"/>
      <c r="I29" s="1"/>
    </row>
    <row r="30" spans="1:9" x14ac:dyDescent="0.25">
      <c r="A30" s="11" t="s">
        <v>67</v>
      </c>
      <c r="B30" s="20">
        <v>184461</v>
      </c>
      <c r="C30" s="20">
        <v>173892</v>
      </c>
      <c r="D30" s="20">
        <v>651541</v>
      </c>
      <c r="E30" s="20">
        <v>630846</v>
      </c>
      <c r="F30" s="13">
        <f t="shared" si="0"/>
        <v>-3.1763158419807809</v>
      </c>
      <c r="G30" s="1"/>
      <c r="H30" s="1"/>
      <c r="I30" s="1"/>
    </row>
    <row r="31" spans="1:9" x14ac:dyDescent="0.25">
      <c r="A31" s="8" t="s">
        <v>68</v>
      </c>
      <c r="B31" s="19">
        <v>394140</v>
      </c>
      <c r="C31" s="19">
        <v>390401</v>
      </c>
      <c r="D31" s="19">
        <v>2250167</v>
      </c>
      <c r="E31" s="19">
        <v>2794760</v>
      </c>
      <c r="F31" s="10">
        <f t="shared" si="0"/>
        <v>24.202336982099553</v>
      </c>
      <c r="G31" s="1"/>
      <c r="H31" s="1"/>
      <c r="I31" s="1"/>
    </row>
    <row r="32" spans="1:9" x14ac:dyDescent="0.25">
      <c r="A32" s="11" t="s">
        <v>69</v>
      </c>
      <c r="B32" s="20">
        <v>215279</v>
      </c>
      <c r="C32" s="20">
        <v>224679</v>
      </c>
      <c r="D32" s="20">
        <v>661456</v>
      </c>
      <c r="E32" s="20">
        <v>889089</v>
      </c>
      <c r="F32" s="13">
        <f t="shared" si="0"/>
        <v>34.413929271183576</v>
      </c>
      <c r="G32" s="1"/>
      <c r="H32" s="1"/>
      <c r="I32" s="1"/>
    </row>
    <row r="33" spans="1:9" x14ac:dyDescent="0.25">
      <c r="A33" s="8" t="s">
        <v>70</v>
      </c>
      <c r="B33" s="19">
        <v>23560</v>
      </c>
      <c r="C33" s="19">
        <v>24340</v>
      </c>
      <c r="D33" s="19">
        <v>88778</v>
      </c>
      <c r="E33" s="19">
        <v>80076</v>
      </c>
      <c r="F33" s="10">
        <f t="shared" si="0"/>
        <v>-9.8019779675144747</v>
      </c>
      <c r="G33" s="1"/>
      <c r="H33" s="1"/>
      <c r="I33" s="1"/>
    </row>
    <row r="34" spans="1:9" x14ac:dyDescent="0.25">
      <c r="A34" s="11" t="s">
        <v>71</v>
      </c>
      <c r="B34" s="20">
        <v>18517</v>
      </c>
      <c r="C34" s="20">
        <v>22828</v>
      </c>
      <c r="D34" s="20">
        <v>62495</v>
      </c>
      <c r="E34" s="20">
        <v>89360</v>
      </c>
      <c r="F34" s="13">
        <f t="shared" si="0"/>
        <v>42.987438995119618</v>
      </c>
      <c r="G34" s="1"/>
      <c r="H34" s="1"/>
      <c r="I34" s="1"/>
    </row>
    <row r="35" spans="1:9" x14ac:dyDescent="0.25">
      <c r="A35" s="14" t="s">
        <v>72</v>
      </c>
      <c r="B35" s="15">
        <f>SUM(B7:B34)</f>
        <v>5984467</v>
      </c>
      <c r="C35" s="15">
        <f t="shared" ref="C35:E35" si="1">SUM(C7:C34)</f>
        <v>6530296</v>
      </c>
      <c r="D35" s="15">
        <f t="shared" si="1"/>
        <v>24259841</v>
      </c>
      <c r="E35" s="15">
        <f t="shared" si="1"/>
        <v>27335250</v>
      </c>
      <c r="F35" s="16">
        <f t="shared" si="0"/>
        <v>12.676954477978654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1218876</v>
      </c>
      <c r="C38" s="41">
        <f>D7</f>
        <v>1148279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5006540</v>
      </c>
      <c r="G38" s="42">
        <f>LOOKUP(E38,$A$38:$A$65,$C$38:$C$65)</f>
        <v>4221590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424489</v>
      </c>
      <c r="C39" s="41">
        <f t="shared" ref="C39:C65" si="5">D8</f>
        <v>268147</v>
      </c>
      <c r="D39" s="41">
        <f t="shared" ref="D39:D65" si="6">_xlfn.RANK.EQ(B39,$B$38:$B$65)+COUNTIF($B$38:$B$65,B39)-1</f>
        <v>17</v>
      </c>
      <c r="E39" s="42" t="str">
        <f t="shared" si="2"/>
        <v>FERROL-SAN CIBRAO</v>
      </c>
      <c r="F39" s="42">
        <f t="shared" ref="F39:F54" si="7">LOOKUP(E39,$A$38:$A$65,$B$38:$B$65)</f>
        <v>3113847</v>
      </c>
      <c r="G39" s="42">
        <f t="shared" ref="G39:G65" si="8">LOOKUP(E39,$A$38:$A$65,$C$38:$C$65)</f>
        <v>2846584</v>
      </c>
    </row>
    <row r="40" spans="1:9" x14ac:dyDescent="0.25">
      <c r="A40" s="42" t="str">
        <f t="shared" si="3"/>
        <v>ALMERIA</v>
      </c>
      <c r="B40" s="41">
        <f t="shared" si="4"/>
        <v>1343357</v>
      </c>
      <c r="C40" s="41">
        <f t="shared" si="5"/>
        <v>1344226</v>
      </c>
      <c r="D40" s="41">
        <f t="shared" si="6"/>
        <v>7</v>
      </c>
      <c r="E40" s="42" t="str">
        <f t="shared" si="2"/>
        <v>TARRAGONA</v>
      </c>
      <c r="F40" s="42">
        <f t="shared" si="7"/>
        <v>2794760</v>
      </c>
      <c r="G40" s="42">
        <f t="shared" si="8"/>
        <v>2250167</v>
      </c>
    </row>
    <row r="41" spans="1:9" x14ac:dyDescent="0.25">
      <c r="A41" s="42" t="str">
        <f t="shared" si="3"/>
        <v>AVILES</v>
      </c>
      <c r="B41" s="41">
        <f t="shared" si="4"/>
        <v>1018185</v>
      </c>
      <c r="C41" s="41">
        <f t="shared" si="5"/>
        <v>897657</v>
      </c>
      <c r="D41" s="41">
        <f t="shared" si="6"/>
        <v>11</v>
      </c>
      <c r="E41" s="42" t="str">
        <f t="shared" si="2"/>
        <v>CARTAGENA</v>
      </c>
      <c r="F41" s="42">
        <f t="shared" si="7"/>
        <v>1739158</v>
      </c>
      <c r="G41" s="42">
        <f t="shared" si="8"/>
        <v>1479924</v>
      </c>
    </row>
    <row r="42" spans="1:9" x14ac:dyDescent="0.25">
      <c r="A42" s="42" t="str">
        <f t="shared" si="3"/>
        <v>BAHIA DE ALGECIRAS</v>
      </c>
      <c r="B42" s="41">
        <f t="shared" si="4"/>
        <v>388719</v>
      </c>
      <c r="C42" s="41">
        <f t="shared" si="5"/>
        <v>444990</v>
      </c>
      <c r="D42" s="41">
        <f t="shared" si="6"/>
        <v>19</v>
      </c>
      <c r="E42" s="42" t="str">
        <f t="shared" si="2"/>
        <v>BARCELONA</v>
      </c>
      <c r="F42" s="42">
        <f t="shared" si="7"/>
        <v>1537367</v>
      </c>
      <c r="G42" s="42">
        <f t="shared" si="8"/>
        <v>1405085</v>
      </c>
    </row>
    <row r="43" spans="1:9" x14ac:dyDescent="0.25">
      <c r="A43" s="42" t="str">
        <f t="shared" si="3"/>
        <v>BAHIA DE CADIZ</v>
      </c>
      <c r="B43" s="41">
        <f t="shared" si="4"/>
        <v>460507</v>
      </c>
      <c r="C43" s="41">
        <f t="shared" si="5"/>
        <v>550072</v>
      </c>
      <c r="D43" s="41">
        <f t="shared" si="6"/>
        <v>16</v>
      </c>
      <c r="E43" s="42" t="str">
        <f t="shared" si="2"/>
        <v>BILBAO</v>
      </c>
      <c r="F43" s="42">
        <f t="shared" si="7"/>
        <v>1401973</v>
      </c>
      <c r="G43" s="42">
        <f t="shared" si="8"/>
        <v>1503369</v>
      </c>
    </row>
    <row r="44" spans="1:9" x14ac:dyDescent="0.25">
      <c r="A44" s="42" t="str">
        <f t="shared" si="3"/>
        <v>BALEARES</v>
      </c>
      <c r="B44" s="41">
        <f t="shared" si="4"/>
        <v>418324</v>
      </c>
      <c r="C44" s="41">
        <f t="shared" si="5"/>
        <v>383107</v>
      </c>
      <c r="D44" s="41">
        <f t="shared" si="6"/>
        <v>18</v>
      </c>
      <c r="E44" s="42" t="str">
        <f t="shared" si="2"/>
        <v>ALMERIA</v>
      </c>
      <c r="F44" s="42">
        <f t="shared" si="7"/>
        <v>1343357</v>
      </c>
      <c r="G44" s="42">
        <f t="shared" si="8"/>
        <v>1344226</v>
      </c>
    </row>
    <row r="45" spans="1:9" x14ac:dyDescent="0.25">
      <c r="A45" s="42" t="str">
        <f t="shared" si="3"/>
        <v>BARCELONA</v>
      </c>
      <c r="B45" s="41">
        <f t="shared" si="4"/>
        <v>1537367</v>
      </c>
      <c r="C45" s="41">
        <f t="shared" si="5"/>
        <v>1405085</v>
      </c>
      <c r="D45" s="41">
        <f t="shared" si="6"/>
        <v>5</v>
      </c>
      <c r="E45" s="42" t="str">
        <f t="shared" si="2"/>
        <v>CASTELLON</v>
      </c>
      <c r="F45" s="42">
        <f t="shared" si="7"/>
        <v>1274338</v>
      </c>
      <c r="G45" s="42">
        <f t="shared" si="8"/>
        <v>778533</v>
      </c>
    </row>
    <row r="46" spans="1:9" x14ac:dyDescent="0.25">
      <c r="A46" s="42" t="str">
        <f t="shared" si="3"/>
        <v>BILBAO</v>
      </c>
      <c r="B46" s="41">
        <f t="shared" si="4"/>
        <v>1401973</v>
      </c>
      <c r="C46" s="41">
        <f t="shared" si="5"/>
        <v>1503369</v>
      </c>
      <c r="D46" s="41">
        <f t="shared" si="6"/>
        <v>6</v>
      </c>
      <c r="E46" s="42" t="str">
        <f t="shared" si="2"/>
        <v>A CORUÑA</v>
      </c>
      <c r="F46" s="42">
        <f t="shared" si="7"/>
        <v>1218876</v>
      </c>
      <c r="G46" s="42">
        <f t="shared" si="8"/>
        <v>1148279</v>
      </c>
    </row>
    <row r="47" spans="1:9" x14ac:dyDescent="0.25">
      <c r="A47" s="42" t="str">
        <f t="shared" si="3"/>
        <v>CARTAGENA</v>
      </c>
      <c r="B47" s="41">
        <f t="shared" si="4"/>
        <v>1739158</v>
      </c>
      <c r="C47" s="41">
        <f t="shared" si="5"/>
        <v>1479924</v>
      </c>
      <c r="D47" s="41">
        <f t="shared" si="6"/>
        <v>4</v>
      </c>
      <c r="E47" s="42" t="str">
        <f t="shared" si="2"/>
        <v>SANTANDER</v>
      </c>
      <c r="F47" s="42">
        <f t="shared" si="7"/>
        <v>1031145</v>
      </c>
      <c r="G47" s="42">
        <f t="shared" si="8"/>
        <v>922215</v>
      </c>
    </row>
    <row r="48" spans="1:9" x14ac:dyDescent="0.25">
      <c r="A48" s="42" t="str">
        <f t="shared" si="3"/>
        <v>CASTELLON</v>
      </c>
      <c r="B48" s="41">
        <f t="shared" si="4"/>
        <v>1274338</v>
      </c>
      <c r="C48" s="41">
        <f t="shared" si="5"/>
        <v>778533</v>
      </c>
      <c r="D48" s="41">
        <f t="shared" si="6"/>
        <v>8</v>
      </c>
      <c r="E48" s="42" t="str">
        <f t="shared" si="2"/>
        <v>AVILES</v>
      </c>
      <c r="F48" s="42">
        <f t="shared" si="7"/>
        <v>1018185</v>
      </c>
      <c r="G48" s="42">
        <f t="shared" si="8"/>
        <v>897657</v>
      </c>
    </row>
    <row r="49" spans="1:7" x14ac:dyDescent="0.25">
      <c r="A49" s="42" t="str">
        <f t="shared" si="3"/>
        <v>CEUTA</v>
      </c>
      <c r="B49" s="41">
        <f t="shared" si="4"/>
        <v>10514</v>
      </c>
      <c r="C49" s="41">
        <f t="shared" si="5"/>
        <v>33110</v>
      </c>
      <c r="D49" s="41">
        <f t="shared" si="6"/>
        <v>27</v>
      </c>
      <c r="E49" s="42" t="str">
        <f t="shared" si="2"/>
        <v>HUELVA</v>
      </c>
      <c r="F49" s="42">
        <f t="shared" si="7"/>
        <v>985724</v>
      </c>
      <c r="G49" s="42">
        <f t="shared" si="8"/>
        <v>1003508</v>
      </c>
    </row>
    <row r="50" spans="1:7" x14ac:dyDescent="0.25">
      <c r="A50" s="42" t="str">
        <f t="shared" si="3"/>
        <v>FERROL-SAN CIBRAO</v>
      </c>
      <c r="B50" s="41">
        <f t="shared" si="4"/>
        <v>3113847</v>
      </c>
      <c r="C50" s="41">
        <f t="shared" si="5"/>
        <v>2846584</v>
      </c>
      <c r="D50" s="41">
        <f t="shared" si="6"/>
        <v>2</v>
      </c>
      <c r="E50" s="42" t="str">
        <f t="shared" si="2"/>
        <v>VALENCIA</v>
      </c>
      <c r="F50" s="42">
        <f t="shared" si="7"/>
        <v>889089</v>
      </c>
      <c r="G50" s="42">
        <f t="shared" si="8"/>
        <v>661456</v>
      </c>
    </row>
    <row r="51" spans="1:7" x14ac:dyDescent="0.25">
      <c r="A51" s="42" t="str">
        <f t="shared" si="3"/>
        <v>GIJON</v>
      </c>
      <c r="B51" s="41">
        <f t="shared" si="4"/>
        <v>5006540</v>
      </c>
      <c r="C51" s="41">
        <f t="shared" si="5"/>
        <v>4221590</v>
      </c>
      <c r="D51" s="41">
        <f t="shared" si="6"/>
        <v>1</v>
      </c>
      <c r="E51" s="42" t="str">
        <f t="shared" si="2"/>
        <v>SEVILLA</v>
      </c>
      <c r="F51" s="42">
        <f t="shared" si="7"/>
        <v>630846</v>
      </c>
      <c r="G51" s="42">
        <f t="shared" si="8"/>
        <v>651541</v>
      </c>
    </row>
    <row r="52" spans="1:7" x14ac:dyDescent="0.25">
      <c r="A52" s="42" t="str">
        <f t="shared" si="3"/>
        <v>HUELVA</v>
      </c>
      <c r="B52" s="41">
        <f t="shared" si="4"/>
        <v>985724</v>
      </c>
      <c r="C52" s="41">
        <f t="shared" si="5"/>
        <v>1003508</v>
      </c>
      <c r="D52" s="41">
        <f t="shared" si="6"/>
        <v>12</v>
      </c>
      <c r="E52" s="42" t="str">
        <f t="shared" si="2"/>
        <v>PASAIA</v>
      </c>
      <c r="F52" s="42">
        <f t="shared" si="7"/>
        <v>485661</v>
      </c>
      <c r="G52" s="42">
        <f t="shared" si="8"/>
        <v>373863</v>
      </c>
    </row>
    <row r="53" spans="1:7" x14ac:dyDescent="0.25">
      <c r="A53" s="42" t="str">
        <f t="shared" si="3"/>
        <v>LAS PALMAS</v>
      </c>
      <c r="B53" s="41">
        <f t="shared" si="4"/>
        <v>172154</v>
      </c>
      <c r="C53" s="41">
        <f t="shared" si="5"/>
        <v>93782</v>
      </c>
      <c r="D53" s="41">
        <f t="shared" si="6"/>
        <v>22</v>
      </c>
      <c r="E53" s="42" t="str">
        <f t="shared" si="2"/>
        <v>BAHIA DE CADIZ</v>
      </c>
      <c r="F53" s="42">
        <f t="shared" si="7"/>
        <v>460507</v>
      </c>
      <c r="G53" s="42">
        <f t="shared" si="8"/>
        <v>550072</v>
      </c>
    </row>
    <row r="54" spans="1:7" x14ac:dyDescent="0.25">
      <c r="A54" s="42" t="str">
        <f t="shared" si="3"/>
        <v>MALAGA</v>
      </c>
      <c r="B54" s="41">
        <f t="shared" si="4"/>
        <v>330734</v>
      </c>
      <c r="C54" s="41">
        <f t="shared" si="5"/>
        <v>210690</v>
      </c>
      <c r="D54" s="41">
        <f t="shared" si="6"/>
        <v>20</v>
      </c>
      <c r="E54" s="42" t="str">
        <f t="shared" si="2"/>
        <v>ALICANTE</v>
      </c>
      <c r="F54" s="42">
        <f t="shared" si="7"/>
        <v>424489</v>
      </c>
      <c r="G54" s="42">
        <f t="shared" si="8"/>
        <v>268147</v>
      </c>
    </row>
    <row r="55" spans="1:7" x14ac:dyDescent="0.25">
      <c r="A55" s="42" t="str">
        <f t="shared" si="3"/>
        <v>MARIN Y RIA DE PONTEVEDRA</v>
      </c>
      <c r="B55" s="41">
        <f t="shared" si="4"/>
        <v>206458</v>
      </c>
      <c r="C55" s="41">
        <f t="shared" si="5"/>
        <v>308284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418324</v>
      </c>
      <c r="G55" s="42">
        <f t="shared" si="8"/>
        <v>383107</v>
      </c>
    </row>
    <row r="56" spans="1:7" x14ac:dyDescent="0.25">
      <c r="A56" s="42" t="str">
        <f t="shared" si="3"/>
        <v>MELILLA</v>
      </c>
      <c r="B56" s="41">
        <f t="shared" si="4"/>
        <v>2725</v>
      </c>
      <c r="C56" s="41">
        <f t="shared" si="5"/>
        <v>3250</v>
      </c>
      <c r="D56" s="41">
        <f t="shared" si="6"/>
        <v>28</v>
      </c>
      <c r="E56" s="42" t="str">
        <f t="shared" si="2"/>
        <v>BAHIA DE ALGECIRAS</v>
      </c>
      <c r="F56" s="42">
        <f t="shared" si="9"/>
        <v>388719</v>
      </c>
      <c r="G56" s="42">
        <f t="shared" si="8"/>
        <v>444990</v>
      </c>
    </row>
    <row r="57" spans="1:7" x14ac:dyDescent="0.25">
      <c r="A57" s="42" t="str">
        <f t="shared" si="3"/>
        <v>MOTRIL</v>
      </c>
      <c r="B57" s="41">
        <f t="shared" si="4"/>
        <v>148273</v>
      </c>
      <c r="C57" s="41">
        <f t="shared" si="5"/>
        <v>167472</v>
      </c>
      <c r="D57" s="41">
        <f t="shared" si="6"/>
        <v>23</v>
      </c>
      <c r="E57" s="42" t="str">
        <f t="shared" si="2"/>
        <v>MALAGA</v>
      </c>
      <c r="F57" s="42">
        <f t="shared" si="9"/>
        <v>330734</v>
      </c>
      <c r="G57" s="42">
        <f t="shared" si="8"/>
        <v>210690</v>
      </c>
    </row>
    <row r="58" spans="1:7" x14ac:dyDescent="0.25">
      <c r="A58" s="42" t="str">
        <f t="shared" si="3"/>
        <v>PASAIA</v>
      </c>
      <c r="B58" s="41">
        <f t="shared" si="4"/>
        <v>485661</v>
      </c>
      <c r="C58" s="41">
        <f t="shared" si="5"/>
        <v>373863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206458</v>
      </c>
      <c r="G58" s="42">
        <f t="shared" si="8"/>
        <v>308284</v>
      </c>
    </row>
    <row r="59" spans="1:7" x14ac:dyDescent="0.25">
      <c r="A59" s="42" t="str">
        <f t="shared" si="3"/>
        <v>SANTA CRUZ DE TENERIFE</v>
      </c>
      <c r="B59" s="41">
        <f t="shared" si="4"/>
        <v>132051</v>
      </c>
      <c r="C59" s="41">
        <f t="shared" si="5"/>
        <v>157667</v>
      </c>
      <c r="D59" s="41">
        <f t="shared" si="6"/>
        <v>24</v>
      </c>
      <c r="E59" s="42" t="str">
        <f t="shared" si="2"/>
        <v>LAS PALMAS</v>
      </c>
      <c r="F59" s="42">
        <f t="shared" si="9"/>
        <v>172154</v>
      </c>
      <c r="G59" s="42">
        <f t="shared" si="8"/>
        <v>93782</v>
      </c>
    </row>
    <row r="60" spans="1:7" x14ac:dyDescent="0.25">
      <c r="A60" s="42" t="str">
        <f t="shared" si="3"/>
        <v>SANTANDER</v>
      </c>
      <c r="B60" s="41">
        <f t="shared" si="4"/>
        <v>1031145</v>
      </c>
      <c r="C60" s="41">
        <f t="shared" si="5"/>
        <v>922215</v>
      </c>
      <c r="D60" s="41">
        <f t="shared" si="6"/>
        <v>10</v>
      </c>
      <c r="E60" s="42" t="str">
        <f t="shared" si="2"/>
        <v>MOTRIL</v>
      </c>
      <c r="F60" s="42">
        <f t="shared" si="9"/>
        <v>148273</v>
      </c>
      <c r="G60" s="42">
        <f t="shared" si="8"/>
        <v>167472</v>
      </c>
    </row>
    <row r="61" spans="1:7" x14ac:dyDescent="0.25">
      <c r="A61" s="42" t="str">
        <f t="shared" si="3"/>
        <v>SEVILLA</v>
      </c>
      <c r="B61" s="41">
        <f t="shared" si="4"/>
        <v>630846</v>
      </c>
      <c r="C61" s="41">
        <f t="shared" si="5"/>
        <v>651541</v>
      </c>
      <c r="D61" s="41">
        <f t="shared" si="6"/>
        <v>14</v>
      </c>
      <c r="E61" s="42" t="str">
        <f t="shared" si="2"/>
        <v>SANTA CRUZ DE TENERIFE</v>
      </c>
      <c r="F61" s="42">
        <f t="shared" si="9"/>
        <v>132051</v>
      </c>
      <c r="G61" s="42">
        <f t="shared" si="8"/>
        <v>157667</v>
      </c>
    </row>
    <row r="62" spans="1:7" x14ac:dyDescent="0.25">
      <c r="A62" s="42" t="str">
        <f t="shared" si="3"/>
        <v>TARRAGONA</v>
      </c>
      <c r="B62" s="41">
        <f t="shared" si="4"/>
        <v>2794760</v>
      </c>
      <c r="C62" s="41">
        <f t="shared" si="5"/>
        <v>2250167</v>
      </c>
      <c r="D62" s="41">
        <f t="shared" si="6"/>
        <v>3</v>
      </c>
      <c r="E62" s="42" t="str">
        <f t="shared" si="2"/>
        <v>VILAGARCIA</v>
      </c>
      <c r="F62" s="42">
        <f t="shared" si="9"/>
        <v>89360</v>
      </c>
      <c r="G62" s="42">
        <f t="shared" si="8"/>
        <v>62495</v>
      </c>
    </row>
    <row r="63" spans="1:7" x14ac:dyDescent="0.25">
      <c r="A63" s="42" t="str">
        <f t="shared" si="3"/>
        <v>VALENCIA</v>
      </c>
      <c r="B63" s="41">
        <f t="shared" si="4"/>
        <v>889089</v>
      </c>
      <c r="C63" s="41">
        <f t="shared" si="5"/>
        <v>661456</v>
      </c>
      <c r="D63" s="41">
        <f t="shared" si="6"/>
        <v>13</v>
      </c>
      <c r="E63" s="42" t="str">
        <f t="shared" si="2"/>
        <v>VIGO</v>
      </c>
      <c r="F63" s="42">
        <f t="shared" si="9"/>
        <v>80076</v>
      </c>
      <c r="G63" s="42">
        <f t="shared" si="8"/>
        <v>88778</v>
      </c>
    </row>
    <row r="64" spans="1:7" x14ac:dyDescent="0.25">
      <c r="A64" s="42" t="str">
        <f t="shared" si="3"/>
        <v>VIGO</v>
      </c>
      <c r="B64" s="41">
        <f t="shared" si="4"/>
        <v>80076</v>
      </c>
      <c r="C64" s="41">
        <f t="shared" si="5"/>
        <v>88778</v>
      </c>
      <c r="D64" s="41">
        <f t="shared" si="6"/>
        <v>26</v>
      </c>
      <c r="E64" s="42" t="str">
        <f t="shared" si="2"/>
        <v>CEUTA</v>
      </c>
      <c r="F64" s="42">
        <f t="shared" si="9"/>
        <v>10514</v>
      </c>
      <c r="G64" s="42">
        <f t="shared" si="8"/>
        <v>33110</v>
      </c>
    </row>
    <row r="65" spans="1:7" x14ac:dyDescent="0.25">
      <c r="A65" s="42" t="str">
        <f t="shared" si="3"/>
        <v>VILAGARCIA</v>
      </c>
      <c r="B65" s="41">
        <f t="shared" si="4"/>
        <v>89360</v>
      </c>
      <c r="C65" s="41">
        <f t="shared" si="5"/>
        <v>62495</v>
      </c>
      <c r="D65" s="41">
        <f t="shared" si="6"/>
        <v>25</v>
      </c>
      <c r="E65" s="42" t="str">
        <f t="shared" si="2"/>
        <v>MELILLA</v>
      </c>
      <c r="F65" s="42">
        <f t="shared" si="9"/>
        <v>2725</v>
      </c>
      <c r="G65" s="42">
        <f t="shared" si="8"/>
        <v>3250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76902</v>
      </c>
      <c r="C7" s="21">
        <v>122188</v>
      </c>
      <c r="D7" s="21">
        <v>413117</v>
      </c>
      <c r="E7" s="21">
        <v>411781</v>
      </c>
      <c r="F7" s="10">
        <f>((E7*100)/D7)-100</f>
        <v>-0.32339506725698186</v>
      </c>
      <c r="G7" s="1"/>
      <c r="H7" s="1"/>
      <c r="I7" s="1"/>
    </row>
    <row r="8" spans="1:12" x14ac:dyDescent="0.25">
      <c r="A8" s="11" t="s">
        <v>45</v>
      </c>
      <c r="B8" s="22">
        <v>118779</v>
      </c>
      <c r="C8" s="22">
        <v>125770</v>
      </c>
      <c r="D8" s="22">
        <v>453382</v>
      </c>
      <c r="E8" s="22">
        <v>432058</v>
      </c>
      <c r="F8" s="13">
        <f t="shared" ref="F8:F35" si="0">((E8*100)/D8)-100</f>
        <v>-4.7033186143252266</v>
      </c>
      <c r="G8" s="1"/>
      <c r="H8" s="1"/>
      <c r="I8" s="1"/>
    </row>
    <row r="9" spans="1:12" x14ac:dyDescent="0.25">
      <c r="A9" s="8" t="s">
        <v>46</v>
      </c>
      <c r="B9" s="21">
        <v>48138</v>
      </c>
      <c r="C9" s="21">
        <v>58146</v>
      </c>
      <c r="D9" s="21">
        <v>191038</v>
      </c>
      <c r="E9" s="21">
        <v>238158</v>
      </c>
      <c r="F9" s="10">
        <f t="shared" si="0"/>
        <v>24.665249845580462</v>
      </c>
      <c r="G9" s="1"/>
      <c r="H9" s="1"/>
      <c r="I9" s="1"/>
    </row>
    <row r="10" spans="1:12" x14ac:dyDescent="0.25">
      <c r="A10" s="11" t="s">
        <v>47</v>
      </c>
      <c r="B10" s="22">
        <v>71847</v>
      </c>
      <c r="C10" s="22">
        <v>93740</v>
      </c>
      <c r="D10" s="22">
        <v>364239</v>
      </c>
      <c r="E10" s="22">
        <v>374650</v>
      </c>
      <c r="F10" s="13">
        <f t="shared" si="0"/>
        <v>2.8582881020428914</v>
      </c>
      <c r="G10" s="1"/>
      <c r="H10" s="1"/>
      <c r="I10" s="1"/>
    </row>
    <row r="11" spans="1:12" x14ac:dyDescent="0.25">
      <c r="A11" s="8" t="s">
        <v>48</v>
      </c>
      <c r="B11" s="21">
        <v>4946655</v>
      </c>
      <c r="C11" s="21">
        <v>5506525</v>
      </c>
      <c r="D11" s="21">
        <v>18639974</v>
      </c>
      <c r="E11" s="21">
        <v>21379876</v>
      </c>
      <c r="F11" s="10">
        <f t="shared" si="0"/>
        <v>14.699065567366134</v>
      </c>
      <c r="G11" s="1"/>
      <c r="H11" s="1"/>
      <c r="I11" s="1"/>
    </row>
    <row r="12" spans="1:12" x14ac:dyDescent="0.25">
      <c r="A12" s="11" t="s">
        <v>49</v>
      </c>
      <c r="B12" s="22">
        <v>160299</v>
      </c>
      <c r="C12" s="22">
        <v>109603</v>
      </c>
      <c r="D12" s="22">
        <v>631460</v>
      </c>
      <c r="E12" s="22">
        <v>530710</v>
      </c>
      <c r="F12" s="13">
        <f t="shared" si="0"/>
        <v>-15.955088208279221</v>
      </c>
      <c r="G12" s="1"/>
      <c r="H12" s="1"/>
      <c r="I12" s="1"/>
    </row>
    <row r="13" spans="1:12" x14ac:dyDescent="0.25">
      <c r="A13" s="8" t="s">
        <v>50</v>
      </c>
      <c r="B13" s="21">
        <v>771129</v>
      </c>
      <c r="C13" s="21">
        <v>840810</v>
      </c>
      <c r="D13" s="21">
        <v>2606567</v>
      </c>
      <c r="E13" s="21">
        <v>2867601</v>
      </c>
      <c r="F13" s="10">
        <f t="shared" si="0"/>
        <v>10.01447497800747</v>
      </c>
      <c r="G13" s="1"/>
      <c r="H13" s="1"/>
      <c r="I13" s="1"/>
    </row>
    <row r="14" spans="1:12" x14ac:dyDescent="0.25">
      <c r="A14" s="11" t="s">
        <v>51</v>
      </c>
      <c r="B14" s="22">
        <v>2195362</v>
      </c>
      <c r="C14" s="22">
        <v>2227917</v>
      </c>
      <c r="D14" s="22">
        <v>8409827</v>
      </c>
      <c r="E14" s="22">
        <v>8579278</v>
      </c>
      <c r="F14" s="13">
        <f t="shared" si="0"/>
        <v>2.0149165969763771</v>
      </c>
      <c r="G14" s="1"/>
      <c r="H14" s="1"/>
      <c r="I14" s="1"/>
    </row>
    <row r="15" spans="1:12" x14ac:dyDescent="0.25">
      <c r="A15" s="8" t="s">
        <v>52</v>
      </c>
      <c r="B15" s="21">
        <v>877897</v>
      </c>
      <c r="C15" s="21">
        <v>854515</v>
      </c>
      <c r="D15" s="21">
        <v>2994760</v>
      </c>
      <c r="E15" s="21">
        <v>3114522</v>
      </c>
      <c r="F15" s="10">
        <f t="shared" si="0"/>
        <v>3.9990516769290423</v>
      </c>
      <c r="G15" s="1"/>
      <c r="H15" s="1"/>
      <c r="I15" s="1"/>
    </row>
    <row r="16" spans="1:12" x14ac:dyDescent="0.25">
      <c r="A16" s="11" t="s">
        <v>53</v>
      </c>
      <c r="B16" s="22">
        <v>99542</v>
      </c>
      <c r="C16" s="22">
        <v>96946</v>
      </c>
      <c r="D16" s="22">
        <v>342252</v>
      </c>
      <c r="E16" s="22">
        <v>367849</v>
      </c>
      <c r="F16" s="13">
        <f t="shared" si="0"/>
        <v>7.4789920877014566</v>
      </c>
      <c r="G16" s="1"/>
      <c r="H16" s="1"/>
      <c r="I16" s="1"/>
    </row>
    <row r="17" spans="1:9" x14ac:dyDescent="0.25">
      <c r="A17" s="8" t="s">
        <v>54</v>
      </c>
      <c r="B17" s="21">
        <v>245174</v>
      </c>
      <c r="C17" s="21">
        <v>259661</v>
      </c>
      <c r="D17" s="21">
        <v>912089</v>
      </c>
      <c r="E17" s="21">
        <v>957638</v>
      </c>
      <c r="F17" s="10">
        <f t="shared" si="0"/>
        <v>4.9939205494200678</v>
      </c>
      <c r="G17" s="1"/>
      <c r="H17" s="1"/>
      <c r="I17" s="1"/>
    </row>
    <row r="18" spans="1:9" x14ac:dyDescent="0.25">
      <c r="A18" s="11" t="s">
        <v>55</v>
      </c>
      <c r="B18" s="22">
        <v>81324</v>
      </c>
      <c r="C18" s="22">
        <v>77077</v>
      </c>
      <c r="D18" s="22">
        <v>313356</v>
      </c>
      <c r="E18" s="22">
        <v>304748</v>
      </c>
      <c r="F18" s="13">
        <f t="shared" si="0"/>
        <v>-2.747035320849136</v>
      </c>
      <c r="G18" s="1"/>
      <c r="H18" s="1"/>
      <c r="I18" s="1"/>
    </row>
    <row r="19" spans="1:9" x14ac:dyDescent="0.25">
      <c r="A19" s="8" t="s">
        <v>56</v>
      </c>
      <c r="B19" s="21">
        <v>79257</v>
      </c>
      <c r="C19" s="21">
        <v>92759</v>
      </c>
      <c r="D19" s="21">
        <v>320002</v>
      </c>
      <c r="E19" s="21">
        <v>335246</v>
      </c>
      <c r="F19" s="10">
        <f t="shared" si="0"/>
        <v>4.763720226748589</v>
      </c>
      <c r="G19" s="1"/>
      <c r="H19" s="1"/>
      <c r="I19" s="1"/>
    </row>
    <row r="20" spans="1:9" x14ac:dyDescent="0.25">
      <c r="A20" s="11" t="s">
        <v>57</v>
      </c>
      <c r="B20" s="22">
        <v>161124</v>
      </c>
      <c r="C20" s="22">
        <v>185945</v>
      </c>
      <c r="D20" s="22">
        <v>675083</v>
      </c>
      <c r="E20" s="22">
        <v>675070</v>
      </c>
      <c r="F20" s="13">
        <f t="shared" si="0"/>
        <v>-1.9256891374794805E-3</v>
      </c>
      <c r="G20" s="1"/>
      <c r="H20" s="1"/>
      <c r="I20" s="1"/>
    </row>
    <row r="21" spans="1:9" x14ac:dyDescent="0.25">
      <c r="A21" s="8" t="s">
        <v>58</v>
      </c>
      <c r="B21" s="21">
        <v>66906</v>
      </c>
      <c r="C21" s="21">
        <v>67083</v>
      </c>
      <c r="D21" s="21">
        <v>223900</v>
      </c>
      <c r="E21" s="21">
        <v>243555</v>
      </c>
      <c r="F21" s="10">
        <f t="shared" si="0"/>
        <v>8.7784725323805333</v>
      </c>
      <c r="G21" s="1"/>
      <c r="H21" s="1"/>
      <c r="I21" s="1"/>
    </row>
    <row r="22" spans="1:9" x14ac:dyDescent="0.25">
      <c r="A22" s="11" t="s">
        <v>59</v>
      </c>
      <c r="B22" s="22">
        <v>1210090</v>
      </c>
      <c r="C22" s="22">
        <v>1156597</v>
      </c>
      <c r="D22" s="22">
        <v>4900718</v>
      </c>
      <c r="E22" s="22">
        <v>4548441</v>
      </c>
      <c r="F22" s="13">
        <f t="shared" si="0"/>
        <v>-7.1882732285350812</v>
      </c>
      <c r="G22" s="1"/>
      <c r="H22" s="1"/>
      <c r="I22" s="1"/>
    </row>
    <row r="23" spans="1:9" x14ac:dyDescent="0.25">
      <c r="A23" s="8" t="s">
        <v>60</v>
      </c>
      <c r="B23" s="21">
        <v>92208</v>
      </c>
      <c r="C23" s="21">
        <v>77639</v>
      </c>
      <c r="D23" s="21">
        <v>314664</v>
      </c>
      <c r="E23" s="21">
        <v>378730</v>
      </c>
      <c r="F23" s="10">
        <f t="shared" si="0"/>
        <v>20.360130170594672</v>
      </c>
      <c r="G23" s="1"/>
      <c r="H23" s="1"/>
      <c r="I23" s="1"/>
    </row>
    <row r="24" spans="1:9" x14ac:dyDescent="0.25">
      <c r="A24" s="11" t="s">
        <v>61</v>
      </c>
      <c r="B24" s="22">
        <v>79738</v>
      </c>
      <c r="C24" s="22">
        <v>88034</v>
      </c>
      <c r="D24" s="22">
        <v>329801</v>
      </c>
      <c r="E24" s="22">
        <v>330909</v>
      </c>
      <c r="F24" s="13">
        <f t="shared" si="0"/>
        <v>0.33596016992065358</v>
      </c>
      <c r="G24" s="1"/>
      <c r="H24" s="1"/>
      <c r="I24" s="1"/>
    </row>
    <row r="25" spans="1:9" x14ac:dyDescent="0.25">
      <c r="A25" s="8" t="s">
        <v>62</v>
      </c>
      <c r="B25" s="21">
        <v>78160</v>
      </c>
      <c r="C25" s="21">
        <v>76413</v>
      </c>
      <c r="D25" s="21">
        <v>288053</v>
      </c>
      <c r="E25" s="21">
        <v>298686</v>
      </c>
      <c r="F25" s="10">
        <f t="shared" si="0"/>
        <v>3.6913345807889471</v>
      </c>
      <c r="G25" s="1"/>
      <c r="H25" s="1"/>
      <c r="I25" s="1"/>
    </row>
    <row r="26" spans="1:9" x14ac:dyDescent="0.25">
      <c r="A26" s="11" t="s">
        <v>63</v>
      </c>
      <c r="B26" s="22">
        <v>23319</v>
      </c>
      <c r="C26" s="22">
        <v>30841</v>
      </c>
      <c r="D26" s="22">
        <v>96139</v>
      </c>
      <c r="E26" s="22">
        <v>108207</v>
      </c>
      <c r="F26" s="13">
        <f t="shared" si="0"/>
        <v>12.552658130415338</v>
      </c>
      <c r="G26" s="1"/>
      <c r="H26" s="1"/>
      <c r="I26" s="1"/>
    </row>
    <row r="27" spans="1:9" x14ac:dyDescent="0.25">
      <c r="A27" s="8" t="s">
        <v>64</v>
      </c>
      <c r="B27" s="21">
        <v>128414</v>
      </c>
      <c r="C27" s="21">
        <v>157405</v>
      </c>
      <c r="D27" s="21">
        <v>490667</v>
      </c>
      <c r="E27" s="21">
        <v>640431</v>
      </c>
      <c r="F27" s="10">
        <f t="shared" si="0"/>
        <v>30.522533612409234</v>
      </c>
      <c r="G27" s="1"/>
      <c r="H27" s="1"/>
      <c r="I27" s="1"/>
    </row>
    <row r="28" spans="1:9" x14ac:dyDescent="0.25">
      <c r="A28" s="11" t="s">
        <v>65</v>
      </c>
      <c r="B28" s="22">
        <v>450171</v>
      </c>
      <c r="C28" s="22">
        <v>445918</v>
      </c>
      <c r="D28" s="22">
        <v>1712547</v>
      </c>
      <c r="E28" s="22">
        <v>1764305</v>
      </c>
      <c r="F28" s="13">
        <f t="shared" si="0"/>
        <v>3.0222820162016006</v>
      </c>
      <c r="G28" s="1"/>
      <c r="H28" s="1"/>
      <c r="I28" s="1"/>
    </row>
    <row r="29" spans="1:9" x14ac:dyDescent="0.25">
      <c r="A29" s="8" t="s">
        <v>66</v>
      </c>
      <c r="B29" s="21">
        <v>140685</v>
      </c>
      <c r="C29" s="21">
        <v>170986</v>
      </c>
      <c r="D29" s="21">
        <v>497925</v>
      </c>
      <c r="E29" s="21">
        <v>595395</v>
      </c>
      <c r="F29" s="10">
        <f t="shared" si="0"/>
        <v>19.575237234523271</v>
      </c>
      <c r="G29" s="1"/>
      <c r="H29" s="1"/>
      <c r="I29" s="1"/>
    </row>
    <row r="30" spans="1:9" x14ac:dyDescent="0.25">
      <c r="A30" s="11" t="s">
        <v>67</v>
      </c>
      <c r="B30" s="22">
        <v>179679</v>
      </c>
      <c r="C30" s="22">
        <v>194420</v>
      </c>
      <c r="D30" s="22">
        <v>698641</v>
      </c>
      <c r="E30" s="22">
        <v>727226</v>
      </c>
      <c r="F30" s="13">
        <f t="shared" si="0"/>
        <v>4.0915148123285121</v>
      </c>
      <c r="G30" s="1"/>
      <c r="H30" s="1"/>
      <c r="I30" s="1"/>
    </row>
    <row r="31" spans="1:9" x14ac:dyDescent="0.25">
      <c r="A31" s="8" t="s">
        <v>68</v>
      </c>
      <c r="B31" s="21">
        <v>214032</v>
      </c>
      <c r="C31" s="21">
        <v>236647</v>
      </c>
      <c r="D31" s="21">
        <v>959206</v>
      </c>
      <c r="E31" s="21">
        <v>906592</v>
      </c>
      <c r="F31" s="10">
        <f t="shared" si="0"/>
        <v>-5.4851616858109793</v>
      </c>
      <c r="G31" s="1"/>
      <c r="H31" s="1"/>
      <c r="I31" s="1"/>
    </row>
    <row r="32" spans="1:9" x14ac:dyDescent="0.25">
      <c r="A32" s="11" t="s">
        <v>69</v>
      </c>
      <c r="B32" s="22">
        <v>5074496</v>
      </c>
      <c r="C32" s="22">
        <v>4657674</v>
      </c>
      <c r="D32" s="22">
        <v>19612403</v>
      </c>
      <c r="E32" s="22">
        <v>18231488</v>
      </c>
      <c r="F32" s="13">
        <f t="shared" si="0"/>
        <v>-7.041029087562606</v>
      </c>
      <c r="G32" s="1"/>
      <c r="H32" s="1"/>
      <c r="I32" s="1"/>
    </row>
    <row r="33" spans="1:9" x14ac:dyDescent="0.25">
      <c r="A33" s="8" t="s">
        <v>70</v>
      </c>
      <c r="B33" s="21">
        <v>313940</v>
      </c>
      <c r="C33" s="21">
        <v>272102</v>
      </c>
      <c r="D33" s="21">
        <v>1124502</v>
      </c>
      <c r="E33" s="21">
        <v>1062565</v>
      </c>
      <c r="F33" s="10">
        <f t="shared" si="0"/>
        <v>-5.507949296666439</v>
      </c>
      <c r="G33" s="1"/>
      <c r="H33" s="1"/>
      <c r="I33" s="1"/>
    </row>
    <row r="34" spans="1:9" x14ac:dyDescent="0.25">
      <c r="A34" s="11" t="s">
        <v>71</v>
      </c>
      <c r="B34" s="22">
        <v>49328</v>
      </c>
      <c r="C34" s="22">
        <v>39831</v>
      </c>
      <c r="D34" s="22">
        <v>163581</v>
      </c>
      <c r="E34" s="22">
        <v>181211</v>
      </c>
      <c r="F34" s="13">
        <f t="shared" si="0"/>
        <v>10.77753528832811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18034595</v>
      </c>
      <c r="C35" s="15">
        <f t="shared" ref="C35:E35" si="1">SUM(C7:C34)</f>
        <v>18323192</v>
      </c>
      <c r="D35" s="15">
        <f t="shared" si="1"/>
        <v>68679893</v>
      </c>
      <c r="E35" s="15">
        <f t="shared" si="1"/>
        <v>70586926</v>
      </c>
      <c r="F35" s="16">
        <f t="shared" si="0"/>
        <v>2.7766976864684381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411781</v>
      </c>
      <c r="C38" s="41">
        <f>D7</f>
        <v>413117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21379876</v>
      </c>
      <c r="G38" s="42">
        <f>LOOKUP(E38,$A$38:$A$65,$C$38:$C$65)</f>
        <v>18639974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432058</v>
      </c>
      <c r="C39" s="41">
        <f t="shared" ref="C39:C65" si="5">D8</f>
        <v>453382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18231488</v>
      </c>
      <c r="G39" s="42">
        <f t="shared" ref="G39:G65" si="8">LOOKUP(E39,$A$38:$A$65,$C$38:$C$65)</f>
        <v>19612403</v>
      </c>
    </row>
    <row r="40" spans="1:9" x14ac:dyDescent="0.25">
      <c r="A40" s="42" t="str">
        <f t="shared" si="3"/>
        <v>ALMERIA</v>
      </c>
      <c r="B40" s="41">
        <f t="shared" si="4"/>
        <v>238158</v>
      </c>
      <c r="C40" s="41">
        <f t="shared" si="5"/>
        <v>191038</v>
      </c>
      <c r="D40" s="41">
        <f t="shared" si="6"/>
        <v>26</v>
      </c>
      <c r="E40" s="42" t="str">
        <f t="shared" si="2"/>
        <v>BARCELONA</v>
      </c>
      <c r="F40" s="42">
        <f t="shared" si="7"/>
        <v>8579278</v>
      </c>
      <c r="G40" s="42">
        <f t="shared" si="8"/>
        <v>8409827</v>
      </c>
    </row>
    <row r="41" spans="1:9" x14ac:dyDescent="0.25">
      <c r="A41" s="42" t="str">
        <f t="shared" si="3"/>
        <v>AVILES</v>
      </c>
      <c r="B41" s="41">
        <f t="shared" si="4"/>
        <v>374650</v>
      </c>
      <c r="C41" s="41">
        <f t="shared" si="5"/>
        <v>364239</v>
      </c>
      <c r="D41" s="41">
        <f t="shared" si="6"/>
        <v>19</v>
      </c>
      <c r="E41" s="42" t="str">
        <f t="shared" si="2"/>
        <v>LAS PALMAS</v>
      </c>
      <c r="F41" s="42">
        <f t="shared" si="7"/>
        <v>4548441</v>
      </c>
      <c r="G41" s="42">
        <f t="shared" si="8"/>
        <v>4900718</v>
      </c>
    </row>
    <row r="42" spans="1:9" x14ac:dyDescent="0.25">
      <c r="A42" s="42" t="str">
        <f t="shared" si="3"/>
        <v>BAHIA DE ALGECIRAS</v>
      </c>
      <c r="B42" s="41">
        <f t="shared" si="4"/>
        <v>21379876</v>
      </c>
      <c r="C42" s="41">
        <f t="shared" si="5"/>
        <v>18639974</v>
      </c>
      <c r="D42" s="41">
        <f t="shared" si="6"/>
        <v>1</v>
      </c>
      <c r="E42" s="42" t="str">
        <f t="shared" si="2"/>
        <v>BILBAO</v>
      </c>
      <c r="F42" s="42">
        <f t="shared" si="7"/>
        <v>3114522</v>
      </c>
      <c r="G42" s="42">
        <f t="shared" si="8"/>
        <v>2994760</v>
      </c>
    </row>
    <row r="43" spans="1:9" x14ac:dyDescent="0.25">
      <c r="A43" s="42" t="str">
        <f t="shared" si="3"/>
        <v>BAHIA DE CADIZ</v>
      </c>
      <c r="B43" s="41">
        <f t="shared" si="4"/>
        <v>530710</v>
      </c>
      <c r="C43" s="41">
        <f t="shared" si="5"/>
        <v>631460</v>
      </c>
      <c r="D43" s="41">
        <f t="shared" si="6"/>
        <v>15</v>
      </c>
      <c r="E43" s="42" t="str">
        <f t="shared" si="2"/>
        <v>BALEARES</v>
      </c>
      <c r="F43" s="42">
        <f t="shared" si="7"/>
        <v>2867601</v>
      </c>
      <c r="G43" s="42">
        <f t="shared" si="8"/>
        <v>2606567</v>
      </c>
    </row>
    <row r="44" spans="1:9" x14ac:dyDescent="0.25">
      <c r="A44" s="42" t="str">
        <f t="shared" si="3"/>
        <v>BALEARES</v>
      </c>
      <c r="B44" s="41">
        <f t="shared" si="4"/>
        <v>2867601</v>
      </c>
      <c r="C44" s="41">
        <f t="shared" si="5"/>
        <v>2606567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1764305</v>
      </c>
      <c r="G44" s="42">
        <f t="shared" si="8"/>
        <v>1712547</v>
      </c>
    </row>
    <row r="45" spans="1:9" x14ac:dyDescent="0.25">
      <c r="A45" s="42" t="str">
        <f t="shared" si="3"/>
        <v>BARCELONA</v>
      </c>
      <c r="B45" s="41">
        <f t="shared" si="4"/>
        <v>8579278</v>
      </c>
      <c r="C45" s="41">
        <f t="shared" si="5"/>
        <v>8409827</v>
      </c>
      <c r="D45" s="41">
        <f t="shared" si="6"/>
        <v>3</v>
      </c>
      <c r="E45" s="42" t="str">
        <f t="shared" si="2"/>
        <v>VIGO</v>
      </c>
      <c r="F45" s="42">
        <f t="shared" si="7"/>
        <v>1062565</v>
      </c>
      <c r="G45" s="42">
        <f t="shared" si="8"/>
        <v>1124502</v>
      </c>
    </row>
    <row r="46" spans="1:9" x14ac:dyDescent="0.25">
      <c r="A46" s="42" t="str">
        <f t="shared" si="3"/>
        <v>BILBAO</v>
      </c>
      <c r="B46" s="41">
        <f t="shared" si="4"/>
        <v>3114522</v>
      </c>
      <c r="C46" s="41">
        <f t="shared" si="5"/>
        <v>2994760</v>
      </c>
      <c r="D46" s="41">
        <f t="shared" si="6"/>
        <v>5</v>
      </c>
      <c r="E46" s="42" t="str">
        <f t="shared" si="2"/>
        <v>CASTELLON</v>
      </c>
      <c r="F46" s="42">
        <f t="shared" si="7"/>
        <v>957638</v>
      </c>
      <c r="G46" s="42">
        <f t="shared" si="8"/>
        <v>912089</v>
      </c>
    </row>
    <row r="47" spans="1:9" x14ac:dyDescent="0.25">
      <c r="A47" s="42" t="str">
        <f t="shared" si="3"/>
        <v>CARTAGENA</v>
      </c>
      <c r="B47" s="41">
        <f t="shared" si="4"/>
        <v>367849</v>
      </c>
      <c r="C47" s="41">
        <f t="shared" si="5"/>
        <v>342252</v>
      </c>
      <c r="D47" s="41">
        <f t="shared" si="6"/>
        <v>20</v>
      </c>
      <c r="E47" s="42" t="str">
        <f t="shared" si="2"/>
        <v>TARRAGONA</v>
      </c>
      <c r="F47" s="42">
        <f t="shared" si="7"/>
        <v>906592</v>
      </c>
      <c r="G47" s="42">
        <f t="shared" si="8"/>
        <v>959206</v>
      </c>
    </row>
    <row r="48" spans="1:9" x14ac:dyDescent="0.25">
      <c r="A48" s="42" t="str">
        <f t="shared" si="3"/>
        <v>CASTELLON</v>
      </c>
      <c r="B48" s="41">
        <f t="shared" si="4"/>
        <v>957638</v>
      </c>
      <c r="C48" s="41">
        <f t="shared" si="5"/>
        <v>912089</v>
      </c>
      <c r="D48" s="41">
        <f t="shared" si="6"/>
        <v>9</v>
      </c>
      <c r="E48" s="42" t="str">
        <f t="shared" si="2"/>
        <v>SEVILLA</v>
      </c>
      <c r="F48" s="42">
        <f t="shared" si="7"/>
        <v>727226</v>
      </c>
      <c r="G48" s="42">
        <f t="shared" si="8"/>
        <v>698641</v>
      </c>
    </row>
    <row r="49" spans="1:7" x14ac:dyDescent="0.25">
      <c r="A49" s="42" t="str">
        <f t="shared" si="3"/>
        <v>CEUTA</v>
      </c>
      <c r="B49" s="41">
        <f t="shared" si="4"/>
        <v>304748</v>
      </c>
      <c r="C49" s="41">
        <f t="shared" si="5"/>
        <v>313356</v>
      </c>
      <c r="D49" s="41">
        <f t="shared" si="6"/>
        <v>23</v>
      </c>
      <c r="E49" s="42" t="str">
        <f t="shared" si="2"/>
        <v>GIJON</v>
      </c>
      <c r="F49" s="42">
        <f t="shared" si="7"/>
        <v>675070</v>
      </c>
      <c r="G49" s="42">
        <f t="shared" si="8"/>
        <v>675083</v>
      </c>
    </row>
    <row r="50" spans="1:7" x14ac:dyDescent="0.25">
      <c r="A50" s="42" t="str">
        <f t="shared" si="3"/>
        <v>FERROL-SAN CIBRAO</v>
      </c>
      <c r="B50" s="41">
        <f t="shared" si="4"/>
        <v>335246</v>
      </c>
      <c r="C50" s="41">
        <f t="shared" si="5"/>
        <v>320002</v>
      </c>
      <c r="D50" s="41">
        <f t="shared" si="6"/>
        <v>21</v>
      </c>
      <c r="E50" s="42" t="str">
        <f t="shared" si="2"/>
        <v>PASAIA</v>
      </c>
      <c r="F50" s="42">
        <f t="shared" si="7"/>
        <v>640431</v>
      </c>
      <c r="G50" s="42">
        <f t="shared" si="8"/>
        <v>490667</v>
      </c>
    </row>
    <row r="51" spans="1:7" x14ac:dyDescent="0.25">
      <c r="A51" s="42" t="str">
        <f t="shared" si="3"/>
        <v>GIJON</v>
      </c>
      <c r="B51" s="41">
        <f t="shared" si="4"/>
        <v>675070</v>
      </c>
      <c r="C51" s="41">
        <f t="shared" si="5"/>
        <v>675083</v>
      </c>
      <c r="D51" s="41">
        <f t="shared" si="6"/>
        <v>12</v>
      </c>
      <c r="E51" s="42" t="str">
        <f t="shared" si="2"/>
        <v>SANTANDER</v>
      </c>
      <c r="F51" s="42">
        <f t="shared" si="7"/>
        <v>595395</v>
      </c>
      <c r="G51" s="42">
        <f t="shared" si="8"/>
        <v>497925</v>
      </c>
    </row>
    <row r="52" spans="1:7" x14ac:dyDescent="0.25">
      <c r="A52" s="42" t="str">
        <f t="shared" si="3"/>
        <v>HUELVA</v>
      </c>
      <c r="B52" s="41">
        <f t="shared" si="4"/>
        <v>243555</v>
      </c>
      <c r="C52" s="41">
        <f t="shared" si="5"/>
        <v>223900</v>
      </c>
      <c r="D52" s="41">
        <f t="shared" si="6"/>
        <v>25</v>
      </c>
      <c r="E52" s="42" t="str">
        <f t="shared" si="2"/>
        <v>BAHIA DE CADIZ</v>
      </c>
      <c r="F52" s="42">
        <f t="shared" si="7"/>
        <v>530710</v>
      </c>
      <c r="G52" s="42">
        <f t="shared" si="8"/>
        <v>631460</v>
      </c>
    </row>
    <row r="53" spans="1:7" x14ac:dyDescent="0.25">
      <c r="A53" s="42" t="str">
        <f t="shared" si="3"/>
        <v>LAS PALMAS</v>
      </c>
      <c r="B53" s="41">
        <f t="shared" si="4"/>
        <v>4548441</v>
      </c>
      <c r="C53" s="41">
        <f t="shared" si="5"/>
        <v>4900718</v>
      </c>
      <c r="D53" s="41">
        <f t="shared" si="6"/>
        <v>4</v>
      </c>
      <c r="E53" s="42" t="str">
        <f t="shared" si="2"/>
        <v>ALICANTE</v>
      </c>
      <c r="F53" s="42">
        <f t="shared" si="7"/>
        <v>432058</v>
      </c>
      <c r="G53" s="42">
        <f t="shared" si="8"/>
        <v>453382</v>
      </c>
    </row>
    <row r="54" spans="1:7" x14ac:dyDescent="0.25">
      <c r="A54" s="42" t="str">
        <f t="shared" si="3"/>
        <v>MALAGA</v>
      </c>
      <c r="B54" s="41">
        <f t="shared" si="4"/>
        <v>378730</v>
      </c>
      <c r="C54" s="41">
        <f t="shared" si="5"/>
        <v>314664</v>
      </c>
      <c r="D54" s="41">
        <f t="shared" si="6"/>
        <v>18</v>
      </c>
      <c r="E54" s="42" t="str">
        <f t="shared" si="2"/>
        <v>A CORUÑA</v>
      </c>
      <c r="F54" s="42">
        <f t="shared" si="7"/>
        <v>411781</v>
      </c>
      <c r="G54" s="42">
        <f t="shared" si="8"/>
        <v>413117</v>
      </c>
    </row>
    <row r="55" spans="1:7" x14ac:dyDescent="0.25">
      <c r="A55" s="42" t="str">
        <f t="shared" si="3"/>
        <v>MARIN Y RIA DE PONTEVEDRA</v>
      </c>
      <c r="B55" s="41">
        <f t="shared" si="4"/>
        <v>330909</v>
      </c>
      <c r="C55" s="41">
        <f t="shared" si="5"/>
        <v>329801</v>
      </c>
      <c r="D55" s="41">
        <f t="shared" si="6"/>
        <v>22</v>
      </c>
      <c r="E55" s="42" t="str">
        <f t="shared" si="2"/>
        <v>MALAGA</v>
      </c>
      <c r="F55" s="42">
        <f t="shared" ref="F55:F65" si="9">LOOKUP(E55,$A$38:$A$65,$B$38:$B$65)</f>
        <v>378730</v>
      </c>
      <c r="G55" s="42">
        <f t="shared" si="8"/>
        <v>314664</v>
      </c>
    </row>
    <row r="56" spans="1:7" x14ac:dyDescent="0.25">
      <c r="A56" s="42" t="str">
        <f t="shared" si="3"/>
        <v>MELILLA</v>
      </c>
      <c r="B56" s="41">
        <f t="shared" si="4"/>
        <v>298686</v>
      </c>
      <c r="C56" s="41">
        <f t="shared" si="5"/>
        <v>288053</v>
      </c>
      <c r="D56" s="41">
        <f t="shared" si="6"/>
        <v>24</v>
      </c>
      <c r="E56" s="42" t="str">
        <f t="shared" si="2"/>
        <v>AVILES</v>
      </c>
      <c r="F56" s="42">
        <f t="shared" si="9"/>
        <v>374650</v>
      </c>
      <c r="G56" s="42">
        <f t="shared" si="8"/>
        <v>364239</v>
      </c>
    </row>
    <row r="57" spans="1:7" x14ac:dyDescent="0.25">
      <c r="A57" s="42" t="str">
        <f t="shared" si="3"/>
        <v>MOTRIL</v>
      </c>
      <c r="B57" s="41">
        <f t="shared" si="4"/>
        <v>108207</v>
      </c>
      <c r="C57" s="41">
        <f t="shared" si="5"/>
        <v>96139</v>
      </c>
      <c r="D57" s="41">
        <f t="shared" si="6"/>
        <v>28</v>
      </c>
      <c r="E57" s="42" t="str">
        <f t="shared" si="2"/>
        <v>CARTAGENA</v>
      </c>
      <c r="F57" s="42">
        <f t="shared" si="9"/>
        <v>367849</v>
      </c>
      <c r="G57" s="42">
        <f t="shared" si="8"/>
        <v>342252</v>
      </c>
    </row>
    <row r="58" spans="1:7" x14ac:dyDescent="0.25">
      <c r="A58" s="42" t="str">
        <f t="shared" si="3"/>
        <v>PASAIA</v>
      </c>
      <c r="B58" s="41">
        <f t="shared" si="4"/>
        <v>640431</v>
      </c>
      <c r="C58" s="41">
        <f t="shared" si="5"/>
        <v>490667</v>
      </c>
      <c r="D58" s="41">
        <f t="shared" si="6"/>
        <v>13</v>
      </c>
      <c r="E58" s="42" t="str">
        <f t="shared" si="2"/>
        <v>FERROL-SAN CIBRAO</v>
      </c>
      <c r="F58" s="42">
        <f t="shared" si="9"/>
        <v>335246</v>
      </c>
      <c r="G58" s="42">
        <f t="shared" si="8"/>
        <v>320002</v>
      </c>
    </row>
    <row r="59" spans="1:7" x14ac:dyDescent="0.25">
      <c r="A59" s="42" t="str">
        <f t="shared" si="3"/>
        <v>SANTA CRUZ DE TENERIFE</v>
      </c>
      <c r="B59" s="41">
        <f t="shared" si="4"/>
        <v>1764305</v>
      </c>
      <c r="C59" s="41">
        <f t="shared" si="5"/>
        <v>1712547</v>
      </c>
      <c r="D59" s="41">
        <f t="shared" si="6"/>
        <v>7</v>
      </c>
      <c r="E59" s="42" t="str">
        <f t="shared" si="2"/>
        <v>MARIN Y RIA DE PONTEVEDRA</v>
      </c>
      <c r="F59" s="42">
        <f t="shared" si="9"/>
        <v>330909</v>
      </c>
      <c r="G59" s="42">
        <f t="shared" si="8"/>
        <v>329801</v>
      </c>
    </row>
    <row r="60" spans="1:7" x14ac:dyDescent="0.25">
      <c r="A60" s="42" t="str">
        <f t="shared" si="3"/>
        <v>SANTANDER</v>
      </c>
      <c r="B60" s="41">
        <f t="shared" si="4"/>
        <v>595395</v>
      </c>
      <c r="C60" s="41">
        <f t="shared" si="5"/>
        <v>497925</v>
      </c>
      <c r="D60" s="41">
        <f t="shared" si="6"/>
        <v>14</v>
      </c>
      <c r="E60" s="42" t="str">
        <f t="shared" si="2"/>
        <v>CEUTA</v>
      </c>
      <c r="F60" s="42">
        <f t="shared" si="9"/>
        <v>304748</v>
      </c>
      <c r="G60" s="42">
        <f t="shared" si="8"/>
        <v>313356</v>
      </c>
    </row>
    <row r="61" spans="1:7" x14ac:dyDescent="0.25">
      <c r="A61" s="42" t="str">
        <f t="shared" si="3"/>
        <v>SEVILLA</v>
      </c>
      <c r="B61" s="41">
        <f t="shared" si="4"/>
        <v>727226</v>
      </c>
      <c r="C61" s="41">
        <f t="shared" si="5"/>
        <v>698641</v>
      </c>
      <c r="D61" s="41">
        <f t="shared" si="6"/>
        <v>11</v>
      </c>
      <c r="E61" s="42" t="str">
        <f t="shared" si="2"/>
        <v>MELILLA</v>
      </c>
      <c r="F61" s="42">
        <f t="shared" si="9"/>
        <v>298686</v>
      </c>
      <c r="G61" s="42">
        <f t="shared" si="8"/>
        <v>288053</v>
      </c>
    </row>
    <row r="62" spans="1:7" x14ac:dyDescent="0.25">
      <c r="A62" s="42" t="str">
        <f t="shared" si="3"/>
        <v>TARRAGONA</v>
      </c>
      <c r="B62" s="41">
        <f t="shared" si="4"/>
        <v>906592</v>
      </c>
      <c r="C62" s="41">
        <f t="shared" si="5"/>
        <v>959206</v>
      </c>
      <c r="D62" s="41">
        <f t="shared" si="6"/>
        <v>10</v>
      </c>
      <c r="E62" s="42" t="str">
        <f t="shared" si="2"/>
        <v>HUELVA</v>
      </c>
      <c r="F62" s="42">
        <f t="shared" si="9"/>
        <v>243555</v>
      </c>
      <c r="G62" s="42">
        <f t="shared" si="8"/>
        <v>223900</v>
      </c>
    </row>
    <row r="63" spans="1:7" x14ac:dyDescent="0.25">
      <c r="A63" s="42" t="str">
        <f t="shared" si="3"/>
        <v>VALENCIA</v>
      </c>
      <c r="B63" s="41">
        <f t="shared" si="4"/>
        <v>18231488</v>
      </c>
      <c r="C63" s="41">
        <f t="shared" si="5"/>
        <v>19612403</v>
      </c>
      <c r="D63" s="41">
        <f t="shared" si="6"/>
        <v>2</v>
      </c>
      <c r="E63" s="42" t="str">
        <f t="shared" si="2"/>
        <v>ALMERIA</v>
      </c>
      <c r="F63" s="42">
        <f t="shared" si="9"/>
        <v>238158</v>
      </c>
      <c r="G63" s="42">
        <f t="shared" si="8"/>
        <v>191038</v>
      </c>
    </row>
    <row r="64" spans="1:7" x14ac:dyDescent="0.25">
      <c r="A64" s="42" t="str">
        <f t="shared" si="3"/>
        <v>VIGO</v>
      </c>
      <c r="B64" s="41">
        <f t="shared" si="4"/>
        <v>1062565</v>
      </c>
      <c r="C64" s="41">
        <f t="shared" si="5"/>
        <v>1124502</v>
      </c>
      <c r="D64" s="41">
        <f t="shared" si="6"/>
        <v>8</v>
      </c>
      <c r="E64" s="42" t="str">
        <f t="shared" si="2"/>
        <v>VILAGARCIA</v>
      </c>
      <c r="F64" s="42">
        <f t="shared" si="9"/>
        <v>181211</v>
      </c>
      <c r="G64" s="42">
        <f t="shared" si="8"/>
        <v>163581</v>
      </c>
    </row>
    <row r="65" spans="1:7" x14ac:dyDescent="0.25">
      <c r="A65" s="42" t="str">
        <f t="shared" si="3"/>
        <v>VILAGARCIA</v>
      </c>
      <c r="B65" s="41">
        <f t="shared" si="4"/>
        <v>181211</v>
      </c>
      <c r="C65" s="41">
        <f t="shared" si="5"/>
        <v>163581</v>
      </c>
      <c r="D65" s="41">
        <f t="shared" si="6"/>
        <v>27</v>
      </c>
      <c r="E65" s="42" t="str">
        <f t="shared" si="2"/>
        <v>MOTRIL</v>
      </c>
      <c r="F65" s="42">
        <f t="shared" si="9"/>
        <v>108207</v>
      </c>
      <c r="G65" s="42">
        <f t="shared" si="8"/>
        <v>96139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3602</v>
      </c>
      <c r="C7" s="23">
        <v>6417</v>
      </c>
      <c r="D7" s="23">
        <v>13361</v>
      </c>
      <c r="E7" s="23">
        <v>16785</v>
      </c>
      <c r="F7" s="10">
        <f>((E7*100)/D7)-100</f>
        <v>25.626824339495542</v>
      </c>
      <c r="G7" s="1"/>
      <c r="H7" s="1"/>
      <c r="I7" s="1"/>
    </row>
    <row r="8" spans="1:12" x14ac:dyDescent="0.25">
      <c r="A8" s="11" t="s">
        <v>45</v>
      </c>
      <c r="B8" s="24">
        <v>23</v>
      </c>
      <c r="C8" s="24">
        <v>23</v>
      </c>
      <c r="D8" s="24">
        <v>94</v>
      </c>
      <c r="E8" s="24">
        <v>85</v>
      </c>
      <c r="F8" s="13">
        <f t="shared" ref="F8:F35" si="0">((E8*100)/D8)-100</f>
        <v>-9.574468085106389</v>
      </c>
      <c r="G8" s="1"/>
      <c r="H8" s="1"/>
      <c r="I8" s="1"/>
    </row>
    <row r="9" spans="1:12" x14ac:dyDescent="0.25">
      <c r="A9" s="8" t="s">
        <v>46</v>
      </c>
      <c r="B9" s="23">
        <v>295</v>
      </c>
      <c r="C9" s="23">
        <v>327</v>
      </c>
      <c r="D9" s="23">
        <v>839</v>
      </c>
      <c r="E9" s="23">
        <v>1396</v>
      </c>
      <c r="F9" s="10">
        <f t="shared" si="0"/>
        <v>66.388557806912985</v>
      </c>
      <c r="G9" s="1"/>
      <c r="H9" s="1"/>
      <c r="I9" s="1"/>
    </row>
    <row r="10" spans="1:12" x14ac:dyDescent="0.25">
      <c r="A10" s="11" t="s">
        <v>47</v>
      </c>
      <c r="B10" s="24">
        <v>1809</v>
      </c>
      <c r="C10" s="24">
        <v>3140</v>
      </c>
      <c r="D10" s="24">
        <v>6879</v>
      </c>
      <c r="E10" s="24">
        <v>6596</v>
      </c>
      <c r="F10" s="13">
        <f t="shared" si="0"/>
        <v>-4.1139700537868862</v>
      </c>
      <c r="G10" s="1"/>
      <c r="H10" s="1"/>
      <c r="I10" s="1"/>
    </row>
    <row r="11" spans="1:12" x14ac:dyDescent="0.25">
      <c r="A11" s="8" t="s">
        <v>48</v>
      </c>
      <c r="B11" s="23">
        <v>16</v>
      </c>
      <c r="C11" s="23">
        <v>54</v>
      </c>
      <c r="D11" s="23">
        <v>65</v>
      </c>
      <c r="E11" s="23">
        <v>183</v>
      </c>
      <c r="F11" s="10">
        <f t="shared" si="0"/>
        <v>181.53846153846155</v>
      </c>
      <c r="G11" s="1"/>
      <c r="H11" s="1"/>
      <c r="I11" s="1"/>
    </row>
    <row r="12" spans="1:12" x14ac:dyDescent="0.25">
      <c r="A12" s="11" t="s">
        <v>49</v>
      </c>
      <c r="B12" s="24">
        <v>1402</v>
      </c>
      <c r="C12" s="24">
        <v>890</v>
      </c>
      <c r="D12" s="24">
        <v>4574</v>
      </c>
      <c r="E12" s="24">
        <v>4198</v>
      </c>
      <c r="F12" s="13">
        <f t="shared" si="0"/>
        <v>-8.2203760384783493</v>
      </c>
      <c r="G12" s="1"/>
      <c r="H12" s="1"/>
      <c r="I12" s="1"/>
    </row>
    <row r="13" spans="1:12" x14ac:dyDescent="0.25">
      <c r="A13" s="8" t="s">
        <v>50</v>
      </c>
      <c r="B13" s="23">
        <v>306</v>
      </c>
      <c r="C13" s="23">
        <v>335</v>
      </c>
      <c r="D13" s="23">
        <v>781</v>
      </c>
      <c r="E13" s="23">
        <v>996</v>
      </c>
      <c r="F13" s="10">
        <f t="shared" si="0"/>
        <v>27.528809218950059</v>
      </c>
      <c r="G13" s="1"/>
      <c r="H13" s="1"/>
      <c r="I13" s="1"/>
    </row>
    <row r="14" spans="1:12" x14ac:dyDescent="0.25">
      <c r="A14" s="11" t="s">
        <v>51</v>
      </c>
      <c r="B14" s="24">
        <v>157</v>
      </c>
      <c r="C14" s="24">
        <v>249</v>
      </c>
      <c r="D14" s="24">
        <v>608</v>
      </c>
      <c r="E14" s="24">
        <v>668</v>
      </c>
      <c r="F14" s="13">
        <f t="shared" si="0"/>
        <v>9.8684210526315752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72</v>
      </c>
      <c r="C16" s="24">
        <v>54</v>
      </c>
      <c r="D16" s="24">
        <v>224</v>
      </c>
      <c r="E16" s="24">
        <v>207</v>
      </c>
      <c r="F16" s="13">
        <f t="shared" si="0"/>
        <v>-7.5892857142857082</v>
      </c>
      <c r="G16" s="1"/>
      <c r="H16" s="1"/>
      <c r="I16" s="1"/>
    </row>
    <row r="17" spans="1:9" x14ac:dyDescent="0.25">
      <c r="A17" s="8" t="s">
        <v>54</v>
      </c>
      <c r="B17" s="23">
        <v>251</v>
      </c>
      <c r="C17" s="23">
        <v>519</v>
      </c>
      <c r="D17" s="23">
        <v>886</v>
      </c>
      <c r="E17" s="23">
        <v>1223</v>
      </c>
      <c r="F17" s="10">
        <f t="shared" si="0"/>
        <v>38.036117381489845</v>
      </c>
      <c r="G17" s="1"/>
      <c r="H17" s="1"/>
      <c r="I17" s="1"/>
    </row>
    <row r="18" spans="1:9" x14ac:dyDescent="0.25">
      <c r="A18" s="11" t="s">
        <v>55</v>
      </c>
      <c r="B18" s="24">
        <v>4</v>
      </c>
      <c r="C18" s="24">
        <v>0</v>
      </c>
      <c r="D18" s="24">
        <v>10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45</v>
      </c>
      <c r="C19" s="23">
        <v>26</v>
      </c>
      <c r="D19" s="23">
        <v>105</v>
      </c>
      <c r="E19" s="23">
        <v>80</v>
      </c>
      <c r="F19" s="10">
        <f t="shared" si="0"/>
        <v>-23.80952380952381</v>
      </c>
      <c r="G19" s="1"/>
      <c r="H19" s="1"/>
      <c r="I19" s="1"/>
    </row>
    <row r="20" spans="1:9" x14ac:dyDescent="0.25">
      <c r="A20" s="11" t="s">
        <v>57</v>
      </c>
      <c r="B20" s="24">
        <v>528</v>
      </c>
      <c r="C20" s="24">
        <v>1263</v>
      </c>
      <c r="D20" s="24">
        <v>5454</v>
      </c>
      <c r="E20" s="24">
        <v>4281</v>
      </c>
      <c r="F20" s="13">
        <f t="shared" si="0"/>
        <v>-21.507150715071504</v>
      </c>
      <c r="G20" s="1"/>
      <c r="H20" s="1"/>
      <c r="I20" s="1"/>
    </row>
    <row r="21" spans="1:9" x14ac:dyDescent="0.25">
      <c r="A21" s="8" t="s">
        <v>58</v>
      </c>
      <c r="B21" s="23">
        <v>202</v>
      </c>
      <c r="C21" s="23">
        <v>188</v>
      </c>
      <c r="D21" s="23">
        <v>796</v>
      </c>
      <c r="E21" s="23">
        <v>731</v>
      </c>
      <c r="F21" s="10">
        <f t="shared" si="0"/>
        <v>-8.1658291457286367</v>
      </c>
      <c r="G21" s="1"/>
      <c r="H21" s="1"/>
      <c r="I21" s="1"/>
    </row>
    <row r="22" spans="1:9" x14ac:dyDescent="0.25">
      <c r="A22" s="11" t="s">
        <v>59</v>
      </c>
      <c r="B22" s="24">
        <v>91</v>
      </c>
      <c r="C22" s="24">
        <v>0</v>
      </c>
      <c r="D22" s="24">
        <v>114</v>
      </c>
      <c r="E22" s="24">
        <v>29</v>
      </c>
      <c r="F22" s="13">
        <f t="shared" si="0"/>
        <v>-74.561403508771932</v>
      </c>
      <c r="G22" s="1"/>
      <c r="H22" s="1"/>
      <c r="I22" s="1"/>
    </row>
    <row r="23" spans="1:9" x14ac:dyDescent="0.25">
      <c r="A23" s="8" t="s">
        <v>60</v>
      </c>
      <c r="B23" s="23">
        <v>34</v>
      </c>
      <c r="C23" s="23">
        <v>22</v>
      </c>
      <c r="D23" s="23">
        <v>116</v>
      </c>
      <c r="E23" s="23">
        <v>151</v>
      </c>
      <c r="F23" s="10">
        <f t="shared" si="0"/>
        <v>30.172413793103459</v>
      </c>
      <c r="G23" s="1"/>
      <c r="H23" s="1"/>
      <c r="I23" s="1"/>
    </row>
    <row r="24" spans="1:9" x14ac:dyDescent="0.25">
      <c r="A24" s="11" t="s">
        <v>61</v>
      </c>
      <c r="B24" s="24">
        <v>225</v>
      </c>
      <c r="C24" s="24">
        <v>190</v>
      </c>
      <c r="D24" s="24">
        <v>705</v>
      </c>
      <c r="E24" s="24">
        <v>650</v>
      </c>
      <c r="F24" s="13">
        <f t="shared" si="0"/>
        <v>-7.8014184397163149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162</v>
      </c>
      <c r="C26" s="24">
        <v>35</v>
      </c>
      <c r="D26" s="24">
        <v>703</v>
      </c>
      <c r="E26" s="24">
        <v>266</v>
      </c>
      <c r="F26" s="13">
        <f t="shared" si="0"/>
        <v>-62.162162162162161</v>
      </c>
      <c r="G26" s="1"/>
      <c r="H26" s="1"/>
      <c r="I26" s="1"/>
    </row>
    <row r="27" spans="1:9" x14ac:dyDescent="0.25">
      <c r="A27" s="8" t="s">
        <v>64</v>
      </c>
      <c r="B27" s="23">
        <v>2252</v>
      </c>
      <c r="C27" s="23">
        <v>1659</v>
      </c>
      <c r="D27" s="23">
        <v>9655</v>
      </c>
      <c r="E27" s="23">
        <v>8321</v>
      </c>
      <c r="F27" s="10">
        <f t="shared" si="0"/>
        <v>-13.816675297773173</v>
      </c>
      <c r="G27" s="1"/>
      <c r="H27" s="1"/>
      <c r="I27" s="1"/>
    </row>
    <row r="28" spans="1:9" x14ac:dyDescent="0.25">
      <c r="A28" s="11" t="s">
        <v>65</v>
      </c>
      <c r="B28" s="24">
        <v>538</v>
      </c>
      <c r="C28" s="24">
        <v>543</v>
      </c>
      <c r="D28" s="24">
        <v>1257</v>
      </c>
      <c r="E28" s="24">
        <v>1338</v>
      </c>
      <c r="F28" s="13">
        <f t="shared" si="0"/>
        <v>6.4439140811455786</v>
      </c>
      <c r="G28" s="1"/>
      <c r="H28" s="1"/>
      <c r="I28" s="1"/>
    </row>
    <row r="29" spans="1:9" x14ac:dyDescent="0.25">
      <c r="A29" s="8" t="s">
        <v>66</v>
      </c>
      <c r="B29" s="23">
        <v>230</v>
      </c>
      <c r="C29" s="23">
        <v>156</v>
      </c>
      <c r="D29" s="23">
        <v>2599</v>
      </c>
      <c r="E29" s="23">
        <v>1833</v>
      </c>
      <c r="F29" s="10">
        <f t="shared" si="0"/>
        <v>-29.472874182377836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305</v>
      </c>
      <c r="C31" s="23">
        <v>418</v>
      </c>
      <c r="D31" s="23">
        <v>696</v>
      </c>
      <c r="E31" s="23">
        <v>3897</v>
      </c>
      <c r="F31" s="10">
        <f t="shared" si="0"/>
        <v>459.91379310344826</v>
      </c>
      <c r="G31" s="1"/>
      <c r="H31" s="1"/>
      <c r="I31" s="1"/>
    </row>
    <row r="32" spans="1:9" x14ac:dyDescent="0.25">
      <c r="A32" s="11" t="s">
        <v>69</v>
      </c>
      <c r="B32" s="24">
        <v>126</v>
      </c>
      <c r="C32" s="24">
        <v>132</v>
      </c>
      <c r="D32" s="24">
        <v>303</v>
      </c>
      <c r="E32" s="24">
        <v>531</v>
      </c>
      <c r="F32" s="13">
        <f t="shared" si="0"/>
        <v>75.247524752475243</v>
      </c>
      <c r="G32" s="1"/>
      <c r="H32" s="1"/>
      <c r="I32" s="1"/>
    </row>
    <row r="33" spans="1:9" x14ac:dyDescent="0.25">
      <c r="A33" s="8" t="s">
        <v>70</v>
      </c>
      <c r="B33" s="23">
        <v>5407</v>
      </c>
      <c r="C33" s="23">
        <v>5752</v>
      </c>
      <c r="D33" s="23">
        <v>19000</v>
      </c>
      <c r="E33" s="23">
        <v>18953</v>
      </c>
      <c r="F33" s="10">
        <f t="shared" si="0"/>
        <v>-0.24736842105262724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18082</v>
      </c>
      <c r="C35" s="15">
        <f t="shared" ref="C35:E35" si="1">SUM(C7:C34)</f>
        <v>22392</v>
      </c>
      <c r="D35" s="15">
        <f t="shared" si="1"/>
        <v>69824</v>
      </c>
      <c r="E35" s="15">
        <f t="shared" si="1"/>
        <v>73398</v>
      </c>
      <c r="F35" s="16">
        <f t="shared" si="0"/>
        <v>5.118583868011001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16785</v>
      </c>
      <c r="C38" s="41">
        <f>D7</f>
        <v>13361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18953</v>
      </c>
      <c r="G38" s="42">
        <f>LOOKUP(E38,$A$38:$A$65,$C$38:$C$65)</f>
        <v>19000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94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16785</v>
      </c>
      <c r="G39" s="42">
        <f t="shared" ref="G39:G65" si="8">LOOKUP(E39,$A$38:$A$65,$C$38:$C$65)</f>
        <v>13361</v>
      </c>
    </row>
    <row r="40" spans="1:9" x14ac:dyDescent="0.25">
      <c r="A40" s="42" t="str">
        <f t="shared" si="3"/>
        <v>ALMERIA</v>
      </c>
      <c r="B40" s="41">
        <f t="shared" si="4"/>
        <v>1396</v>
      </c>
      <c r="C40" s="41">
        <f t="shared" si="5"/>
        <v>839</v>
      </c>
      <c r="D40" s="41">
        <f t="shared" si="6"/>
        <v>9</v>
      </c>
      <c r="E40" s="42" t="str">
        <f t="shared" si="2"/>
        <v>PASAIA</v>
      </c>
      <c r="F40" s="42">
        <f t="shared" si="7"/>
        <v>8321</v>
      </c>
      <c r="G40" s="42">
        <f t="shared" si="8"/>
        <v>9655</v>
      </c>
    </row>
    <row r="41" spans="1:9" x14ac:dyDescent="0.25">
      <c r="A41" s="42" t="str">
        <f t="shared" si="3"/>
        <v>AVILES</v>
      </c>
      <c r="B41" s="41">
        <f t="shared" si="4"/>
        <v>6596</v>
      </c>
      <c r="C41" s="41">
        <f t="shared" si="5"/>
        <v>6879</v>
      </c>
      <c r="D41" s="41">
        <f t="shared" si="6"/>
        <v>4</v>
      </c>
      <c r="E41" s="42" t="str">
        <f t="shared" si="2"/>
        <v>AVILES</v>
      </c>
      <c r="F41" s="42">
        <f t="shared" si="7"/>
        <v>6596</v>
      </c>
      <c r="G41" s="42">
        <f t="shared" si="8"/>
        <v>6879</v>
      </c>
    </row>
    <row r="42" spans="1:9" x14ac:dyDescent="0.25">
      <c r="A42" s="42" t="str">
        <f t="shared" si="3"/>
        <v>BAHIA DE ALGECIRAS</v>
      </c>
      <c r="B42" s="41">
        <f t="shared" si="4"/>
        <v>183</v>
      </c>
      <c r="C42" s="41">
        <f t="shared" si="5"/>
        <v>65</v>
      </c>
      <c r="D42" s="41">
        <f t="shared" si="6"/>
        <v>19</v>
      </c>
      <c r="E42" s="42" t="str">
        <f t="shared" si="2"/>
        <v>GIJON</v>
      </c>
      <c r="F42" s="42">
        <f t="shared" si="7"/>
        <v>4281</v>
      </c>
      <c r="G42" s="42">
        <f t="shared" si="8"/>
        <v>5454</v>
      </c>
    </row>
    <row r="43" spans="1:9" x14ac:dyDescent="0.25">
      <c r="A43" s="42" t="str">
        <f t="shared" si="3"/>
        <v>BAHIA DE CADIZ</v>
      </c>
      <c r="B43" s="41">
        <f t="shared" si="4"/>
        <v>4198</v>
      </c>
      <c r="C43" s="41">
        <f t="shared" si="5"/>
        <v>4574</v>
      </c>
      <c r="D43" s="41">
        <f t="shared" si="6"/>
        <v>6</v>
      </c>
      <c r="E43" s="42" t="str">
        <f t="shared" si="2"/>
        <v>BAHIA DE CADIZ</v>
      </c>
      <c r="F43" s="42">
        <f t="shared" si="7"/>
        <v>4198</v>
      </c>
      <c r="G43" s="42">
        <f t="shared" si="8"/>
        <v>4574</v>
      </c>
    </row>
    <row r="44" spans="1:9" x14ac:dyDescent="0.25">
      <c r="A44" s="42" t="str">
        <f t="shared" si="3"/>
        <v>BALEARES</v>
      </c>
      <c r="B44" s="41">
        <f t="shared" si="4"/>
        <v>996</v>
      </c>
      <c r="C44" s="41">
        <f t="shared" si="5"/>
        <v>781</v>
      </c>
      <c r="D44" s="41">
        <f t="shared" si="6"/>
        <v>12</v>
      </c>
      <c r="E44" s="42" t="str">
        <f t="shared" si="2"/>
        <v>TARRAGONA</v>
      </c>
      <c r="F44" s="42">
        <f t="shared" si="7"/>
        <v>3897</v>
      </c>
      <c r="G44" s="42">
        <f t="shared" si="8"/>
        <v>696</v>
      </c>
    </row>
    <row r="45" spans="1:9" x14ac:dyDescent="0.25">
      <c r="A45" s="42" t="str">
        <f t="shared" si="3"/>
        <v>BARCELONA</v>
      </c>
      <c r="B45" s="41">
        <f t="shared" si="4"/>
        <v>668</v>
      </c>
      <c r="C45" s="41">
        <f t="shared" si="5"/>
        <v>608</v>
      </c>
      <c r="D45" s="41">
        <f t="shared" si="6"/>
        <v>14</v>
      </c>
      <c r="E45" s="42" t="str">
        <f t="shared" si="2"/>
        <v>SANTANDER</v>
      </c>
      <c r="F45" s="42">
        <f t="shared" si="7"/>
        <v>1833</v>
      </c>
      <c r="G45" s="42">
        <f t="shared" si="8"/>
        <v>2599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1396</v>
      </c>
      <c r="G46" s="42">
        <f t="shared" si="8"/>
        <v>839</v>
      </c>
    </row>
    <row r="47" spans="1:9" x14ac:dyDescent="0.25">
      <c r="A47" s="42" t="str">
        <f t="shared" si="3"/>
        <v>CARTAGENA</v>
      </c>
      <c r="B47" s="41">
        <f t="shared" si="4"/>
        <v>207</v>
      </c>
      <c r="C47" s="41">
        <f t="shared" si="5"/>
        <v>224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1338</v>
      </c>
      <c r="G47" s="42">
        <f t="shared" si="8"/>
        <v>1257</v>
      </c>
    </row>
    <row r="48" spans="1:9" x14ac:dyDescent="0.25">
      <c r="A48" s="42" t="str">
        <f t="shared" si="3"/>
        <v>CASTELLON</v>
      </c>
      <c r="B48" s="41">
        <f t="shared" si="4"/>
        <v>1223</v>
      </c>
      <c r="C48" s="41">
        <f t="shared" si="5"/>
        <v>886</v>
      </c>
      <c r="D48" s="41">
        <f t="shared" si="6"/>
        <v>11</v>
      </c>
      <c r="E48" s="42" t="str">
        <f t="shared" si="2"/>
        <v>CASTELLON</v>
      </c>
      <c r="F48" s="42">
        <f t="shared" si="7"/>
        <v>1223</v>
      </c>
      <c r="G48" s="42">
        <f t="shared" si="8"/>
        <v>886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BALEARES</v>
      </c>
      <c r="F49" s="42">
        <f t="shared" si="7"/>
        <v>996</v>
      </c>
      <c r="G49" s="42">
        <f t="shared" si="8"/>
        <v>781</v>
      </c>
    </row>
    <row r="50" spans="1:7" x14ac:dyDescent="0.25">
      <c r="A50" s="42" t="str">
        <f t="shared" si="3"/>
        <v>FERROL-SAN CIBRAO</v>
      </c>
      <c r="B50" s="41">
        <f t="shared" si="4"/>
        <v>80</v>
      </c>
      <c r="C50" s="41">
        <f t="shared" si="5"/>
        <v>105</v>
      </c>
      <c r="D50" s="41">
        <f t="shared" si="6"/>
        <v>22</v>
      </c>
      <c r="E50" s="42" t="str">
        <f t="shared" si="2"/>
        <v>HUELVA</v>
      </c>
      <c r="F50" s="42">
        <f t="shared" si="7"/>
        <v>731</v>
      </c>
      <c r="G50" s="42">
        <f t="shared" si="8"/>
        <v>796</v>
      </c>
    </row>
    <row r="51" spans="1:7" x14ac:dyDescent="0.25">
      <c r="A51" s="42" t="str">
        <f t="shared" si="3"/>
        <v>GIJON</v>
      </c>
      <c r="B51" s="41">
        <f t="shared" si="4"/>
        <v>4281</v>
      </c>
      <c r="C51" s="41">
        <f t="shared" si="5"/>
        <v>5454</v>
      </c>
      <c r="D51" s="41">
        <f t="shared" si="6"/>
        <v>5</v>
      </c>
      <c r="E51" s="42" t="str">
        <f t="shared" si="2"/>
        <v>BARCELONA</v>
      </c>
      <c r="F51" s="42">
        <f t="shared" si="7"/>
        <v>668</v>
      </c>
      <c r="G51" s="42">
        <f t="shared" si="8"/>
        <v>608</v>
      </c>
    </row>
    <row r="52" spans="1:7" x14ac:dyDescent="0.25">
      <c r="A52" s="42" t="str">
        <f t="shared" si="3"/>
        <v>HUELVA</v>
      </c>
      <c r="B52" s="41">
        <f t="shared" si="4"/>
        <v>731</v>
      </c>
      <c r="C52" s="41">
        <f t="shared" si="5"/>
        <v>796</v>
      </c>
      <c r="D52" s="41">
        <f t="shared" si="6"/>
        <v>13</v>
      </c>
      <c r="E52" s="42" t="str">
        <f t="shared" si="2"/>
        <v>MARIN Y RIA DE PONTEVEDRA</v>
      </c>
      <c r="F52" s="42">
        <f t="shared" si="7"/>
        <v>650</v>
      </c>
      <c r="G52" s="42">
        <f t="shared" si="8"/>
        <v>705</v>
      </c>
    </row>
    <row r="53" spans="1:7" x14ac:dyDescent="0.25">
      <c r="A53" s="42" t="str">
        <f t="shared" si="3"/>
        <v>LAS PALMAS</v>
      </c>
      <c r="B53" s="41">
        <f t="shared" si="4"/>
        <v>29</v>
      </c>
      <c r="C53" s="41">
        <f t="shared" si="5"/>
        <v>114</v>
      </c>
      <c r="D53" s="41">
        <f t="shared" si="6"/>
        <v>23</v>
      </c>
      <c r="E53" s="42" t="str">
        <f t="shared" si="2"/>
        <v>VALENCIA</v>
      </c>
      <c r="F53" s="42">
        <f t="shared" si="7"/>
        <v>531</v>
      </c>
      <c r="G53" s="42">
        <f t="shared" si="8"/>
        <v>303</v>
      </c>
    </row>
    <row r="54" spans="1:7" x14ac:dyDescent="0.25">
      <c r="A54" s="42" t="str">
        <f t="shared" si="3"/>
        <v>MALAGA</v>
      </c>
      <c r="B54" s="41">
        <f t="shared" si="4"/>
        <v>151</v>
      </c>
      <c r="C54" s="41">
        <f t="shared" si="5"/>
        <v>116</v>
      </c>
      <c r="D54" s="41">
        <f t="shared" si="6"/>
        <v>20</v>
      </c>
      <c r="E54" s="42" t="str">
        <f t="shared" si="2"/>
        <v>MOTRIL</v>
      </c>
      <c r="F54" s="42">
        <f t="shared" si="7"/>
        <v>266</v>
      </c>
      <c r="G54" s="42">
        <f t="shared" si="8"/>
        <v>703</v>
      </c>
    </row>
    <row r="55" spans="1:7" x14ac:dyDescent="0.25">
      <c r="A55" s="42" t="str">
        <f t="shared" si="3"/>
        <v>MARIN Y RIA DE PONTEVEDRA</v>
      </c>
      <c r="B55" s="41">
        <f t="shared" si="4"/>
        <v>650</v>
      </c>
      <c r="C55" s="41">
        <f t="shared" si="5"/>
        <v>705</v>
      </c>
      <c r="D55" s="41">
        <f t="shared" si="6"/>
        <v>15</v>
      </c>
      <c r="E55" s="42" t="str">
        <f t="shared" si="2"/>
        <v>CARTAGENA</v>
      </c>
      <c r="F55" s="42">
        <f t="shared" ref="F55:F65" si="9">LOOKUP(E55,$A$38:$A$65,$B$38:$B$65)</f>
        <v>207</v>
      </c>
      <c r="G55" s="42">
        <f t="shared" si="8"/>
        <v>224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183</v>
      </c>
      <c r="G56" s="42">
        <f t="shared" si="8"/>
        <v>65</v>
      </c>
    </row>
    <row r="57" spans="1:7" x14ac:dyDescent="0.25">
      <c r="A57" s="42" t="str">
        <f t="shared" si="3"/>
        <v>MOTRIL</v>
      </c>
      <c r="B57" s="41">
        <f t="shared" si="4"/>
        <v>266</v>
      </c>
      <c r="C57" s="41">
        <f t="shared" si="5"/>
        <v>703</v>
      </c>
      <c r="D57" s="41">
        <f t="shared" si="6"/>
        <v>17</v>
      </c>
      <c r="E57" s="42" t="str">
        <f t="shared" si="2"/>
        <v>MALAGA</v>
      </c>
      <c r="F57" s="42">
        <f t="shared" si="9"/>
        <v>151</v>
      </c>
      <c r="G57" s="42">
        <f t="shared" si="8"/>
        <v>116</v>
      </c>
    </row>
    <row r="58" spans="1:7" x14ac:dyDescent="0.25">
      <c r="A58" s="42" t="str">
        <f t="shared" si="3"/>
        <v>PASAIA</v>
      </c>
      <c r="B58" s="41">
        <f t="shared" si="4"/>
        <v>8321</v>
      </c>
      <c r="C58" s="41">
        <f t="shared" si="5"/>
        <v>9655</v>
      </c>
      <c r="D58" s="41">
        <f t="shared" si="6"/>
        <v>3</v>
      </c>
      <c r="E58" s="42" t="str">
        <f t="shared" si="2"/>
        <v>ALICANTE</v>
      </c>
      <c r="F58" s="42">
        <f t="shared" si="9"/>
        <v>85</v>
      </c>
      <c r="G58" s="42">
        <f t="shared" si="8"/>
        <v>94</v>
      </c>
    </row>
    <row r="59" spans="1:7" x14ac:dyDescent="0.25">
      <c r="A59" s="42" t="str">
        <f t="shared" si="3"/>
        <v>SANTA CRUZ DE TENERIFE</v>
      </c>
      <c r="B59" s="41">
        <f t="shared" si="4"/>
        <v>1338</v>
      </c>
      <c r="C59" s="41">
        <f t="shared" si="5"/>
        <v>1257</v>
      </c>
      <c r="D59" s="41">
        <f t="shared" si="6"/>
        <v>10</v>
      </c>
      <c r="E59" s="42" t="str">
        <f t="shared" si="2"/>
        <v>FERROL-SAN CIBRAO</v>
      </c>
      <c r="F59" s="42">
        <f t="shared" si="9"/>
        <v>80</v>
      </c>
      <c r="G59" s="42">
        <f t="shared" si="8"/>
        <v>105</v>
      </c>
    </row>
    <row r="60" spans="1:7" x14ac:dyDescent="0.25">
      <c r="A60" s="42" t="str">
        <f t="shared" si="3"/>
        <v>SANTANDER</v>
      </c>
      <c r="B60" s="41">
        <f t="shared" si="4"/>
        <v>1833</v>
      </c>
      <c r="C60" s="41">
        <f t="shared" si="5"/>
        <v>2599</v>
      </c>
      <c r="D60" s="41">
        <f t="shared" si="6"/>
        <v>8</v>
      </c>
      <c r="E60" s="42" t="str">
        <f t="shared" si="2"/>
        <v>LAS PALMAS</v>
      </c>
      <c r="F60" s="42">
        <f t="shared" si="9"/>
        <v>29</v>
      </c>
      <c r="G60" s="42">
        <f t="shared" si="8"/>
        <v>114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3897</v>
      </c>
      <c r="C62" s="41">
        <f t="shared" si="5"/>
        <v>696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531</v>
      </c>
      <c r="C63" s="41">
        <f t="shared" si="5"/>
        <v>303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18953</v>
      </c>
      <c r="C64" s="41">
        <f t="shared" si="5"/>
        <v>19000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3429</v>
      </c>
      <c r="C7" s="25">
        <v>3186</v>
      </c>
      <c r="D7" s="25">
        <v>14385</v>
      </c>
      <c r="E7" s="25">
        <v>11442</v>
      </c>
      <c r="F7" s="10">
        <f>((E7*100)/D7)-100</f>
        <v>-20.458811261730972</v>
      </c>
      <c r="G7" s="1"/>
      <c r="H7" s="1"/>
      <c r="I7" s="1"/>
    </row>
    <row r="8" spans="1:12" x14ac:dyDescent="0.25">
      <c r="A8" s="11" t="s">
        <v>45</v>
      </c>
      <c r="B8" s="26">
        <v>1821</v>
      </c>
      <c r="C8" s="26">
        <v>1327</v>
      </c>
      <c r="D8" s="26">
        <v>4168</v>
      </c>
      <c r="E8" s="26">
        <v>2729</v>
      </c>
      <c r="F8" s="13">
        <f t="shared" ref="F8:F35" si="0">((E8*100)/D8)-100</f>
        <v>-34.524952015355083</v>
      </c>
      <c r="G8" s="1"/>
      <c r="H8" s="1"/>
      <c r="I8" s="1"/>
    </row>
    <row r="9" spans="1:12" x14ac:dyDescent="0.25">
      <c r="A9" s="8" t="s">
        <v>46</v>
      </c>
      <c r="B9" s="25">
        <v>3668</v>
      </c>
      <c r="C9" s="25">
        <v>5067</v>
      </c>
      <c r="D9" s="25">
        <v>12266</v>
      </c>
      <c r="E9" s="25">
        <v>15988</v>
      </c>
      <c r="F9" s="10">
        <f t="shared" si="0"/>
        <v>30.344040436980265</v>
      </c>
      <c r="G9" s="1"/>
      <c r="H9" s="1"/>
      <c r="I9" s="1"/>
    </row>
    <row r="10" spans="1:12" x14ac:dyDescent="0.25">
      <c r="A10" s="11" t="s">
        <v>47</v>
      </c>
      <c r="B10" s="26">
        <v>3490</v>
      </c>
      <c r="C10" s="26">
        <v>681</v>
      </c>
      <c r="D10" s="26">
        <v>13356</v>
      </c>
      <c r="E10" s="26">
        <v>10488</v>
      </c>
      <c r="F10" s="13">
        <f t="shared" si="0"/>
        <v>-21.473495058400715</v>
      </c>
      <c r="G10" s="1"/>
      <c r="H10" s="1"/>
      <c r="I10" s="1"/>
    </row>
    <row r="11" spans="1:12" x14ac:dyDescent="0.25">
      <c r="A11" s="8" t="s">
        <v>48</v>
      </c>
      <c r="B11" s="25">
        <v>236559</v>
      </c>
      <c r="C11" s="25">
        <v>292789</v>
      </c>
      <c r="D11" s="25">
        <v>861804</v>
      </c>
      <c r="E11" s="25">
        <v>1162558</v>
      </c>
      <c r="F11" s="10">
        <f t="shared" si="0"/>
        <v>34.898190307773007</v>
      </c>
      <c r="G11" s="1"/>
      <c r="H11" s="1"/>
      <c r="I11" s="1"/>
    </row>
    <row r="12" spans="1:12" x14ac:dyDescent="0.25">
      <c r="A12" s="11" t="s">
        <v>49</v>
      </c>
      <c r="B12" s="26">
        <v>9837</v>
      </c>
      <c r="C12" s="26">
        <v>5256</v>
      </c>
      <c r="D12" s="26">
        <v>32745</v>
      </c>
      <c r="E12" s="26">
        <v>25535</v>
      </c>
      <c r="F12" s="13">
        <f t="shared" si="0"/>
        <v>-22.018628798289811</v>
      </c>
      <c r="G12" s="1"/>
      <c r="H12" s="1"/>
      <c r="I12" s="1"/>
    </row>
    <row r="13" spans="1:12" x14ac:dyDescent="0.25">
      <c r="A13" s="8" t="s">
        <v>50</v>
      </c>
      <c r="B13" s="25">
        <v>23749</v>
      </c>
      <c r="C13" s="25">
        <v>18999</v>
      </c>
      <c r="D13" s="25">
        <v>44687</v>
      </c>
      <c r="E13" s="25">
        <v>44436</v>
      </c>
      <c r="F13" s="10">
        <f t="shared" si="0"/>
        <v>-0.56168460626132344</v>
      </c>
      <c r="G13" s="1"/>
      <c r="H13" s="1"/>
      <c r="I13" s="1"/>
    </row>
    <row r="14" spans="1:12" x14ac:dyDescent="0.25">
      <c r="A14" s="11" t="s">
        <v>51</v>
      </c>
      <c r="B14" s="26">
        <v>98174</v>
      </c>
      <c r="C14" s="26">
        <v>101633</v>
      </c>
      <c r="D14" s="26">
        <v>254411</v>
      </c>
      <c r="E14" s="26">
        <v>261849</v>
      </c>
      <c r="F14" s="13">
        <f t="shared" si="0"/>
        <v>2.9236157241628717</v>
      </c>
      <c r="G14" s="1"/>
      <c r="H14" s="1"/>
      <c r="I14" s="1"/>
    </row>
    <row r="15" spans="1:12" x14ac:dyDescent="0.25">
      <c r="A15" s="8" t="s">
        <v>52</v>
      </c>
      <c r="B15" s="25">
        <v>10535</v>
      </c>
      <c r="C15" s="25">
        <v>11032</v>
      </c>
      <c r="D15" s="25">
        <v>40475</v>
      </c>
      <c r="E15" s="25">
        <v>40412</v>
      </c>
      <c r="F15" s="10">
        <f t="shared" si="0"/>
        <v>-0.15565163681284844</v>
      </c>
      <c r="G15" s="1"/>
      <c r="H15" s="1"/>
      <c r="I15" s="1"/>
    </row>
    <row r="16" spans="1:12" x14ac:dyDescent="0.25">
      <c r="A16" s="11" t="s">
        <v>53</v>
      </c>
      <c r="B16" s="26">
        <v>4674</v>
      </c>
      <c r="C16" s="26">
        <v>6511</v>
      </c>
      <c r="D16" s="26">
        <v>15065</v>
      </c>
      <c r="E16" s="26">
        <v>17031</v>
      </c>
      <c r="F16" s="13">
        <f t="shared" si="0"/>
        <v>13.050116163292401</v>
      </c>
      <c r="G16" s="1"/>
      <c r="H16" s="1"/>
      <c r="I16" s="1"/>
    </row>
    <row r="17" spans="1:9" x14ac:dyDescent="0.25">
      <c r="A17" s="8" t="s">
        <v>54</v>
      </c>
      <c r="B17" s="25">
        <v>2422</v>
      </c>
      <c r="C17" s="25">
        <v>1780</v>
      </c>
      <c r="D17" s="25">
        <v>7838</v>
      </c>
      <c r="E17" s="25">
        <v>6171</v>
      </c>
      <c r="F17" s="10">
        <f t="shared" si="0"/>
        <v>-21.268180658331204</v>
      </c>
      <c r="G17" s="1"/>
      <c r="H17" s="1"/>
      <c r="I17" s="1"/>
    </row>
    <row r="18" spans="1:9" x14ac:dyDescent="0.25">
      <c r="A18" s="11" t="s">
        <v>55</v>
      </c>
      <c r="B18" s="26">
        <v>54831</v>
      </c>
      <c r="C18" s="26">
        <v>45670</v>
      </c>
      <c r="D18" s="26">
        <v>219891</v>
      </c>
      <c r="E18" s="26">
        <v>199039</v>
      </c>
      <c r="F18" s="13">
        <f t="shared" si="0"/>
        <v>-9.4828801542582397</v>
      </c>
      <c r="G18" s="1"/>
      <c r="H18" s="1"/>
      <c r="I18" s="1"/>
    </row>
    <row r="19" spans="1:9" x14ac:dyDescent="0.25">
      <c r="A19" s="8" t="s">
        <v>56</v>
      </c>
      <c r="B19" s="25">
        <v>2230</v>
      </c>
      <c r="C19" s="25">
        <v>1292</v>
      </c>
      <c r="D19" s="25">
        <v>5556</v>
      </c>
      <c r="E19" s="25">
        <v>5122</v>
      </c>
      <c r="F19" s="10">
        <f t="shared" si="0"/>
        <v>-7.8113750899927936</v>
      </c>
      <c r="G19" s="1"/>
      <c r="H19" s="1"/>
      <c r="I19" s="1"/>
    </row>
    <row r="20" spans="1:9" x14ac:dyDescent="0.25">
      <c r="A20" s="11" t="s">
        <v>57</v>
      </c>
      <c r="B20" s="26">
        <v>8708</v>
      </c>
      <c r="C20" s="26">
        <v>1712</v>
      </c>
      <c r="D20" s="26">
        <v>35403</v>
      </c>
      <c r="E20" s="26">
        <v>19087</v>
      </c>
      <c r="F20" s="13">
        <f t="shared" si="0"/>
        <v>-46.086489845493318</v>
      </c>
      <c r="G20" s="1"/>
      <c r="H20" s="1"/>
      <c r="I20" s="1"/>
    </row>
    <row r="21" spans="1:9" x14ac:dyDescent="0.25">
      <c r="A21" s="8" t="s">
        <v>58</v>
      </c>
      <c r="B21" s="25">
        <v>7703</v>
      </c>
      <c r="C21" s="25">
        <v>8090</v>
      </c>
      <c r="D21" s="25">
        <v>41161</v>
      </c>
      <c r="E21" s="25">
        <v>41794</v>
      </c>
      <c r="F21" s="10">
        <f t="shared" si="0"/>
        <v>1.5378635115764894</v>
      </c>
      <c r="G21" s="1"/>
      <c r="H21" s="1"/>
      <c r="I21" s="1"/>
    </row>
    <row r="22" spans="1:9" x14ac:dyDescent="0.25">
      <c r="A22" s="11" t="s">
        <v>59</v>
      </c>
      <c r="B22" s="26">
        <v>189133</v>
      </c>
      <c r="C22" s="26">
        <v>173224</v>
      </c>
      <c r="D22" s="26">
        <v>839138</v>
      </c>
      <c r="E22" s="26">
        <v>728792</v>
      </c>
      <c r="F22" s="13">
        <f t="shared" si="0"/>
        <v>-13.14992289706818</v>
      </c>
      <c r="G22" s="1"/>
      <c r="H22" s="1"/>
      <c r="I22" s="1"/>
    </row>
    <row r="23" spans="1:9" x14ac:dyDescent="0.25">
      <c r="A23" s="8" t="s">
        <v>60</v>
      </c>
      <c r="B23" s="25">
        <v>7621</v>
      </c>
      <c r="C23" s="25">
        <v>8043</v>
      </c>
      <c r="D23" s="25">
        <v>22246</v>
      </c>
      <c r="E23" s="25">
        <v>34649</v>
      </c>
      <c r="F23" s="10">
        <f t="shared" si="0"/>
        <v>55.753843387575301</v>
      </c>
      <c r="G23" s="1"/>
      <c r="H23" s="1"/>
      <c r="I23" s="1"/>
    </row>
    <row r="24" spans="1:9" x14ac:dyDescent="0.25">
      <c r="A24" s="11" t="s">
        <v>61</v>
      </c>
      <c r="B24" s="26">
        <v>2116</v>
      </c>
      <c r="C24" s="26">
        <v>923</v>
      </c>
      <c r="D24" s="26">
        <v>9018</v>
      </c>
      <c r="E24" s="26">
        <v>7159</v>
      </c>
      <c r="F24" s="13">
        <f t="shared" si="0"/>
        <v>-20.614326901752051</v>
      </c>
      <c r="G24" s="1"/>
      <c r="H24" s="1"/>
      <c r="I24" s="1"/>
    </row>
    <row r="25" spans="1:9" x14ac:dyDescent="0.25">
      <c r="A25" s="8" t="s">
        <v>62</v>
      </c>
      <c r="B25" s="25">
        <v>8</v>
      </c>
      <c r="C25" s="25">
        <v>129</v>
      </c>
      <c r="D25" s="25">
        <v>5569</v>
      </c>
      <c r="E25" s="25">
        <v>5259</v>
      </c>
      <c r="F25" s="10">
        <f t="shared" si="0"/>
        <v>-5.5665289998204344</v>
      </c>
      <c r="G25" s="1"/>
      <c r="H25" s="1"/>
      <c r="I25" s="1"/>
    </row>
    <row r="26" spans="1:9" x14ac:dyDescent="0.25">
      <c r="A26" s="11" t="s">
        <v>63</v>
      </c>
      <c r="B26" s="26">
        <v>3243</v>
      </c>
      <c r="C26" s="26">
        <v>3128</v>
      </c>
      <c r="D26" s="26">
        <v>9990</v>
      </c>
      <c r="E26" s="26">
        <v>8785</v>
      </c>
      <c r="F26" s="13">
        <f t="shared" si="0"/>
        <v>-12.062062062062068</v>
      </c>
      <c r="G26" s="1"/>
      <c r="H26" s="1"/>
      <c r="I26" s="1"/>
    </row>
    <row r="27" spans="1:9" x14ac:dyDescent="0.25">
      <c r="A27" s="8" t="s">
        <v>64</v>
      </c>
      <c r="B27" s="25">
        <v>3247</v>
      </c>
      <c r="C27" s="25">
        <v>1903</v>
      </c>
      <c r="D27" s="25">
        <v>9650</v>
      </c>
      <c r="E27" s="25">
        <v>8558</v>
      </c>
      <c r="F27" s="10">
        <f t="shared" si="0"/>
        <v>-11.316062176165801</v>
      </c>
      <c r="G27" s="1"/>
      <c r="H27" s="1"/>
      <c r="I27" s="1"/>
    </row>
    <row r="28" spans="1:9" x14ac:dyDescent="0.25">
      <c r="A28" s="11" t="s">
        <v>65</v>
      </c>
      <c r="B28" s="26">
        <v>94518</v>
      </c>
      <c r="C28" s="26">
        <v>63964</v>
      </c>
      <c r="D28" s="26">
        <v>362681</v>
      </c>
      <c r="E28" s="26">
        <v>336218</v>
      </c>
      <c r="F28" s="13">
        <f t="shared" si="0"/>
        <v>-7.2964947157419289</v>
      </c>
      <c r="G28" s="1"/>
      <c r="H28" s="1"/>
      <c r="I28" s="1"/>
    </row>
    <row r="29" spans="1:9" x14ac:dyDescent="0.25">
      <c r="A29" s="8" t="s">
        <v>66</v>
      </c>
      <c r="B29" s="25">
        <v>3921</v>
      </c>
      <c r="C29" s="25">
        <v>2920</v>
      </c>
      <c r="D29" s="25">
        <v>14377</v>
      </c>
      <c r="E29" s="25">
        <v>14456</v>
      </c>
      <c r="F29" s="10">
        <f t="shared" si="0"/>
        <v>0.54948876678027148</v>
      </c>
      <c r="G29" s="1"/>
      <c r="H29" s="1"/>
      <c r="I29" s="1"/>
    </row>
    <row r="30" spans="1:9" x14ac:dyDescent="0.25">
      <c r="A30" s="11" t="s">
        <v>67</v>
      </c>
      <c r="B30" s="26">
        <v>2463</v>
      </c>
      <c r="C30" s="26">
        <v>1704</v>
      </c>
      <c r="D30" s="26">
        <v>9143</v>
      </c>
      <c r="E30" s="26">
        <v>1704</v>
      </c>
      <c r="F30" s="13">
        <f t="shared" si="0"/>
        <v>-81.362791206387399</v>
      </c>
      <c r="G30" s="1"/>
      <c r="H30" s="1"/>
      <c r="I30" s="1"/>
    </row>
    <row r="31" spans="1:9" x14ac:dyDescent="0.25">
      <c r="A31" s="8" t="s">
        <v>68</v>
      </c>
      <c r="B31" s="25">
        <v>6478</v>
      </c>
      <c r="C31" s="25">
        <v>776</v>
      </c>
      <c r="D31" s="25">
        <v>37926</v>
      </c>
      <c r="E31" s="25">
        <v>15826</v>
      </c>
      <c r="F31" s="10">
        <f t="shared" si="0"/>
        <v>-58.27137056372937</v>
      </c>
      <c r="G31" s="1"/>
      <c r="H31" s="1"/>
      <c r="I31" s="1"/>
    </row>
    <row r="32" spans="1:9" x14ac:dyDescent="0.25">
      <c r="A32" s="11" t="s">
        <v>69</v>
      </c>
      <c r="B32" s="26">
        <v>45636</v>
      </c>
      <c r="C32" s="26">
        <v>38700</v>
      </c>
      <c r="D32" s="26">
        <v>162622</v>
      </c>
      <c r="E32" s="26">
        <v>152302</v>
      </c>
      <c r="F32" s="13">
        <f t="shared" si="0"/>
        <v>-6.3460048455928444</v>
      </c>
      <c r="G32" s="1"/>
      <c r="H32" s="1"/>
      <c r="I32" s="1"/>
    </row>
    <row r="33" spans="1:9" x14ac:dyDescent="0.25">
      <c r="A33" s="8" t="s">
        <v>70</v>
      </c>
      <c r="B33" s="25">
        <v>19682</v>
      </c>
      <c r="C33" s="25">
        <v>19870</v>
      </c>
      <c r="D33" s="25">
        <v>68416</v>
      </c>
      <c r="E33" s="25">
        <v>70873</v>
      </c>
      <c r="F33" s="10">
        <f t="shared" si="0"/>
        <v>3.591265201122539</v>
      </c>
      <c r="G33" s="1"/>
      <c r="H33" s="1"/>
      <c r="I33" s="1"/>
    </row>
    <row r="34" spans="1:9" x14ac:dyDescent="0.25">
      <c r="A34" s="11" t="s">
        <v>71</v>
      </c>
      <c r="B34" s="26">
        <v>185</v>
      </c>
      <c r="C34" s="26">
        <v>409</v>
      </c>
      <c r="D34" s="26">
        <v>1072</v>
      </c>
      <c r="E34" s="26">
        <v>1558</v>
      </c>
      <c r="F34" s="13">
        <f t="shared" si="0"/>
        <v>45.335820895522374</v>
      </c>
      <c r="G34" s="1"/>
      <c r="H34" s="1"/>
      <c r="I34" s="1"/>
    </row>
    <row r="35" spans="1:9" x14ac:dyDescent="0.25">
      <c r="A35" s="14" t="s">
        <v>72</v>
      </c>
      <c r="B35" s="15">
        <f>SUM(B7:B34)</f>
        <v>850081</v>
      </c>
      <c r="C35" s="15">
        <f t="shared" ref="C35:E35" si="1">SUM(C7:C34)</f>
        <v>820718</v>
      </c>
      <c r="D35" s="15">
        <f t="shared" si="1"/>
        <v>3155059</v>
      </c>
      <c r="E35" s="15">
        <f t="shared" si="1"/>
        <v>3249820</v>
      </c>
      <c r="F35" s="16">
        <f t="shared" si="0"/>
        <v>3.0034620588711647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11442</v>
      </c>
      <c r="C38" s="41">
        <f>D7</f>
        <v>14385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1162558</v>
      </c>
      <c r="G38" s="42">
        <f>LOOKUP(E38,$A$38:$A$65,$C$38:$C$65)</f>
        <v>861804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2729</v>
      </c>
      <c r="C39" s="41">
        <f t="shared" ref="C39:C65" si="5">D8</f>
        <v>4168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728792</v>
      </c>
      <c r="G39" s="42">
        <f t="shared" ref="G39:G65" si="8">LOOKUP(E39,$A$38:$A$65,$C$38:$C$65)</f>
        <v>839138</v>
      </c>
    </row>
    <row r="40" spans="1:9" x14ac:dyDescent="0.25">
      <c r="A40" s="42" t="str">
        <f t="shared" si="3"/>
        <v>ALMERIA</v>
      </c>
      <c r="B40" s="41">
        <f t="shared" si="4"/>
        <v>15988</v>
      </c>
      <c r="C40" s="41">
        <f t="shared" si="5"/>
        <v>12266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336218</v>
      </c>
      <c r="G40" s="42">
        <f t="shared" si="8"/>
        <v>362681</v>
      </c>
    </row>
    <row r="41" spans="1:9" x14ac:dyDescent="0.25">
      <c r="A41" s="42" t="str">
        <f t="shared" si="3"/>
        <v>AVILES</v>
      </c>
      <c r="B41" s="41">
        <f t="shared" si="4"/>
        <v>10488</v>
      </c>
      <c r="C41" s="41">
        <f t="shared" si="5"/>
        <v>13356</v>
      </c>
      <c r="D41" s="41">
        <f t="shared" si="6"/>
        <v>19</v>
      </c>
      <c r="E41" s="42" t="str">
        <f t="shared" si="2"/>
        <v>BARCELONA</v>
      </c>
      <c r="F41" s="42">
        <f t="shared" si="7"/>
        <v>261849</v>
      </c>
      <c r="G41" s="42">
        <f t="shared" si="8"/>
        <v>254411</v>
      </c>
    </row>
    <row r="42" spans="1:9" x14ac:dyDescent="0.25">
      <c r="A42" s="42" t="str">
        <f t="shared" si="3"/>
        <v>BAHIA DE ALGECIRAS</v>
      </c>
      <c r="B42" s="41">
        <f t="shared" si="4"/>
        <v>1162558</v>
      </c>
      <c r="C42" s="41">
        <f t="shared" si="5"/>
        <v>861804</v>
      </c>
      <c r="D42" s="41">
        <f t="shared" si="6"/>
        <v>1</v>
      </c>
      <c r="E42" s="42" t="str">
        <f t="shared" si="2"/>
        <v>CEUTA</v>
      </c>
      <c r="F42" s="42">
        <f t="shared" si="7"/>
        <v>199039</v>
      </c>
      <c r="G42" s="42">
        <f t="shared" si="8"/>
        <v>219891</v>
      </c>
    </row>
    <row r="43" spans="1:9" x14ac:dyDescent="0.25">
      <c r="A43" s="42" t="str">
        <f t="shared" si="3"/>
        <v>BAHIA DE CADIZ</v>
      </c>
      <c r="B43" s="41">
        <f t="shared" si="4"/>
        <v>25535</v>
      </c>
      <c r="C43" s="41">
        <f t="shared" si="5"/>
        <v>32745</v>
      </c>
      <c r="D43" s="41">
        <f t="shared" si="6"/>
        <v>12</v>
      </c>
      <c r="E43" s="42" t="str">
        <f t="shared" si="2"/>
        <v>VALENCIA</v>
      </c>
      <c r="F43" s="42">
        <f t="shared" si="7"/>
        <v>152302</v>
      </c>
      <c r="G43" s="42">
        <f t="shared" si="8"/>
        <v>162622</v>
      </c>
    </row>
    <row r="44" spans="1:9" x14ac:dyDescent="0.25">
      <c r="A44" s="42" t="str">
        <f t="shared" si="3"/>
        <v>BALEARES</v>
      </c>
      <c r="B44" s="41">
        <f t="shared" si="4"/>
        <v>44436</v>
      </c>
      <c r="C44" s="41">
        <f t="shared" si="5"/>
        <v>44687</v>
      </c>
      <c r="D44" s="41">
        <f t="shared" si="6"/>
        <v>8</v>
      </c>
      <c r="E44" s="42" t="str">
        <f t="shared" si="2"/>
        <v>VIGO</v>
      </c>
      <c r="F44" s="42">
        <f t="shared" si="7"/>
        <v>70873</v>
      </c>
      <c r="G44" s="42">
        <f t="shared" si="8"/>
        <v>68416</v>
      </c>
    </row>
    <row r="45" spans="1:9" x14ac:dyDescent="0.25">
      <c r="A45" s="42" t="str">
        <f t="shared" si="3"/>
        <v>BARCELONA</v>
      </c>
      <c r="B45" s="41">
        <f t="shared" si="4"/>
        <v>261849</v>
      </c>
      <c r="C45" s="41">
        <f t="shared" si="5"/>
        <v>254411</v>
      </c>
      <c r="D45" s="41">
        <f t="shared" si="6"/>
        <v>4</v>
      </c>
      <c r="E45" s="42" t="str">
        <f t="shared" si="2"/>
        <v>BALEARES</v>
      </c>
      <c r="F45" s="42">
        <f t="shared" si="7"/>
        <v>44436</v>
      </c>
      <c r="G45" s="42">
        <f t="shared" si="8"/>
        <v>44687</v>
      </c>
    </row>
    <row r="46" spans="1:9" x14ac:dyDescent="0.25">
      <c r="A46" s="42" t="str">
        <f t="shared" si="3"/>
        <v>BILBAO</v>
      </c>
      <c r="B46" s="41">
        <f t="shared" si="4"/>
        <v>40412</v>
      </c>
      <c r="C46" s="41">
        <f t="shared" si="5"/>
        <v>40475</v>
      </c>
      <c r="D46" s="41">
        <f t="shared" si="6"/>
        <v>10</v>
      </c>
      <c r="E46" s="42" t="str">
        <f t="shared" si="2"/>
        <v>HUELVA</v>
      </c>
      <c r="F46" s="42">
        <f t="shared" si="7"/>
        <v>41794</v>
      </c>
      <c r="G46" s="42">
        <f t="shared" si="8"/>
        <v>41161</v>
      </c>
    </row>
    <row r="47" spans="1:9" x14ac:dyDescent="0.25">
      <c r="A47" s="42" t="str">
        <f t="shared" si="3"/>
        <v>CARTAGENA</v>
      </c>
      <c r="B47" s="41">
        <f t="shared" si="4"/>
        <v>17031</v>
      </c>
      <c r="C47" s="41">
        <f t="shared" si="5"/>
        <v>15065</v>
      </c>
      <c r="D47" s="41">
        <f t="shared" si="6"/>
        <v>14</v>
      </c>
      <c r="E47" s="42" t="str">
        <f t="shared" si="2"/>
        <v>BILBAO</v>
      </c>
      <c r="F47" s="42">
        <f t="shared" si="7"/>
        <v>40412</v>
      </c>
      <c r="G47" s="42">
        <f t="shared" si="8"/>
        <v>40475</v>
      </c>
    </row>
    <row r="48" spans="1:9" x14ac:dyDescent="0.25">
      <c r="A48" s="42" t="str">
        <f t="shared" si="3"/>
        <v>CASTELLON</v>
      </c>
      <c r="B48" s="41">
        <f t="shared" si="4"/>
        <v>6171</v>
      </c>
      <c r="C48" s="41">
        <f t="shared" si="5"/>
        <v>7838</v>
      </c>
      <c r="D48" s="41">
        <f t="shared" si="6"/>
        <v>23</v>
      </c>
      <c r="E48" s="42" t="str">
        <f t="shared" si="2"/>
        <v>MALAGA</v>
      </c>
      <c r="F48" s="42">
        <f t="shared" si="7"/>
        <v>34649</v>
      </c>
      <c r="G48" s="42">
        <f t="shared" si="8"/>
        <v>22246</v>
      </c>
    </row>
    <row r="49" spans="1:7" x14ac:dyDescent="0.25">
      <c r="A49" s="42" t="str">
        <f t="shared" si="3"/>
        <v>CEUTA</v>
      </c>
      <c r="B49" s="41">
        <f t="shared" si="4"/>
        <v>199039</v>
      </c>
      <c r="C49" s="41">
        <f t="shared" si="5"/>
        <v>219891</v>
      </c>
      <c r="D49" s="41">
        <f t="shared" si="6"/>
        <v>5</v>
      </c>
      <c r="E49" s="42" t="str">
        <f t="shared" si="2"/>
        <v>BAHIA DE CADIZ</v>
      </c>
      <c r="F49" s="42">
        <f t="shared" si="7"/>
        <v>25535</v>
      </c>
      <c r="G49" s="42">
        <f t="shared" si="8"/>
        <v>32745</v>
      </c>
    </row>
    <row r="50" spans="1:7" x14ac:dyDescent="0.25">
      <c r="A50" s="42" t="str">
        <f t="shared" si="3"/>
        <v>FERROL-SAN CIBRAO</v>
      </c>
      <c r="B50" s="41">
        <f t="shared" si="4"/>
        <v>5122</v>
      </c>
      <c r="C50" s="41">
        <f t="shared" si="5"/>
        <v>5556</v>
      </c>
      <c r="D50" s="41">
        <f t="shared" si="6"/>
        <v>25</v>
      </c>
      <c r="E50" s="42" t="str">
        <f t="shared" si="2"/>
        <v>GIJON</v>
      </c>
      <c r="F50" s="42">
        <f t="shared" si="7"/>
        <v>19087</v>
      </c>
      <c r="G50" s="42">
        <f t="shared" si="8"/>
        <v>35403</v>
      </c>
    </row>
    <row r="51" spans="1:7" x14ac:dyDescent="0.25">
      <c r="A51" s="42" t="str">
        <f t="shared" si="3"/>
        <v>GIJON</v>
      </c>
      <c r="B51" s="41">
        <f t="shared" si="4"/>
        <v>19087</v>
      </c>
      <c r="C51" s="41">
        <f t="shared" si="5"/>
        <v>35403</v>
      </c>
      <c r="D51" s="41">
        <f t="shared" si="6"/>
        <v>13</v>
      </c>
      <c r="E51" s="42" t="str">
        <f t="shared" si="2"/>
        <v>CARTAGENA</v>
      </c>
      <c r="F51" s="42">
        <f t="shared" si="7"/>
        <v>17031</v>
      </c>
      <c r="G51" s="42">
        <f t="shared" si="8"/>
        <v>15065</v>
      </c>
    </row>
    <row r="52" spans="1:7" x14ac:dyDescent="0.25">
      <c r="A52" s="42" t="str">
        <f t="shared" si="3"/>
        <v>HUELVA</v>
      </c>
      <c r="B52" s="41">
        <f t="shared" si="4"/>
        <v>41794</v>
      </c>
      <c r="C52" s="41">
        <f t="shared" si="5"/>
        <v>41161</v>
      </c>
      <c r="D52" s="41">
        <f t="shared" si="6"/>
        <v>9</v>
      </c>
      <c r="E52" s="42" t="str">
        <f t="shared" si="2"/>
        <v>ALMERIA</v>
      </c>
      <c r="F52" s="42">
        <f t="shared" si="7"/>
        <v>15988</v>
      </c>
      <c r="G52" s="42">
        <f t="shared" si="8"/>
        <v>12266</v>
      </c>
    </row>
    <row r="53" spans="1:7" x14ac:dyDescent="0.25">
      <c r="A53" s="42" t="str">
        <f t="shared" si="3"/>
        <v>LAS PALMAS</v>
      </c>
      <c r="B53" s="41">
        <f t="shared" si="4"/>
        <v>728792</v>
      </c>
      <c r="C53" s="41">
        <f t="shared" si="5"/>
        <v>839138</v>
      </c>
      <c r="D53" s="41">
        <f t="shared" si="6"/>
        <v>2</v>
      </c>
      <c r="E53" s="42" t="str">
        <f t="shared" si="2"/>
        <v>TARRAGONA</v>
      </c>
      <c r="F53" s="42">
        <f t="shared" si="7"/>
        <v>15826</v>
      </c>
      <c r="G53" s="42">
        <f t="shared" si="8"/>
        <v>37926</v>
      </c>
    </row>
    <row r="54" spans="1:7" x14ac:dyDescent="0.25">
      <c r="A54" s="42" t="str">
        <f t="shared" si="3"/>
        <v>MALAGA</v>
      </c>
      <c r="B54" s="41">
        <f t="shared" si="4"/>
        <v>34649</v>
      </c>
      <c r="C54" s="41">
        <f t="shared" si="5"/>
        <v>22246</v>
      </c>
      <c r="D54" s="41">
        <f t="shared" si="6"/>
        <v>11</v>
      </c>
      <c r="E54" s="42" t="str">
        <f t="shared" si="2"/>
        <v>SANTANDER</v>
      </c>
      <c r="F54" s="42">
        <f t="shared" si="7"/>
        <v>14456</v>
      </c>
      <c r="G54" s="42">
        <f t="shared" si="8"/>
        <v>14377</v>
      </c>
    </row>
    <row r="55" spans="1:7" x14ac:dyDescent="0.25">
      <c r="A55" s="42" t="str">
        <f t="shared" si="3"/>
        <v>MARIN Y RIA DE PONTEVEDRA</v>
      </c>
      <c r="B55" s="41">
        <f t="shared" si="4"/>
        <v>7159</v>
      </c>
      <c r="C55" s="41">
        <f t="shared" si="5"/>
        <v>9018</v>
      </c>
      <c r="D55" s="41">
        <f t="shared" si="6"/>
        <v>22</v>
      </c>
      <c r="E55" s="42" t="str">
        <f t="shared" si="2"/>
        <v>A CORUÑA</v>
      </c>
      <c r="F55" s="42">
        <f t="shared" ref="F55:F65" si="9">LOOKUP(E55,$A$38:$A$65,$B$38:$B$65)</f>
        <v>11442</v>
      </c>
      <c r="G55" s="42">
        <f t="shared" si="8"/>
        <v>14385</v>
      </c>
    </row>
    <row r="56" spans="1:7" x14ac:dyDescent="0.25">
      <c r="A56" s="42" t="str">
        <f t="shared" si="3"/>
        <v>MELILLA</v>
      </c>
      <c r="B56" s="41">
        <f t="shared" si="4"/>
        <v>5259</v>
      </c>
      <c r="C56" s="41">
        <f t="shared" si="5"/>
        <v>5569</v>
      </c>
      <c r="D56" s="41">
        <f t="shared" si="6"/>
        <v>24</v>
      </c>
      <c r="E56" s="42" t="str">
        <f t="shared" si="2"/>
        <v>AVILES</v>
      </c>
      <c r="F56" s="42">
        <f t="shared" si="9"/>
        <v>10488</v>
      </c>
      <c r="G56" s="42">
        <f t="shared" si="8"/>
        <v>13356</v>
      </c>
    </row>
    <row r="57" spans="1:7" x14ac:dyDescent="0.25">
      <c r="A57" s="42" t="str">
        <f t="shared" si="3"/>
        <v>MOTRIL</v>
      </c>
      <c r="B57" s="41">
        <f t="shared" si="4"/>
        <v>8785</v>
      </c>
      <c r="C57" s="41">
        <f t="shared" si="5"/>
        <v>9990</v>
      </c>
      <c r="D57" s="41">
        <f t="shared" si="6"/>
        <v>20</v>
      </c>
      <c r="E57" s="42" t="str">
        <f t="shared" si="2"/>
        <v>MOTRIL</v>
      </c>
      <c r="F57" s="42">
        <f t="shared" si="9"/>
        <v>8785</v>
      </c>
      <c r="G57" s="42">
        <f t="shared" si="8"/>
        <v>9990</v>
      </c>
    </row>
    <row r="58" spans="1:7" x14ac:dyDescent="0.25">
      <c r="A58" s="42" t="str">
        <f t="shared" si="3"/>
        <v>PASAIA</v>
      </c>
      <c r="B58" s="41">
        <f t="shared" si="4"/>
        <v>8558</v>
      </c>
      <c r="C58" s="41">
        <f t="shared" si="5"/>
        <v>9650</v>
      </c>
      <c r="D58" s="41">
        <f t="shared" si="6"/>
        <v>21</v>
      </c>
      <c r="E58" s="42" t="str">
        <f t="shared" si="2"/>
        <v>PASAIA</v>
      </c>
      <c r="F58" s="42">
        <f t="shared" si="9"/>
        <v>8558</v>
      </c>
      <c r="G58" s="42">
        <f t="shared" si="8"/>
        <v>9650</v>
      </c>
    </row>
    <row r="59" spans="1:7" x14ac:dyDescent="0.25">
      <c r="A59" s="42" t="str">
        <f t="shared" si="3"/>
        <v>SANTA CRUZ DE TENERIFE</v>
      </c>
      <c r="B59" s="41">
        <f t="shared" si="4"/>
        <v>336218</v>
      </c>
      <c r="C59" s="41">
        <f t="shared" si="5"/>
        <v>362681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7159</v>
      </c>
      <c r="G59" s="42">
        <f t="shared" si="8"/>
        <v>9018</v>
      </c>
    </row>
    <row r="60" spans="1:7" x14ac:dyDescent="0.25">
      <c r="A60" s="42" t="str">
        <f t="shared" si="3"/>
        <v>SANTANDER</v>
      </c>
      <c r="B60" s="41">
        <f t="shared" si="4"/>
        <v>14456</v>
      </c>
      <c r="C60" s="41">
        <f t="shared" si="5"/>
        <v>14377</v>
      </c>
      <c r="D60" s="41">
        <f t="shared" si="6"/>
        <v>17</v>
      </c>
      <c r="E60" s="42" t="str">
        <f t="shared" si="2"/>
        <v>CASTELLON</v>
      </c>
      <c r="F60" s="42">
        <f t="shared" si="9"/>
        <v>6171</v>
      </c>
      <c r="G60" s="42">
        <f t="shared" si="8"/>
        <v>7838</v>
      </c>
    </row>
    <row r="61" spans="1:7" x14ac:dyDescent="0.25">
      <c r="A61" s="42" t="str">
        <f t="shared" si="3"/>
        <v>SEVILLA</v>
      </c>
      <c r="B61" s="41">
        <f t="shared" si="4"/>
        <v>1704</v>
      </c>
      <c r="C61" s="41">
        <f t="shared" si="5"/>
        <v>9143</v>
      </c>
      <c r="D61" s="41">
        <f t="shared" si="6"/>
        <v>27</v>
      </c>
      <c r="E61" s="42" t="str">
        <f t="shared" si="2"/>
        <v>MELILLA</v>
      </c>
      <c r="F61" s="42">
        <f t="shared" si="9"/>
        <v>5259</v>
      </c>
      <c r="G61" s="42">
        <f t="shared" si="8"/>
        <v>5569</v>
      </c>
    </row>
    <row r="62" spans="1:7" x14ac:dyDescent="0.25">
      <c r="A62" s="42" t="str">
        <f t="shared" si="3"/>
        <v>TARRAGONA</v>
      </c>
      <c r="B62" s="41">
        <f t="shared" si="4"/>
        <v>15826</v>
      </c>
      <c r="C62" s="41">
        <f t="shared" si="5"/>
        <v>37926</v>
      </c>
      <c r="D62" s="41">
        <f t="shared" si="6"/>
        <v>16</v>
      </c>
      <c r="E62" s="42" t="str">
        <f t="shared" si="2"/>
        <v>FERROL-SAN CIBRAO</v>
      </c>
      <c r="F62" s="42">
        <f t="shared" si="9"/>
        <v>5122</v>
      </c>
      <c r="G62" s="42">
        <f t="shared" si="8"/>
        <v>5556</v>
      </c>
    </row>
    <row r="63" spans="1:7" x14ac:dyDescent="0.25">
      <c r="A63" s="42" t="str">
        <f t="shared" si="3"/>
        <v>VALENCIA</v>
      </c>
      <c r="B63" s="41">
        <f t="shared" si="4"/>
        <v>152302</v>
      </c>
      <c r="C63" s="41">
        <f t="shared" si="5"/>
        <v>162622</v>
      </c>
      <c r="D63" s="41">
        <f t="shared" si="6"/>
        <v>6</v>
      </c>
      <c r="E63" s="42" t="str">
        <f t="shared" si="2"/>
        <v>ALICANTE</v>
      </c>
      <c r="F63" s="42">
        <f t="shared" si="9"/>
        <v>2729</v>
      </c>
      <c r="G63" s="42">
        <f t="shared" si="8"/>
        <v>4168</v>
      </c>
    </row>
    <row r="64" spans="1:7" x14ac:dyDescent="0.25">
      <c r="A64" s="42" t="str">
        <f t="shared" si="3"/>
        <v>VIGO</v>
      </c>
      <c r="B64" s="41">
        <f t="shared" si="4"/>
        <v>70873</v>
      </c>
      <c r="C64" s="41">
        <f t="shared" si="5"/>
        <v>68416</v>
      </c>
      <c r="D64" s="41">
        <f t="shared" si="6"/>
        <v>7</v>
      </c>
      <c r="E64" s="42" t="str">
        <f t="shared" si="2"/>
        <v>SEVILLA</v>
      </c>
      <c r="F64" s="42">
        <f t="shared" si="9"/>
        <v>1704</v>
      </c>
      <c r="G64" s="42">
        <f t="shared" si="8"/>
        <v>9143</v>
      </c>
    </row>
    <row r="65" spans="1:7" x14ac:dyDescent="0.25">
      <c r="A65" s="42" t="str">
        <f t="shared" si="3"/>
        <v>VILAGARCIA</v>
      </c>
      <c r="B65" s="41">
        <f t="shared" si="4"/>
        <v>1558</v>
      </c>
      <c r="C65" s="41">
        <f t="shared" si="5"/>
        <v>1072</v>
      </c>
      <c r="D65" s="41">
        <f t="shared" si="6"/>
        <v>28</v>
      </c>
      <c r="E65" s="42" t="str">
        <f t="shared" si="2"/>
        <v>VILAGARCIA</v>
      </c>
      <c r="F65" s="42">
        <f t="shared" si="9"/>
        <v>1558</v>
      </c>
      <c r="G65" s="42">
        <f t="shared" si="8"/>
        <v>1072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1429</v>
      </c>
      <c r="C8" s="28">
        <v>27</v>
      </c>
      <c r="D8" s="28">
        <v>9901</v>
      </c>
      <c r="E8" s="28">
        <v>4968</v>
      </c>
      <c r="F8" s="13">
        <f t="shared" ref="F8:F35" si="0">((E8*100)/D8)-100</f>
        <v>-49.823250176749823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4799920</v>
      </c>
      <c r="C11" s="27">
        <v>5387607</v>
      </c>
      <c r="D11" s="27">
        <v>17437671</v>
      </c>
      <c r="E11" s="27">
        <v>20299154</v>
      </c>
      <c r="F11" s="10">
        <f t="shared" si="0"/>
        <v>16.409777429566134</v>
      </c>
      <c r="G11" s="1"/>
      <c r="H11" s="1"/>
      <c r="I11" s="1"/>
    </row>
    <row r="12" spans="1:12" x14ac:dyDescent="0.25">
      <c r="A12" s="11" t="s">
        <v>49</v>
      </c>
      <c r="B12" s="28">
        <v>9</v>
      </c>
      <c r="C12" s="28">
        <v>4789</v>
      </c>
      <c r="D12" s="28">
        <v>28122</v>
      </c>
      <c r="E12" s="28">
        <v>30755</v>
      </c>
      <c r="F12" s="13">
        <f t="shared" si="0"/>
        <v>9.3627764739349999</v>
      </c>
      <c r="G12" s="1"/>
      <c r="H12" s="1"/>
      <c r="I12" s="1"/>
    </row>
    <row r="13" spans="1:12" x14ac:dyDescent="0.25">
      <c r="A13" s="8" t="s">
        <v>50</v>
      </c>
      <c r="B13" s="27">
        <v>1505</v>
      </c>
      <c r="C13" s="27">
        <v>5303</v>
      </c>
      <c r="D13" s="27">
        <v>2782</v>
      </c>
      <c r="E13" s="27">
        <v>9099</v>
      </c>
      <c r="F13" s="10">
        <f t="shared" si="0"/>
        <v>227.06685837526959</v>
      </c>
      <c r="G13" s="1"/>
      <c r="H13" s="1"/>
      <c r="I13" s="1"/>
    </row>
    <row r="14" spans="1:12" x14ac:dyDescent="0.25">
      <c r="A14" s="11" t="s">
        <v>51</v>
      </c>
      <c r="B14" s="28">
        <v>577414</v>
      </c>
      <c r="C14" s="28">
        <v>500290</v>
      </c>
      <c r="D14" s="28">
        <v>2029487</v>
      </c>
      <c r="E14" s="28">
        <v>2064465</v>
      </c>
      <c r="F14" s="13">
        <f t="shared" si="0"/>
        <v>1.7234897291778708</v>
      </c>
      <c r="G14" s="1"/>
      <c r="H14" s="1"/>
      <c r="I14" s="1"/>
    </row>
    <row r="15" spans="1:12" x14ac:dyDescent="0.25">
      <c r="A15" s="8" t="s">
        <v>52</v>
      </c>
      <c r="B15" s="27">
        <v>1234</v>
      </c>
      <c r="C15" s="27">
        <v>656</v>
      </c>
      <c r="D15" s="27">
        <v>3172</v>
      </c>
      <c r="E15" s="27">
        <v>3405</v>
      </c>
      <c r="F15" s="10">
        <f t="shared" si="0"/>
        <v>7.3455233291298896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145</v>
      </c>
      <c r="D16" s="28">
        <v>0</v>
      </c>
      <c r="E16" s="28">
        <v>130405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245</v>
      </c>
      <c r="C17" s="27">
        <v>4219</v>
      </c>
      <c r="D17" s="27">
        <v>12787</v>
      </c>
      <c r="E17" s="27">
        <v>28081</v>
      </c>
      <c r="F17" s="10">
        <f t="shared" si="0"/>
        <v>119.60584969109252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3095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62564</v>
      </c>
      <c r="C20" s="28">
        <v>102622</v>
      </c>
      <c r="D20" s="28">
        <v>114068</v>
      </c>
      <c r="E20" s="28">
        <v>256761</v>
      </c>
      <c r="F20" s="13">
        <f t="shared" si="0"/>
        <v>125.09468036609741</v>
      </c>
      <c r="G20" s="1"/>
      <c r="H20" s="1"/>
      <c r="I20" s="1"/>
    </row>
    <row r="21" spans="1:9" x14ac:dyDescent="0.25">
      <c r="A21" s="8" t="s">
        <v>58</v>
      </c>
      <c r="B21" s="27">
        <v>101249</v>
      </c>
      <c r="C21" s="27">
        <v>134420</v>
      </c>
      <c r="D21" s="27">
        <v>377305</v>
      </c>
      <c r="E21" s="27">
        <v>242740</v>
      </c>
      <c r="F21" s="10">
        <f t="shared" si="0"/>
        <v>-35.664780482633418</v>
      </c>
      <c r="G21" s="1"/>
      <c r="H21" s="1"/>
      <c r="I21" s="1"/>
    </row>
    <row r="22" spans="1:9" x14ac:dyDescent="0.25">
      <c r="A22" s="11" t="s">
        <v>59</v>
      </c>
      <c r="B22" s="28">
        <v>721254</v>
      </c>
      <c r="C22" s="28">
        <v>633153</v>
      </c>
      <c r="D22" s="28">
        <v>3018269</v>
      </c>
      <c r="E22" s="28">
        <v>2537471</v>
      </c>
      <c r="F22" s="13">
        <f t="shared" si="0"/>
        <v>-15.92959408190589</v>
      </c>
      <c r="G22" s="1"/>
      <c r="H22" s="1"/>
      <c r="I22" s="1"/>
    </row>
    <row r="23" spans="1:9" x14ac:dyDescent="0.25">
      <c r="A23" s="8" t="s">
        <v>60</v>
      </c>
      <c r="B23" s="27">
        <v>36096</v>
      </c>
      <c r="C23" s="27">
        <v>14412</v>
      </c>
      <c r="D23" s="27">
        <v>93413</v>
      </c>
      <c r="E23" s="27">
        <v>113326</v>
      </c>
      <c r="F23" s="10">
        <f t="shared" si="0"/>
        <v>21.31716142292828</v>
      </c>
      <c r="G23" s="1"/>
      <c r="H23" s="1"/>
      <c r="I23" s="1"/>
    </row>
    <row r="24" spans="1:9" x14ac:dyDescent="0.25">
      <c r="A24" s="11" t="s">
        <v>61</v>
      </c>
      <c r="B24" s="28">
        <v>2973</v>
      </c>
      <c r="C24" s="28">
        <v>626</v>
      </c>
      <c r="D24" s="28">
        <v>12144</v>
      </c>
      <c r="E24" s="28">
        <v>2416</v>
      </c>
      <c r="F24" s="13">
        <f t="shared" si="0"/>
        <v>-80.105401844532281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1310</v>
      </c>
      <c r="C27" s="27">
        <v>1040</v>
      </c>
      <c r="D27" s="27">
        <v>4048</v>
      </c>
      <c r="E27" s="27">
        <v>3996</v>
      </c>
      <c r="F27" s="10">
        <f t="shared" si="0"/>
        <v>-1.2845849802371561</v>
      </c>
      <c r="G27" s="1"/>
      <c r="H27" s="1"/>
      <c r="I27" s="1"/>
    </row>
    <row r="28" spans="1:9" x14ac:dyDescent="0.25">
      <c r="A28" s="11" t="s">
        <v>65</v>
      </c>
      <c r="B28" s="28">
        <v>3002</v>
      </c>
      <c r="C28" s="28">
        <v>3644</v>
      </c>
      <c r="D28" s="28">
        <v>15636</v>
      </c>
      <c r="E28" s="28">
        <v>13856</v>
      </c>
      <c r="F28" s="13">
        <f t="shared" si="0"/>
        <v>-11.383985674085437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102</v>
      </c>
      <c r="D29" s="27">
        <v>0</v>
      </c>
      <c r="E29" s="27">
        <v>219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207700</v>
      </c>
      <c r="C31" s="27">
        <v>154495</v>
      </c>
      <c r="D31" s="27">
        <v>910140</v>
      </c>
      <c r="E31" s="27">
        <v>1213654</v>
      </c>
      <c r="F31" s="10">
        <f t="shared" si="0"/>
        <v>33.348056342980215</v>
      </c>
      <c r="G31" s="1"/>
      <c r="H31" s="1"/>
      <c r="I31" s="1"/>
    </row>
    <row r="32" spans="1:9" x14ac:dyDescent="0.25">
      <c r="A32" s="11" t="s">
        <v>69</v>
      </c>
      <c r="B32" s="28">
        <v>2865365</v>
      </c>
      <c r="C32" s="28">
        <v>2531731</v>
      </c>
      <c r="D32" s="28">
        <v>11273466</v>
      </c>
      <c r="E32" s="28">
        <v>9630870</v>
      </c>
      <c r="F32" s="13">
        <f t="shared" si="0"/>
        <v>-14.570461293802637</v>
      </c>
      <c r="G32" s="1"/>
      <c r="H32" s="1"/>
      <c r="I32" s="1"/>
    </row>
    <row r="33" spans="1:9" x14ac:dyDescent="0.25">
      <c r="A33" s="8" t="s">
        <v>70</v>
      </c>
      <c r="B33" s="27">
        <v>20547</v>
      </c>
      <c r="C33" s="27">
        <v>19351</v>
      </c>
      <c r="D33" s="27">
        <v>103804</v>
      </c>
      <c r="E33" s="27">
        <v>75283</v>
      </c>
      <c r="F33" s="10">
        <f t="shared" si="0"/>
        <v>-27.47581981426535</v>
      </c>
      <c r="G33" s="1"/>
      <c r="H33" s="1"/>
      <c r="I33" s="1"/>
    </row>
    <row r="34" spans="1:9" x14ac:dyDescent="0.25">
      <c r="A34" s="11" t="s">
        <v>71</v>
      </c>
      <c r="B34" s="28">
        <v>3254</v>
      </c>
      <c r="C34" s="28">
        <v>3995</v>
      </c>
      <c r="D34" s="28">
        <v>19355</v>
      </c>
      <c r="E34" s="28">
        <v>18581</v>
      </c>
      <c r="F34" s="13">
        <f t="shared" si="0"/>
        <v>-3.9989666752776998</v>
      </c>
      <c r="G34" s="1"/>
      <c r="H34" s="1"/>
      <c r="I34" s="1"/>
    </row>
    <row r="35" spans="1:9" x14ac:dyDescent="0.25">
      <c r="A35" s="14" t="s">
        <v>72</v>
      </c>
      <c r="B35" s="15">
        <f>SUM(B7:B34)</f>
        <v>9407070</v>
      </c>
      <c r="C35" s="15">
        <f t="shared" ref="C35:E35" si="1">SUM(C7:C34)</f>
        <v>9502627</v>
      </c>
      <c r="D35" s="15">
        <f t="shared" si="1"/>
        <v>35468665</v>
      </c>
      <c r="E35" s="15">
        <f t="shared" si="1"/>
        <v>36679595</v>
      </c>
      <c r="F35" s="16">
        <f t="shared" si="0"/>
        <v>3.4140839526945825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20299154</v>
      </c>
      <c r="G38" s="42">
        <f>LOOKUP(E38,$A$38:$A$65,$C$38:$C$65)</f>
        <v>17437671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4968</v>
      </c>
      <c r="C39" s="41">
        <f t="shared" ref="C39:C65" si="5">D8</f>
        <v>9901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9630870</v>
      </c>
      <c r="G39" s="42">
        <f t="shared" ref="G39:G65" si="8">LOOKUP(E39,$A$38:$A$65,$C$38:$C$65)</f>
        <v>11273466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2537471</v>
      </c>
      <c r="G40" s="42">
        <f t="shared" si="8"/>
        <v>3018269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2064465</v>
      </c>
      <c r="G41" s="42">
        <f t="shared" si="8"/>
        <v>2029487</v>
      </c>
    </row>
    <row r="42" spans="1:9" x14ac:dyDescent="0.25">
      <c r="A42" s="42" t="str">
        <f t="shared" si="3"/>
        <v>BAHIA DE ALGECIRAS</v>
      </c>
      <c r="B42" s="41">
        <f t="shared" si="4"/>
        <v>20299154</v>
      </c>
      <c r="C42" s="41">
        <f t="shared" si="5"/>
        <v>17437671</v>
      </c>
      <c r="D42" s="41">
        <f t="shared" si="6"/>
        <v>1</v>
      </c>
      <c r="E42" s="42" t="str">
        <f t="shared" si="2"/>
        <v>TARRAGONA</v>
      </c>
      <c r="F42" s="42">
        <f t="shared" si="7"/>
        <v>1213654</v>
      </c>
      <c r="G42" s="42">
        <f t="shared" si="8"/>
        <v>910140</v>
      </c>
    </row>
    <row r="43" spans="1:9" x14ac:dyDescent="0.25">
      <c r="A43" s="42" t="str">
        <f t="shared" si="3"/>
        <v>BAHIA DE CADIZ</v>
      </c>
      <c r="B43" s="41">
        <f t="shared" si="4"/>
        <v>30755</v>
      </c>
      <c r="C43" s="41">
        <f t="shared" si="5"/>
        <v>28122</v>
      </c>
      <c r="D43" s="41">
        <f t="shared" si="6"/>
        <v>11</v>
      </c>
      <c r="E43" s="42" t="str">
        <f t="shared" si="2"/>
        <v>GIJON</v>
      </c>
      <c r="F43" s="42">
        <f t="shared" si="7"/>
        <v>256761</v>
      </c>
      <c r="G43" s="42">
        <f t="shared" si="8"/>
        <v>114068</v>
      </c>
    </row>
    <row r="44" spans="1:9" x14ac:dyDescent="0.25">
      <c r="A44" s="42" t="str">
        <f t="shared" si="3"/>
        <v>BALEARES</v>
      </c>
      <c r="B44" s="41">
        <f t="shared" si="4"/>
        <v>9099</v>
      </c>
      <c r="C44" s="41">
        <f t="shared" si="5"/>
        <v>2782</v>
      </c>
      <c r="D44" s="41">
        <f t="shared" si="6"/>
        <v>15</v>
      </c>
      <c r="E44" s="42" t="str">
        <f t="shared" si="2"/>
        <v>HUELVA</v>
      </c>
      <c r="F44" s="42">
        <f t="shared" si="7"/>
        <v>242740</v>
      </c>
      <c r="G44" s="42">
        <f t="shared" si="8"/>
        <v>377305</v>
      </c>
    </row>
    <row r="45" spans="1:9" x14ac:dyDescent="0.25">
      <c r="A45" s="42" t="str">
        <f t="shared" si="3"/>
        <v>BARCELONA</v>
      </c>
      <c r="B45" s="41">
        <f t="shared" si="4"/>
        <v>2064465</v>
      </c>
      <c r="C45" s="41">
        <f t="shared" si="5"/>
        <v>2029487</v>
      </c>
      <c r="D45" s="41">
        <f t="shared" si="6"/>
        <v>4</v>
      </c>
      <c r="E45" s="42" t="str">
        <f t="shared" si="2"/>
        <v>CARTAGENA</v>
      </c>
      <c r="F45" s="42">
        <f t="shared" si="7"/>
        <v>130405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3405</v>
      </c>
      <c r="C46" s="41">
        <f t="shared" si="5"/>
        <v>3172</v>
      </c>
      <c r="D46" s="41">
        <f t="shared" si="6"/>
        <v>18</v>
      </c>
      <c r="E46" s="42" t="str">
        <f t="shared" si="2"/>
        <v>MALAGA</v>
      </c>
      <c r="F46" s="42">
        <f t="shared" si="7"/>
        <v>113326</v>
      </c>
      <c r="G46" s="42">
        <f t="shared" si="8"/>
        <v>93413</v>
      </c>
    </row>
    <row r="47" spans="1:9" x14ac:dyDescent="0.25">
      <c r="A47" s="42" t="str">
        <f t="shared" si="3"/>
        <v>CARTAGENA</v>
      </c>
      <c r="B47" s="41">
        <f t="shared" si="4"/>
        <v>130405</v>
      </c>
      <c r="C47" s="41">
        <f t="shared" si="5"/>
        <v>0</v>
      </c>
      <c r="D47" s="41">
        <f t="shared" si="6"/>
        <v>8</v>
      </c>
      <c r="E47" s="42" t="str">
        <f t="shared" si="2"/>
        <v>VIGO</v>
      </c>
      <c r="F47" s="42">
        <f t="shared" si="7"/>
        <v>75283</v>
      </c>
      <c r="G47" s="42">
        <f t="shared" si="8"/>
        <v>103804</v>
      </c>
    </row>
    <row r="48" spans="1:9" x14ac:dyDescent="0.25">
      <c r="A48" s="42" t="str">
        <f t="shared" si="3"/>
        <v>CASTELLON</v>
      </c>
      <c r="B48" s="41">
        <f t="shared" si="4"/>
        <v>28081</v>
      </c>
      <c r="C48" s="41">
        <f t="shared" si="5"/>
        <v>12787</v>
      </c>
      <c r="D48" s="41">
        <f t="shared" si="6"/>
        <v>12</v>
      </c>
      <c r="E48" s="42" t="str">
        <f t="shared" si="2"/>
        <v>BAHIA DE CADIZ</v>
      </c>
      <c r="F48" s="42">
        <f t="shared" si="7"/>
        <v>30755</v>
      </c>
      <c r="G48" s="42">
        <f t="shared" si="8"/>
        <v>28122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3095</v>
      </c>
      <c r="D49" s="41">
        <f t="shared" si="6"/>
        <v>28</v>
      </c>
      <c r="E49" s="42" t="str">
        <f t="shared" si="2"/>
        <v>CASTELLON</v>
      </c>
      <c r="F49" s="42">
        <f t="shared" si="7"/>
        <v>28081</v>
      </c>
      <c r="G49" s="42">
        <f t="shared" si="8"/>
        <v>12787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18581</v>
      </c>
      <c r="G50" s="42">
        <f t="shared" si="8"/>
        <v>19355</v>
      </c>
    </row>
    <row r="51" spans="1:7" x14ac:dyDescent="0.25">
      <c r="A51" s="42" t="str">
        <f t="shared" si="3"/>
        <v>GIJON</v>
      </c>
      <c r="B51" s="41">
        <f t="shared" si="4"/>
        <v>256761</v>
      </c>
      <c r="C51" s="41">
        <f t="shared" si="5"/>
        <v>114068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13856</v>
      </c>
      <c r="G51" s="42">
        <f t="shared" si="8"/>
        <v>15636</v>
      </c>
    </row>
    <row r="52" spans="1:7" x14ac:dyDescent="0.25">
      <c r="A52" s="42" t="str">
        <f t="shared" si="3"/>
        <v>HUELVA</v>
      </c>
      <c r="B52" s="41">
        <f t="shared" si="4"/>
        <v>242740</v>
      </c>
      <c r="C52" s="41">
        <f t="shared" si="5"/>
        <v>377305</v>
      </c>
      <c r="D52" s="41">
        <f t="shared" si="6"/>
        <v>7</v>
      </c>
      <c r="E52" s="42" t="str">
        <f t="shared" si="2"/>
        <v>BALEARES</v>
      </c>
      <c r="F52" s="42">
        <f t="shared" si="7"/>
        <v>9099</v>
      </c>
      <c r="G52" s="42">
        <f t="shared" si="8"/>
        <v>2782</v>
      </c>
    </row>
    <row r="53" spans="1:7" x14ac:dyDescent="0.25">
      <c r="A53" s="42" t="str">
        <f t="shared" si="3"/>
        <v>LAS PALMAS</v>
      </c>
      <c r="B53" s="41">
        <f t="shared" si="4"/>
        <v>2537471</v>
      </c>
      <c r="C53" s="41">
        <f t="shared" si="5"/>
        <v>3018269</v>
      </c>
      <c r="D53" s="41">
        <f t="shared" si="6"/>
        <v>3</v>
      </c>
      <c r="E53" s="42" t="str">
        <f t="shared" si="2"/>
        <v>ALICANTE</v>
      </c>
      <c r="F53" s="42">
        <f t="shared" si="7"/>
        <v>4968</v>
      </c>
      <c r="G53" s="42">
        <f t="shared" si="8"/>
        <v>9901</v>
      </c>
    </row>
    <row r="54" spans="1:7" x14ac:dyDescent="0.25">
      <c r="A54" s="42" t="str">
        <f t="shared" si="3"/>
        <v>MALAGA</v>
      </c>
      <c r="B54" s="41">
        <f t="shared" si="4"/>
        <v>113326</v>
      </c>
      <c r="C54" s="41">
        <f t="shared" si="5"/>
        <v>93413</v>
      </c>
      <c r="D54" s="41">
        <f t="shared" si="6"/>
        <v>9</v>
      </c>
      <c r="E54" s="42" t="str">
        <f t="shared" si="2"/>
        <v>PASAIA</v>
      </c>
      <c r="F54" s="42">
        <f t="shared" si="7"/>
        <v>3996</v>
      </c>
      <c r="G54" s="42">
        <f t="shared" si="8"/>
        <v>4048</v>
      </c>
    </row>
    <row r="55" spans="1:7" x14ac:dyDescent="0.25">
      <c r="A55" s="42" t="str">
        <f t="shared" si="3"/>
        <v>MARIN Y RIA DE PONTEVEDRA</v>
      </c>
      <c r="B55" s="41">
        <f t="shared" si="4"/>
        <v>2416</v>
      </c>
      <c r="C55" s="41">
        <f t="shared" si="5"/>
        <v>12144</v>
      </c>
      <c r="D55" s="41">
        <f t="shared" si="6"/>
        <v>19</v>
      </c>
      <c r="E55" s="42" t="str">
        <f t="shared" si="2"/>
        <v>BILBAO</v>
      </c>
      <c r="F55" s="42">
        <f t="shared" ref="F55:F65" si="9">LOOKUP(E55,$A$38:$A$65,$B$38:$B$65)</f>
        <v>3405</v>
      </c>
      <c r="G55" s="42">
        <f t="shared" si="8"/>
        <v>3172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2416</v>
      </c>
      <c r="G56" s="42">
        <f t="shared" si="8"/>
        <v>12144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21</v>
      </c>
      <c r="E57" s="42" t="str">
        <f t="shared" si="2"/>
        <v>SANTANDER</v>
      </c>
      <c r="F57" s="42">
        <f t="shared" si="9"/>
        <v>219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3996</v>
      </c>
      <c r="C58" s="41">
        <f t="shared" si="5"/>
        <v>4048</v>
      </c>
      <c r="D58" s="41">
        <f t="shared" si="6"/>
        <v>17</v>
      </c>
      <c r="E58" s="42" t="str">
        <f t="shared" si="2"/>
        <v>MOTRIL</v>
      </c>
      <c r="F58" s="42">
        <f t="shared" si="9"/>
        <v>90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13856</v>
      </c>
      <c r="C59" s="41">
        <f t="shared" si="5"/>
        <v>15636</v>
      </c>
      <c r="D59" s="41">
        <f t="shared" si="6"/>
        <v>14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219</v>
      </c>
      <c r="C60" s="41">
        <f t="shared" si="5"/>
        <v>0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1213654</v>
      </c>
      <c r="C62" s="41">
        <f t="shared" si="5"/>
        <v>910140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9630870</v>
      </c>
      <c r="C63" s="41">
        <f t="shared" si="5"/>
        <v>11273466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75283</v>
      </c>
      <c r="C64" s="41">
        <f t="shared" si="5"/>
        <v>103804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18581</v>
      </c>
      <c r="C65" s="41">
        <f t="shared" si="5"/>
        <v>19355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54</v>
      </c>
      <c r="C8" s="30">
        <v>27</v>
      </c>
      <c r="D8" s="30">
        <v>8062</v>
      </c>
      <c r="E8" s="30">
        <v>4968</v>
      </c>
      <c r="F8" s="13">
        <f t="shared" ref="F8:F35" si="0">((E8*100)/D8)-100</f>
        <v>-38.377573803026543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4012353</v>
      </c>
      <c r="C11" s="29">
        <v>4563755</v>
      </c>
      <c r="D11" s="29">
        <v>14968844</v>
      </c>
      <c r="E11" s="29">
        <v>17660400</v>
      </c>
      <c r="F11" s="10">
        <f t="shared" si="0"/>
        <v>17.981054515632607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11</v>
      </c>
      <c r="D13" s="29">
        <v>4</v>
      </c>
      <c r="E13" s="29">
        <v>22</v>
      </c>
      <c r="F13" s="10">
        <f t="shared" si="0"/>
        <v>450</v>
      </c>
      <c r="G13" s="1"/>
      <c r="H13" s="1"/>
      <c r="I13" s="1"/>
    </row>
    <row r="14" spans="1:12" x14ac:dyDescent="0.25">
      <c r="A14" s="11" t="s">
        <v>51</v>
      </c>
      <c r="B14" s="30">
        <v>236095</v>
      </c>
      <c r="C14" s="30">
        <v>276576</v>
      </c>
      <c r="D14" s="30">
        <v>1241467</v>
      </c>
      <c r="E14" s="30">
        <v>1011695</v>
      </c>
      <c r="F14" s="13">
        <f t="shared" si="0"/>
        <v>-18.508103719228941</v>
      </c>
      <c r="G14" s="1"/>
      <c r="H14" s="1"/>
      <c r="I14" s="1"/>
    </row>
    <row r="15" spans="1:12" x14ac:dyDescent="0.25">
      <c r="A15" s="8" t="s">
        <v>52</v>
      </c>
      <c r="B15" s="29">
        <v>669</v>
      </c>
      <c r="C15" s="29">
        <v>656</v>
      </c>
      <c r="D15" s="29">
        <v>2437</v>
      </c>
      <c r="E15" s="29">
        <v>3193</v>
      </c>
      <c r="F15" s="10">
        <f t="shared" si="0"/>
        <v>31.021748050882223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145</v>
      </c>
      <c r="D16" s="30">
        <v>0</v>
      </c>
      <c r="E16" s="30">
        <v>566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245</v>
      </c>
      <c r="C17" s="29">
        <v>3687</v>
      </c>
      <c r="D17" s="29">
        <v>12322</v>
      </c>
      <c r="E17" s="29">
        <v>26567</v>
      </c>
      <c r="F17" s="10">
        <f t="shared" si="0"/>
        <v>115.60623275442299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693020</v>
      </c>
      <c r="C22" s="30">
        <v>580083</v>
      </c>
      <c r="D22" s="30">
        <v>2888401</v>
      </c>
      <c r="E22" s="30">
        <v>2338211</v>
      </c>
      <c r="F22" s="13">
        <f t="shared" si="0"/>
        <v>-19.048255418828617</v>
      </c>
      <c r="G22" s="1"/>
      <c r="H22" s="1"/>
      <c r="I22" s="1"/>
    </row>
    <row r="23" spans="1:9" x14ac:dyDescent="0.25">
      <c r="A23" s="8" t="s">
        <v>60</v>
      </c>
      <c r="B23" s="29">
        <v>36096</v>
      </c>
      <c r="C23" s="29">
        <v>14412</v>
      </c>
      <c r="D23" s="29">
        <v>93413</v>
      </c>
      <c r="E23" s="29">
        <v>113302</v>
      </c>
      <c r="F23" s="10">
        <f t="shared" si="0"/>
        <v>21.291469067474551</v>
      </c>
      <c r="G23" s="1"/>
      <c r="H23" s="1"/>
      <c r="I23" s="1"/>
    </row>
    <row r="24" spans="1:9" x14ac:dyDescent="0.25">
      <c r="A24" s="11" t="s">
        <v>61</v>
      </c>
      <c r="B24" s="30">
        <v>2973</v>
      </c>
      <c r="C24" s="30">
        <v>626</v>
      </c>
      <c r="D24" s="30">
        <v>12144</v>
      </c>
      <c r="E24" s="30">
        <v>2416</v>
      </c>
      <c r="F24" s="13">
        <f t="shared" si="0"/>
        <v>-80.105401844532281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2662</v>
      </c>
      <c r="C28" s="30">
        <v>2457</v>
      </c>
      <c r="D28" s="30">
        <v>14639</v>
      </c>
      <c r="E28" s="30">
        <v>11717</v>
      </c>
      <c r="F28" s="13">
        <f t="shared" si="0"/>
        <v>-19.960379807363893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82844</v>
      </c>
      <c r="C31" s="29">
        <v>64820</v>
      </c>
      <c r="D31" s="29">
        <v>319655</v>
      </c>
      <c r="E31" s="29">
        <v>289039</v>
      </c>
      <c r="F31" s="10">
        <f t="shared" si="0"/>
        <v>-9.5778260937573378</v>
      </c>
      <c r="G31" s="1"/>
      <c r="H31" s="1"/>
      <c r="I31" s="1"/>
    </row>
    <row r="32" spans="1:9" x14ac:dyDescent="0.25">
      <c r="A32" s="11" t="s">
        <v>69</v>
      </c>
      <c r="B32" s="30">
        <v>2847304</v>
      </c>
      <c r="C32" s="30">
        <v>2528082</v>
      </c>
      <c r="D32" s="30">
        <v>11217769</v>
      </c>
      <c r="E32" s="30">
        <v>9613333</v>
      </c>
      <c r="F32" s="13">
        <f t="shared" si="0"/>
        <v>-14.302630050592057</v>
      </c>
      <c r="G32" s="1"/>
      <c r="H32" s="1"/>
      <c r="I32" s="1"/>
    </row>
    <row r="33" spans="1:9" x14ac:dyDescent="0.25">
      <c r="A33" s="8" t="s">
        <v>70</v>
      </c>
      <c r="B33" s="29">
        <v>8543</v>
      </c>
      <c r="C33" s="29">
        <v>8381</v>
      </c>
      <c r="D33" s="29">
        <v>36134</v>
      </c>
      <c r="E33" s="29">
        <v>36062</v>
      </c>
      <c r="F33" s="10">
        <f t="shared" si="0"/>
        <v>-0.19925831626723323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7922858</v>
      </c>
      <c r="C35" s="15">
        <f t="shared" ref="C35:E35" si="1">SUM(C7:C34)</f>
        <v>8043718</v>
      </c>
      <c r="D35" s="15">
        <f t="shared" si="1"/>
        <v>30815291</v>
      </c>
      <c r="E35" s="15">
        <f t="shared" si="1"/>
        <v>31116895</v>
      </c>
      <c r="F35" s="16">
        <f t="shared" si="0"/>
        <v>0.97874785605627324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17660400</v>
      </c>
      <c r="G38" s="42">
        <f>LOOKUP(E38,$A$38:$A$65,$C$38:$C$65)</f>
        <v>14968844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4968</v>
      </c>
      <c r="C39" s="41">
        <f t="shared" ref="C39:C65" si="5">D8</f>
        <v>8062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9613333</v>
      </c>
      <c r="G39" s="42">
        <f t="shared" ref="G39:G65" si="8">LOOKUP(E39,$A$38:$A$65,$C$38:$C$65)</f>
        <v>11217769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2338211</v>
      </c>
      <c r="G40" s="42">
        <f t="shared" si="8"/>
        <v>2888401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1011695</v>
      </c>
      <c r="G41" s="42">
        <f t="shared" si="8"/>
        <v>1241467</v>
      </c>
    </row>
    <row r="42" spans="1:9" x14ac:dyDescent="0.25">
      <c r="A42" s="42" t="str">
        <f t="shared" si="3"/>
        <v>BAHIA DE ALGECIRAS</v>
      </c>
      <c r="B42" s="41">
        <f t="shared" si="4"/>
        <v>17660400</v>
      </c>
      <c r="C42" s="41">
        <f t="shared" si="5"/>
        <v>14968844</v>
      </c>
      <c r="D42" s="41">
        <f t="shared" si="6"/>
        <v>1</v>
      </c>
      <c r="E42" s="42" t="str">
        <f t="shared" si="2"/>
        <v>TARRAGONA</v>
      </c>
      <c r="F42" s="42">
        <f t="shared" si="7"/>
        <v>289039</v>
      </c>
      <c r="G42" s="42">
        <f t="shared" si="8"/>
        <v>319655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10</v>
      </c>
      <c r="E43" s="42" t="str">
        <f t="shared" si="2"/>
        <v>MALAGA</v>
      </c>
      <c r="F43" s="42">
        <f t="shared" si="7"/>
        <v>113302</v>
      </c>
      <c r="G43" s="42">
        <f t="shared" si="8"/>
        <v>93413</v>
      </c>
    </row>
    <row r="44" spans="1:9" x14ac:dyDescent="0.25">
      <c r="A44" s="42" t="str">
        <f t="shared" si="3"/>
        <v>BALEARES</v>
      </c>
      <c r="B44" s="41">
        <f t="shared" si="4"/>
        <v>22</v>
      </c>
      <c r="C44" s="41">
        <f t="shared" si="5"/>
        <v>4</v>
      </c>
      <c r="D44" s="41">
        <f t="shared" si="6"/>
        <v>17</v>
      </c>
      <c r="E44" s="42" t="str">
        <f t="shared" si="2"/>
        <v>VIGO</v>
      </c>
      <c r="F44" s="42">
        <f t="shared" si="7"/>
        <v>36062</v>
      </c>
      <c r="G44" s="42">
        <f t="shared" si="8"/>
        <v>36134</v>
      </c>
    </row>
    <row r="45" spans="1:9" x14ac:dyDescent="0.25">
      <c r="A45" s="42" t="str">
        <f t="shared" si="3"/>
        <v>BARCELONA</v>
      </c>
      <c r="B45" s="41">
        <f t="shared" si="4"/>
        <v>1011695</v>
      </c>
      <c r="C45" s="41">
        <f t="shared" si="5"/>
        <v>1241467</v>
      </c>
      <c r="D45" s="41">
        <f t="shared" si="6"/>
        <v>4</v>
      </c>
      <c r="E45" s="42" t="str">
        <f t="shared" si="2"/>
        <v>CASTELLON</v>
      </c>
      <c r="F45" s="42">
        <f t="shared" si="7"/>
        <v>26567</v>
      </c>
      <c r="G45" s="42">
        <f t="shared" si="8"/>
        <v>12322</v>
      </c>
    </row>
    <row r="46" spans="1:9" x14ac:dyDescent="0.25">
      <c r="A46" s="42" t="str">
        <f t="shared" si="3"/>
        <v>BILBAO</v>
      </c>
      <c r="B46" s="41">
        <f t="shared" si="4"/>
        <v>3193</v>
      </c>
      <c r="C46" s="41">
        <f t="shared" si="5"/>
        <v>2437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11717</v>
      </c>
      <c r="G46" s="42">
        <f t="shared" si="8"/>
        <v>14639</v>
      </c>
    </row>
    <row r="47" spans="1:9" x14ac:dyDescent="0.25">
      <c r="A47" s="42" t="str">
        <f t="shared" si="3"/>
        <v>CARTAGENA</v>
      </c>
      <c r="B47" s="41">
        <f t="shared" si="4"/>
        <v>566</v>
      </c>
      <c r="C47" s="41">
        <f t="shared" si="5"/>
        <v>0</v>
      </c>
      <c r="D47" s="41">
        <f t="shared" si="6"/>
        <v>14</v>
      </c>
      <c r="E47" s="42" t="str">
        <f t="shared" si="2"/>
        <v>BAHIA DE CADIZ</v>
      </c>
      <c r="F47" s="42">
        <f t="shared" si="7"/>
        <v>5220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26567</v>
      </c>
      <c r="C48" s="41">
        <f t="shared" si="5"/>
        <v>12322</v>
      </c>
      <c r="D48" s="41">
        <f t="shared" si="6"/>
        <v>8</v>
      </c>
      <c r="E48" s="42" t="str">
        <f t="shared" si="2"/>
        <v>ALICANTE</v>
      </c>
      <c r="F48" s="42">
        <f t="shared" si="7"/>
        <v>4968</v>
      </c>
      <c r="G48" s="42">
        <f t="shared" si="8"/>
        <v>8062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3193</v>
      </c>
      <c r="G49" s="42">
        <f t="shared" si="8"/>
        <v>2437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2416</v>
      </c>
      <c r="G50" s="42">
        <f t="shared" si="8"/>
        <v>12144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566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2338211</v>
      </c>
      <c r="C53" s="41">
        <f t="shared" si="5"/>
        <v>2888401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113302</v>
      </c>
      <c r="C54" s="41">
        <f t="shared" si="5"/>
        <v>93413</v>
      </c>
      <c r="D54" s="41">
        <f t="shared" si="6"/>
        <v>6</v>
      </c>
      <c r="E54" s="42" t="str">
        <f t="shared" si="2"/>
        <v>BALEARES</v>
      </c>
      <c r="F54" s="42">
        <f t="shared" si="7"/>
        <v>22</v>
      </c>
      <c r="G54" s="42">
        <f t="shared" si="8"/>
        <v>4</v>
      </c>
    </row>
    <row r="55" spans="1:7" x14ac:dyDescent="0.25">
      <c r="A55" s="42" t="str">
        <f t="shared" si="3"/>
        <v>MARIN Y RIA DE PONTEVEDRA</v>
      </c>
      <c r="B55" s="41">
        <f t="shared" si="4"/>
        <v>2416</v>
      </c>
      <c r="C55" s="41">
        <f t="shared" si="5"/>
        <v>12144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11717</v>
      </c>
      <c r="C59" s="41">
        <f t="shared" si="5"/>
        <v>14639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289039</v>
      </c>
      <c r="C62" s="41">
        <f t="shared" si="5"/>
        <v>319655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9613333</v>
      </c>
      <c r="C63" s="41">
        <f t="shared" si="5"/>
        <v>11217769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36062</v>
      </c>
      <c r="C64" s="41">
        <f t="shared" si="5"/>
        <v>36134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2316</v>
      </c>
      <c r="C7" s="31">
        <v>1702</v>
      </c>
      <c r="D7" s="31">
        <v>9671</v>
      </c>
      <c r="E7" s="31">
        <v>9651</v>
      </c>
      <c r="F7" s="10">
        <f>((E7*100)/D7)-100</f>
        <v>-0.20680384655155137</v>
      </c>
      <c r="G7" s="1"/>
      <c r="H7" s="1"/>
      <c r="I7" s="1"/>
    </row>
    <row r="8" spans="1:12" x14ac:dyDescent="0.25">
      <c r="A8" s="11" t="s">
        <v>45</v>
      </c>
      <c r="B8" s="32">
        <v>104110</v>
      </c>
      <c r="C8" s="32">
        <v>84833</v>
      </c>
      <c r="D8" s="32">
        <v>393660</v>
      </c>
      <c r="E8" s="32">
        <v>353169</v>
      </c>
      <c r="F8" s="13">
        <f t="shared" ref="F8:F35" si="0">((E8*100)/D8)-100</f>
        <v>-10.285779606767264</v>
      </c>
      <c r="G8" s="1"/>
      <c r="H8" s="1"/>
      <c r="I8" s="1"/>
    </row>
    <row r="9" spans="1:12" x14ac:dyDescent="0.25">
      <c r="A9" s="8" t="s">
        <v>46</v>
      </c>
      <c r="B9" s="31">
        <v>6209</v>
      </c>
      <c r="C9" s="31">
        <v>6190</v>
      </c>
      <c r="D9" s="31">
        <v>21547</v>
      </c>
      <c r="E9" s="31">
        <v>27356</v>
      </c>
      <c r="F9" s="10">
        <f t="shared" si="0"/>
        <v>26.959669559567459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4265095</v>
      </c>
      <c r="C11" s="31">
        <v>4817513</v>
      </c>
      <c r="D11" s="31">
        <v>16070033</v>
      </c>
      <c r="E11" s="31">
        <v>18792466</v>
      </c>
      <c r="F11" s="10">
        <f t="shared" si="0"/>
        <v>16.941054196964004</v>
      </c>
      <c r="G11" s="1"/>
      <c r="H11" s="1"/>
      <c r="I11" s="1"/>
    </row>
    <row r="12" spans="1:12" x14ac:dyDescent="0.25">
      <c r="A12" s="11" t="s">
        <v>49</v>
      </c>
      <c r="B12" s="32">
        <v>70763</v>
      </c>
      <c r="C12" s="32">
        <v>61209</v>
      </c>
      <c r="D12" s="32">
        <v>302038</v>
      </c>
      <c r="E12" s="32">
        <v>297609</v>
      </c>
      <c r="F12" s="13">
        <f t="shared" si="0"/>
        <v>-1.4663717810341694</v>
      </c>
      <c r="G12" s="1"/>
      <c r="H12" s="1"/>
      <c r="I12" s="1"/>
    </row>
    <row r="13" spans="1:12" x14ac:dyDescent="0.25">
      <c r="A13" s="8" t="s">
        <v>50</v>
      </c>
      <c r="B13" s="31">
        <v>20614</v>
      </c>
      <c r="C13" s="31">
        <v>24545</v>
      </c>
      <c r="D13" s="31">
        <v>78877</v>
      </c>
      <c r="E13" s="31">
        <v>85749</v>
      </c>
      <c r="F13" s="10">
        <f t="shared" si="0"/>
        <v>8.7122988957490719</v>
      </c>
      <c r="G13" s="1"/>
      <c r="H13" s="1"/>
      <c r="I13" s="1"/>
    </row>
    <row r="14" spans="1:12" x14ac:dyDescent="0.25">
      <c r="A14" s="11" t="s">
        <v>51</v>
      </c>
      <c r="B14" s="32">
        <v>1348036</v>
      </c>
      <c r="C14" s="32">
        <v>1363793</v>
      </c>
      <c r="D14" s="32">
        <v>5504663</v>
      </c>
      <c r="E14" s="32">
        <v>5424926</v>
      </c>
      <c r="F14" s="13">
        <f t="shared" si="0"/>
        <v>-1.4485355415944667</v>
      </c>
      <c r="G14" s="1"/>
      <c r="H14" s="1"/>
      <c r="I14" s="1"/>
    </row>
    <row r="15" spans="1:12" x14ac:dyDescent="0.25">
      <c r="A15" s="8" t="s">
        <v>52</v>
      </c>
      <c r="B15" s="31">
        <v>563625</v>
      </c>
      <c r="C15" s="31">
        <v>574136</v>
      </c>
      <c r="D15" s="31">
        <v>1988559</v>
      </c>
      <c r="E15" s="31">
        <v>2058480</v>
      </c>
      <c r="F15" s="10">
        <f t="shared" si="0"/>
        <v>3.5161642174056738</v>
      </c>
      <c r="G15" s="1"/>
      <c r="H15" s="1"/>
      <c r="I15" s="1"/>
    </row>
    <row r="16" spans="1:12" x14ac:dyDescent="0.25">
      <c r="A16" s="11" t="s">
        <v>53</v>
      </c>
      <c r="B16" s="32">
        <v>81320</v>
      </c>
      <c r="C16" s="32">
        <v>94131</v>
      </c>
      <c r="D16" s="32">
        <v>299968</v>
      </c>
      <c r="E16" s="32">
        <v>345042</v>
      </c>
      <c r="F16" s="13">
        <f t="shared" si="0"/>
        <v>15.026269468743337</v>
      </c>
      <c r="G16" s="1"/>
      <c r="H16" s="1"/>
      <c r="I16" s="1"/>
    </row>
    <row r="17" spans="1:9" x14ac:dyDescent="0.25">
      <c r="A17" s="8" t="s">
        <v>54</v>
      </c>
      <c r="B17" s="31">
        <v>215206</v>
      </c>
      <c r="C17" s="31">
        <v>232359</v>
      </c>
      <c r="D17" s="31">
        <v>809897</v>
      </c>
      <c r="E17" s="31">
        <v>863085</v>
      </c>
      <c r="F17" s="10">
        <f t="shared" si="0"/>
        <v>6.5672548484560451</v>
      </c>
      <c r="G17" s="1"/>
      <c r="H17" s="1"/>
      <c r="I17" s="1"/>
    </row>
    <row r="18" spans="1:9" x14ac:dyDescent="0.25">
      <c r="A18" s="11" t="s">
        <v>55</v>
      </c>
      <c r="B18" s="32">
        <v>7670</v>
      </c>
      <c r="C18" s="32">
        <v>9056</v>
      </c>
      <c r="D18" s="32">
        <v>30618</v>
      </c>
      <c r="E18" s="32">
        <v>32817</v>
      </c>
      <c r="F18" s="13">
        <f t="shared" si="0"/>
        <v>7.1820497746423655</v>
      </c>
      <c r="G18" s="1"/>
      <c r="H18" s="1"/>
      <c r="I18" s="1"/>
    </row>
    <row r="19" spans="1:9" x14ac:dyDescent="0.25">
      <c r="A19" s="8" t="s">
        <v>56</v>
      </c>
      <c r="B19" s="31">
        <v>557</v>
      </c>
      <c r="C19" s="31">
        <v>347</v>
      </c>
      <c r="D19" s="31">
        <v>3440</v>
      </c>
      <c r="E19" s="31">
        <v>2349</v>
      </c>
      <c r="F19" s="10">
        <f t="shared" si="0"/>
        <v>-31.715116279069761</v>
      </c>
      <c r="G19" s="1"/>
      <c r="H19" s="1"/>
      <c r="I19" s="1"/>
    </row>
    <row r="20" spans="1:9" x14ac:dyDescent="0.25">
      <c r="A20" s="11" t="s">
        <v>57</v>
      </c>
      <c r="B20" s="32">
        <v>61887</v>
      </c>
      <c r="C20" s="32">
        <v>55364</v>
      </c>
      <c r="D20" s="32">
        <v>248520</v>
      </c>
      <c r="E20" s="32">
        <v>248187</v>
      </c>
      <c r="F20" s="13">
        <f t="shared" si="0"/>
        <v>-0.13399323998068269</v>
      </c>
      <c r="G20" s="1"/>
      <c r="H20" s="1"/>
      <c r="I20" s="1"/>
    </row>
    <row r="21" spans="1:9" x14ac:dyDescent="0.25">
      <c r="A21" s="8" t="s">
        <v>58</v>
      </c>
      <c r="B21" s="31">
        <v>995</v>
      </c>
      <c r="C21" s="31">
        <v>5294</v>
      </c>
      <c r="D21" s="31">
        <v>1255</v>
      </c>
      <c r="E21" s="31">
        <v>24172</v>
      </c>
      <c r="F21" s="10">
        <f t="shared" si="0"/>
        <v>1826.0557768924302</v>
      </c>
      <c r="G21" s="1"/>
      <c r="H21" s="1"/>
      <c r="I21" s="1"/>
    </row>
    <row r="22" spans="1:9" x14ac:dyDescent="0.25">
      <c r="A22" s="11" t="s">
        <v>59</v>
      </c>
      <c r="B22" s="32">
        <v>949642</v>
      </c>
      <c r="C22" s="32">
        <v>845242</v>
      </c>
      <c r="D22" s="32">
        <v>3871062</v>
      </c>
      <c r="E22" s="32">
        <v>3388640</v>
      </c>
      <c r="F22" s="13">
        <f t="shared" si="0"/>
        <v>-12.462264877183571</v>
      </c>
      <c r="G22" s="1"/>
      <c r="H22" s="1"/>
      <c r="I22" s="1"/>
    </row>
    <row r="23" spans="1:9" x14ac:dyDescent="0.25">
      <c r="A23" s="8" t="s">
        <v>60</v>
      </c>
      <c r="B23" s="31">
        <v>54614</v>
      </c>
      <c r="C23" s="31">
        <v>42031</v>
      </c>
      <c r="D23" s="31">
        <v>172185</v>
      </c>
      <c r="E23" s="31">
        <v>224558</v>
      </c>
      <c r="F23" s="10">
        <f t="shared" si="0"/>
        <v>30.416702964834343</v>
      </c>
      <c r="G23" s="1"/>
      <c r="H23" s="1"/>
      <c r="I23" s="1"/>
    </row>
    <row r="24" spans="1:9" x14ac:dyDescent="0.25">
      <c r="A24" s="11" t="s">
        <v>61</v>
      </c>
      <c r="B24" s="32">
        <v>19936</v>
      </c>
      <c r="C24" s="32">
        <v>24173</v>
      </c>
      <c r="D24" s="32">
        <v>100319</v>
      </c>
      <c r="E24" s="32">
        <v>74546</v>
      </c>
      <c r="F24" s="13">
        <f t="shared" si="0"/>
        <v>-25.691045564648775</v>
      </c>
      <c r="G24" s="1"/>
      <c r="H24" s="1"/>
      <c r="I24" s="1"/>
    </row>
    <row r="25" spans="1:9" x14ac:dyDescent="0.25">
      <c r="A25" s="8" t="s">
        <v>62</v>
      </c>
      <c r="B25" s="31">
        <v>22281</v>
      </c>
      <c r="C25" s="31">
        <v>20798</v>
      </c>
      <c r="D25" s="31">
        <v>83791</v>
      </c>
      <c r="E25" s="31">
        <v>90375</v>
      </c>
      <c r="F25" s="10">
        <f t="shared" si="0"/>
        <v>7.8576458092157822</v>
      </c>
      <c r="G25" s="1"/>
      <c r="H25" s="1"/>
      <c r="I25" s="1"/>
    </row>
    <row r="26" spans="1:9" x14ac:dyDescent="0.25">
      <c r="A26" s="11" t="s">
        <v>63</v>
      </c>
      <c r="B26" s="32">
        <v>3658</v>
      </c>
      <c r="C26" s="32">
        <v>3634</v>
      </c>
      <c r="D26" s="32">
        <v>18108</v>
      </c>
      <c r="E26" s="32">
        <v>14683</v>
      </c>
      <c r="F26" s="13">
        <f t="shared" si="0"/>
        <v>-18.914292025624036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201288</v>
      </c>
      <c r="C28" s="32">
        <v>203147</v>
      </c>
      <c r="D28" s="32">
        <v>776351</v>
      </c>
      <c r="E28" s="32">
        <v>796733</v>
      </c>
      <c r="F28" s="13">
        <f t="shared" si="0"/>
        <v>2.6253588905018432</v>
      </c>
      <c r="G28" s="1"/>
      <c r="H28" s="1"/>
      <c r="I28" s="1"/>
    </row>
    <row r="29" spans="1:9" x14ac:dyDescent="0.25">
      <c r="A29" s="8" t="s">
        <v>66</v>
      </c>
      <c r="B29" s="31">
        <v>967</v>
      </c>
      <c r="C29" s="31">
        <v>2206</v>
      </c>
      <c r="D29" s="31">
        <v>5091</v>
      </c>
      <c r="E29" s="31">
        <v>5152</v>
      </c>
      <c r="F29" s="10">
        <f t="shared" si="0"/>
        <v>1.1981928894126952</v>
      </c>
      <c r="G29" s="1"/>
      <c r="H29" s="1"/>
      <c r="I29" s="1"/>
    </row>
    <row r="30" spans="1:9" x14ac:dyDescent="0.25">
      <c r="A30" s="11" t="s">
        <v>67</v>
      </c>
      <c r="B30" s="32">
        <v>85723</v>
      </c>
      <c r="C30" s="32">
        <v>89551</v>
      </c>
      <c r="D30" s="32">
        <v>338601</v>
      </c>
      <c r="E30" s="32">
        <v>362478</v>
      </c>
      <c r="F30" s="13">
        <f t="shared" si="0"/>
        <v>7.0516625763066259</v>
      </c>
      <c r="G30" s="1"/>
      <c r="H30" s="1"/>
      <c r="I30" s="1"/>
    </row>
    <row r="31" spans="1:9" x14ac:dyDescent="0.25">
      <c r="A31" s="8" t="s">
        <v>68</v>
      </c>
      <c r="B31" s="31">
        <v>141605</v>
      </c>
      <c r="C31" s="31">
        <v>136989</v>
      </c>
      <c r="D31" s="31">
        <v>550840</v>
      </c>
      <c r="E31" s="31">
        <v>558048</v>
      </c>
      <c r="F31" s="10">
        <f t="shared" si="0"/>
        <v>1.3085469464817407</v>
      </c>
      <c r="G31" s="1"/>
      <c r="H31" s="1"/>
      <c r="I31" s="1"/>
    </row>
    <row r="32" spans="1:9" x14ac:dyDescent="0.25">
      <c r="A32" s="11" t="s">
        <v>69</v>
      </c>
      <c r="B32" s="32">
        <v>4410993</v>
      </c>
      <c r="C32" s="32">
        <v>4027160</v>
      </c>
      <c r="D32" s="32">
        <v>17133521</v>
      </c>
      <c r="E32" s="32">
        <v>15434813</v>
      </c>
      <c r="F32" s="13">
        <f t="shared" si="0"/>
        <v>-9.9145295354060607</v>
      </c>
      <c r="G32" s="1"/>
      <c r="H32" s="1"/>
      <c r="I32" s="1"/>
    </row>
    <row r="33" spans="1:9" x14ac:dyDescent="0.25">
      <c r="A33" s="8" t="s">
        <v>70</v>
      </c>
      <c r="B33" s="31">
        <v>226626</v>
      </c>
      <c r="C33" s="31">
        <v>174783</v>
      </c>
      <c r="D33" s="31">
        <v>759064</v>
      </c>
      <c r="E33" s="31">
        <v>716811</v>
      </c>
      <c r="F33" s="10">
        <f t="shared" si="0"/>
        <v>-5.5664607990893984</v>
      </c>
      <c r="G33" s="1"/>
      <c r="H33" s="1"/>
      <c r="I33" s="1"/>
    </row>
    <row r="34" spans="1:9" x14ac:dyDescent="0.25">
      <c r="A34" s="11" t="s">
        <v>71</v>
      </c>
      <c r="B34" s="32">
        <v>25307</v>
      </c>
      <c r="C34" s="32">
        <v>22992</v>
      </c>
      <c r="D34" s="32">
        <v>83548</v>
      </c>
      <c r="E34" s="32">
        <v>97756</v>
      </c>
      <c r="F34" s="13">
        <f t="shared" si="0"/>
        <v>17.005793077033559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12891043</v>
      </c>
      <c r="C35" s="15">
        <f t="shared" ref="C35:E35" si="1">SUM(C7:C34)</f>
        <v>12923178</v>
      </c>
      <c r="D35" s="15">
        <f t="shared" si="1"/>
        <v>49655227</v>
      </c>
      <c r="E35" s="15">
        <f t="shared" si="1"/>
        <v>50329651</v>
      </c>
      <c r="F35" s="16">
        <f t="shared" si="0"/>
        <v>1.3582135069083421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9651</v>
      </c>
      <c r="C38" s="41">
        <f>D7</f>
        <v>9671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18792466</v>
      </c>
      <c r="G38" s="42">
        <f>LOOKUP(E38,$A$38:$A$65,$C$38:$C$65)</f>
        <v>16070033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353169</v>
      </c>
      <c r="C39" s="41">
        <f t="shared" ref="C39:C65" si="5">D8</f>
        <v>393660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15434813</v>
      </c>
      <c r="G39" s="42">
        <f t="shared" ref="G39:G65" si="8">LOOKUP(E39,$A$38:$A$65,$C$38:$C$65)</f>
        <v>17133521</v>
      </c>
    </row>
    <row r="40" spans="1:9" x14ac:dyDescent="0.25">
      <c r="A40" s="42" t="str">
        <f t="shared" si="3"/>
        <v>ALMERIA</v>
      </c>
      <c r="B40" s="41">
        <f t="shared" si="4"/>
        <v>27356</v>
      </c>
      <c r="C40" s="41">
        <f t="shared" si="5"/>
        <v>21547</v>
      </c>
      <c r="D40" s="41">
        <f t="shared" si="6"/>
        <v>21</v>
      </c>
      <c r="E40" s="42" t="str">
        <f t="shared" si="2"/>
        <v>BARCELONA</v>
      </c>
      <c r="F40" s="42">
        <f t="shared" si="7"/>
        <v>5424926</v>
      </c>
      <c r="G40" s="42">
        <f t="shared" si="8"/>
        <v>5504663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3388640</v>
      </c>
      <c r="G41" s="42">
        <f t="shared" si="8"/>
        <v>3871062</v>
      </c>
    </row>
    <row r="42" spans="1:9" x14ac:dyDescent="0.25">
      <c r="A42" s="42" t="str">
        <f t="shared" si="3"/>
        <v>BAHIA DE ALGECIRAS</v>
      </c>
      <c r="B42" s="41">
        <f t="shared" si="4"/>
        <v>18792466</v>
      </c>
      <c r="C42" s="41">
        <f t="shared" si="5"/>
        <v>16070033</v>
      </c>
      <c r="D42" s="41">
        <f t="shared" si="6"/>
        <v>1</v>
      </c>
      <c r="E42" s="42" t="str">
        <f t="shared" si="2"/>
        <v>BILBAO</v>
      </c>
      <c r="F42" s="42">
        <f t="shared" si="7"/>
        <v>2058480</v>
      </c>
      <c r="G42" s="42">
        <f t="shared" si="8"/>
        <v>1988559</v>
      </c>
    </row>
    <row r="43" spans="1:9" x14ac:dyDescent="0.25">
      <c r="A43" s="42" t="str">
        <f t="shared" si="3"/>
        <v>BAHIA DE CADIZ</v>
      </c>
      <c r="B43" s="41">
        <f t="shared" si="4"/>
        <v>297609</v>
      </c>
      <c r="C43" s="41">
        <f t="shared" si="5"/>
        <v>302038</v>
      </c>
      <c r="D43" s="41">
        <f t="shared" si="6"/>
        <v>13</v>
      </c>
      <c r="E43" s="42" t="str">
        <f t="shared" si="2"/>
        <v>CASTELLON</v>
      </c>
      <c r="F43" s="42">
        <f t="shared" si="7"/>
        <v>863085</v>
      </c>
      <c r="G43" s="42">
        <f t="shared" si="8"/>
        <v>809897</v>
      </c>
    </row>
    <row r="44" spans="1:9" x14ac:dyDescent="0.25">
      <c r="A44" s="42" t="str">
        <f t="shared" si="3"/>
        <v>BALEARES</v>
      </c>
      <c r="B44" s="41">
        <f t="shared" si="4"/>
        <v>85749</v>
      </c>
      <c r="C44" s="41">
        <f t="shared" si="5"/>
        <v>78877</v>
      </c>
      <c r="D44" s="41">
        <f t="shared" si="6"/>
        <v>18</v>
      </c>
      <c r="E44" s="42" t="str">
        <f t="shared" si="2"/>
        <v>SANTA CRUZ DE TENERIFE</v>
      </c>
      <c r="F44" s="42">
        <f t="shared" si="7"/>
        <v>796733</v>
      </c>
      <c r="G44" s="42">
        <f t="shared" si="8"/>
        <v>776351</v>
      </c>
    </row>
    <row r="45" spans="1:9" x14ac:dyDescent="0.25">
      <c r="A45" s="42" t="str">
        <f t="shared" si="3"/>
        <v>BARCELONA</v>
      </c>
      <c r="B45" s="41">
        <f t="shared" si="4"/>
        <v>5424926</v>
      </c>
      <c r="C45" s="41">
        <f t="shared" si="5"/>
        <v>5504663</v>
      </c>
      <c r="D45" s="41">
        <f t="shared" si="6"/>
        <v>3</v>
      </c>
      <c r="E45" s="42" t="str">
        <f t="shared" si="2"/>
        <v>VIGO</v>
      </c>
      <c r="F45" s="42">
        <f t="shared" si="7"/>
        <v>716811</v>
      </c>
      <c r="G45" s="42">
        <f t="shared" si="8"/>
        <v>759064</v>
      </c>
    </row>
    <row r="46" spans="1:9" x14ac:dyDescent="0.25">
      <c r="A46" s="42" t="str">
        <f t="shared" si="3"/>
        <v>BILBAO</v>
      </c>
      <c r="B46" s="41">
        <f t="shared" si="4"/>
        <v>2058480</v>
      </c>
      <c r="C46" s="41">
        <f t="shared" si="5"/>
        <v>1988559</v>
      </c>
      <c r="D46" s="41">
        <f t="shared" si="6"/>
        <v>5</v>
      </c>
      <c r="E46" s="42" t="str">
        <f t="shared" si="2"/>
        <v>TARRAGONA</v>
      </c>
      <c r="F46" s="42">
        <f t="shared" si="7"/>
        <v>558048</v>
      </c>
      <c r="G46" s="42">
        <f t="shared" si="8"/>
        <v>550840</v>
      </c>
    </row>
    <row r="47" spans="1:9" x14ac:dyDescent="0.25">
      <c r="A47" s="42" t="str">
        <f t="shared" si="3"/>
        <v>CARTAGENA</v>
      </c>
      <c r="B47" s="41">
        <f t="shared" si="4"/>
        <v>345042</v>
      </c>
      <c r="C47" s="41">
        <f t="shared" si="5"/>
        <v>299968</v>
      </c>
      <c r="D47" s="41">
        <f t="shared" si="6"/>
        <v>12</v>
      </c>
      <c r="E47" s="42" t="str">
        <f t="shared" si="2"/>
        <v>SEVILLA</v>
      </c>
      <c r="F47" s="42">
        <f t="shared" si="7"/>
        <v>362478</v>
      </c>
      <c r="G47" s="42">
        <f t="shared" si="8"/>
        <v>338601</v>
      </c>
    </row>
    <row r="48" spans="1:9" x14ac:dyDescent="0.25">
      <c r="A48" s="42" t="str">
        <f t="shared" si="3"/>
        <v>CASTELLON</v>
      </c>
      <c r="B48" s="41">
        <f t="shared" si="4"/>
        <v>863085</v>
      </c>
      <c r="C48" s="41">
        <f t="shared" si="5"/>
        <v>809897</v>
      </c>
      <c r="D48" s="41">
        <f t="shared" si="6"/>
        <v>6</v>
      </c>
      <c r="E48" s="42" t="str">
        <f t="shared" si="2"/>
        <v>ALICANTE</v>
      </c>
      <c r="F48" s="42">
        <f t="shared" si="7"/>
        <v>353169</v>
      </c>
      <c r="G48" s="42">
        <f t="shared" si="8"/>
        <v>393660</v>
      </c>
    </row>
    <row r="49" spans="1:7" x14ac:dyDescent="0.25">
      <c r="A49" s="42" t="str">
        <f t="shared" si="3"/>
        <v>CEUTA</v>
      </c>
      <c r="B49" s="41">
        <f t="shared" si="4"/>
        <v>32817</v>
      </c>
      <c r="C49" s="41">
        <f t="shared" si="5"/>
        <v>30618</v>
      </c>
      <c r="D49" s="41">
        <f t="shared" si="6"/>
        <v>20</v>
      </c>
      <c r="E49" s="42" t="str">
        <f t="shared" si="2"/>
        <v>CARTAGENA</v>
      </c>
      <c r="F49" s="42">
        <f t="shared" si="7"/>
        <v>345042</v>
      </c>
      <c r="G49" s="42">
        <f t="shared" si="8"/>
        <v>299968</v>
      </c>
    </row>
    <row r="50" spans="1:7" x14ac:dyDescent="0.25">
      <c r="A50" s="42" t="str">
        <f t="shared" si="3"/>
        <v>FERROL-SAN CIBRAO</v>
      </c>
      <c r="B50" s="41">
        <f t="shared" si="4"/>
        <v>2349</v>
      </c>
      <c r="C50" s="41">
        <f t="shared" si="5"/>
        <v>3440</v>
      </c>
      <c r="D50" s="41">
        <f t="shared" si="6"/>
        <v>26</v>
      </c>
      <c r="E50" s="42" t="str">
        <f t="shared" si="2"/>
        <v>BAHIA DE CADIZ</v>
      </c>
      <c r="F50" s="42">
        <f t="shared" si="7"/>
        <v>297609</v>
      </c>
      <c r="G50" s="42">
        <f t="shared" si="8"/>
        <v>302038</v>
      </c>
    </row>
    <row r="51" spans="1:7" x14ac:dyDescent="0.25">
      <c r="A51" s="42" t="str">
        <f t="shared" si="3"/>
        <v>GIJON</v>
      </c>
      <c r="B51" s="41">
        <f t="shared" si="4"/>
        <v>248187</v>
      </c>
      <c r="C51" s="41">
        <f t="shared" si="5"/>
        <v>248520</v>
      </c>
      <c r="D51" s="41">
        <f t="shared" si="6"/>
        <v>14</v>
      </c>
      <c r="E51" s="42" t="str">
        <f t="shared" si="2"/>
        <v>GIJON</v>
      </c>
      <c r="F51" s="42">
        <f t="shared" si="7"/>
        <v>248187</v>
      </c>
      <c r="G51" s="42">
        <f t="shared" si="8"/>
        <v>248520</v>
      </c>
    </row>
    <row r="52" spans="1:7" x14ac:dyDescent="0.25">
      <c r="A52" s="42" t="str">
        <f t="shared" si="3"/>
        <v>HUELVA</v>
      </c>
      <c r="B52" s="41">
        <f t="shared" si="4"/>
        <v>24172</v>
      </c>
      <c r="C52" s="41">
        <f t="shared" si="5"/>
        <v>1255</v>
      </c>
      <c r="D52" s="41">
        <f t="shared" si="6"/>
        <v>22</v>
      </c>
      <c r="E52" s="42" t="str">
        <f t="shared" si="2"/>
        <v>MALAGA</v>
      </c>
      <c r="F52" s="42">
        <f t="shared" si="7"/>
        <v>224558</v>
      </c>
      <c r="G52" s="42">
        <f t="shared" si="8"/>
        <v>172185</v>
      </c>
    </row>
    <row r="53" spans="1:7" x14ac:dyDescent="0.25">
      <c r="A53" s="42" t="str">
        <f t="shared" si="3"/>
        <v>LAS PALMAS</v>
      </c>
      <c r="B53" s="41">
        <f t="shared" si="4"/>
        <v>3388640</v>
      </c>
      <c r="C53" s="41">
        <f t="shared" si="5"/>
        <v>3871062</v>
      </c>
      <c r="D53" s="41">
        <f t="shared" si="6"/>
        <v>4</v>
      </c>
      <c r="E53" s="42" t="str">
        <f t="shared" si="2"/>
        <v>VILAGARCIA</v>
      </c>
      <c r="F53" s="42">
        <f t="shared" si="7"/>
        <v>97756</v>
      </c>
      <c r="G53" s="42">
        <f t="shared" si="8"/>
        <v>83548</v>
      </c>
    </row>
    <row r="54" spans="1:7" x14ac:dyDescent="0.25">
      <c r="A54" s="42" t="str">
        <f t="shared" si="3"/>
        <v>MALAGA</v>
      </c>
      <c r="B54" s="41">
        <f t="shared" si="4"/>
        <v>224558</v>
      </c>
      <c r="C54" s="41">
        <f t="shared" si="5"/>
        <v>172185</v>
      </c>
      <c r="D54" s="41">
        <f t="shared" si="6"/>
        <v>15</v>
      </c>
      <c r="E54" s="42" t="str">
        <f t="shared" si="2"/>
        <v>MELILLA</v>
      </c>
      <c r="F54" s="42">
        <f t="shared" si="7"/>
        <v>90375</v>
      </c>
      <c r="G54" s="42">
        <f t="shared" si="8"/>
        <v>83791</v>
      </c>
    </row>
    <row r="55" spans="1:7" x14ac:dyDescent="0.25">
      <c r="A55" s="42" t="str">
        <f t="shared" si="3"/>
        <v>MARIN Y RIA DE PONTEVEDRA</v>
      </c>
      <c r="B55" s="41">
        <f t="shared" si="4"/>
        <v>74546</v>
      </c>
      <c r="C55" s="41">
        <f t="shared" si="5"/>
        <v>100319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85749</v>
      </c>
      <c r="G55" s="42">
        <f t="shared" si="8"/>
        <v>78877</v>
      </c>
    </row>
    <row r="56" spans="1:7" x14ac:dyDescent="0.25">
      <c r="A56" s="42" t="str">
        <f t="shared" si="3"/>
        <v>MELILLA</v>
      </c>
      <c r="B56" s="41">
        <f t="shared" si="4"/>
        <v>90375</v>
      </c>
      <c r="C56" s="41">
        <f t="shared" si="5"/>
        <v>83791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74546</v>
      </c>
      <c r="G56" s="42">
        <f t="shared" si="8"/>
        <v>100319</v>
      </c>
    </row>
    <row r="57" spans="1:7" x14ac:dyDescent="0.25">
      <c r="A57" s="42" t="str">
        <f t="shared" si="3"/>
        <v>MOTRIL</v>
      </c>
      <c r="B57" s="41">
        <f t="shared" si="4"/>
        <v>14683</v>
      </c>
      <c r="C57" s="41">
        <f t="shared" si="5"/>
        <v>18108</v>
      </c>
      <c r="D57" s="41">
        <f t="shared" si="6"/>
        <v>23</v>
      </c>
      <c r="E57" s="42" t="str">
        <f t="shared" si="2"/>
        <v>CEUTA</v>
      </c>
      <c r="F57" s="42">
        <f t="shared" si="9"/>
        <v>32817</v>
      </c>
      <c r="G57" s="42">
        <f t="shared" si="8"/>
        <v>30618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27356</v>
      </c>
      <c r="G58" s="42">
        <f t="shared" si="8"/>
        <v>21547</v>
      </c>
    </row>
    <row r="59" spans="1:7" x14ac:dyDescent="0.25">
      <c r="A59" s="42" t="str">
        <f t="shared" si="3"/>
        <v>SANTA CRUZ DE TENERIFE</v>
      </c>
      <c r="B59" s="41">
        <f t="shared" si="4"/>
        <v>796733</v>
      </c>
      <c r="C59" s="41">
        <f t="shared" si="5"/>
        <v>776351</v>
      </c>
      <c r="D59" s="41">
        <f t="shared" si="6"/>
        <v>7</v>
      </c>
      <c r="E59" s="42" t="str">
        <f t="shared" si="2"/>
        <v>HUELVA</v>
      </c>
      <c r="F59" s="42">
        <f t="shared" si="9"/>
        <v>24172</v>
      </c>
      <c r="G59" s="42">
        <f t="shared" si="8"/>
        <v>1255</v>
      </c>
    </row>
    <row r="60" spans="1:7" x14ac:dyDescent="0.25">
      <c r="A60" s="42" t="str">
        <f t="shared" si="3"/>
        <v>SANTANDER</v>
      </c>
      <c r="B60" s="41">
        <f t="shared" si="4"/>
        <v>5152</v>
      </c>
      <c r="C60" s="41">
        <f t="shared" si="5"/>
        <v>5091</v>
      </c>
      <c r="D60" s="41">
        <f t="shared" si="6"/>
        <v>25</v>
      </c>
      <c r="E60" s="42" t="str">
        <f t="shared" si="2"/>
        <v>MOTRIL</v>
      </c>
      <c r="F60" s="42">
        <f t="shared" si="9"/>
        <v>14683</v>
      </c>
      <c r="G60" s="42">
        <f t="shared" si="8"/>
        <v>18108</v>
      </c>
    </row>
    <row r="61" spans="1:7" x14ac:dyDescent="0.25">
      <c r="A61" s="42" t="str">
        <f t="shared" si="3"/>
        <v>SEVILLA</v>
      </c>
      <c r="B61" s="41">
        <f t="shared" si="4"/>
        <v>362478</v>
      </c>
      <c r="C61" s="41">
        <f t="shared" si="5"/>
        <v>338601</v>
      </c>
      <c r="D61" s="41">
        <f t="shared" si="6"/>
        <v>10</v>
      </c>
      <c r="E61" s="42" t="str">
        <f t="shared" si="2"/>
        <v>A CORUÑA</v>
      </c>
      <c r="F61" s="42">
        <f t="shared" si="9"/>
        <v>9651</v>
      </c>
      <c r="G61" s="42">
        <f t="shared" si="8"/>
        <v>9671</v>
      </c>
    </row>
    <row r="62" spans="1:7" x14ac:dyDescent="0.25">
      <c r="A62" s="42" t="str">
        <f t="shared" si="3"/>
        <v>TARRAGONA</v>
      </c>
      <c r="B62" s="41">
        <f t="shared" si="4"/>
        <v>558048</v>
      </c>
      <c r="C62" s="41">
        <f t="shared" si="5"/>
        <v>550840</v>
      </c>
      <c r="D62" s="41">
        <f t="shared" si="6"/>
        <v>9</v>
      </c>
      <c r="E62" s="42" t="str">
        <f t="shared" si="2"/>
        <v>SANTANDER</v>
      </c>
      <c r="F62" s="42">
        <f t="shared" si="9"/>
        <v>5152</v>
      </c>
      <c r="G62" s="42">
        <f t="shared" si="8"/>
        <v>5091</v>
      </c>
    </row>
    <row r="63" spans="1:7" x14ac:dyDescent="0.25">
      <c r="A63" s="42" t="str">
        <f t="shared" si="3"/>
        <v>VALENCIA</v>
      </c>
      <c r="B63" s="41">
        <f t="shared" si="4"/>
        <v>15434813</v>
      </c>
      <c r="C63" s="41">
        <f t="shared" si="5"/>
        <v>17133521</v>
      </c>
      <c r="D63" s="41">
        <f t="shared" si="6"/>
        <v>2</v>
      </c>
      <c r="E63" s="42" t="str">
        <f t="shared" si="2"/>
        <v>FERROL-SAN CIBRAO</v>
      </c>
      <c r="F63" s="42">
        <f t="shared" si="9"/>
        <v>2349</v>
      </c>
      <c r="G63" s="42">
        <f t="shared" si="8"/>
        <v>3440</v>
      </c>
    </row>
    <row r="64" spans="1:7" x14ac:dyDescent="0.25">
      <c r="A64" s="42" t="str">
        <f t="shared" si="3"/>
        <v>VIGO</v>
      </c>
      <c r="B64" s="41">
        <f t="shared" si="4"/>
        <v>716811</v>
      </c>
      <c r="C64" s="41">
        <f t="shared" si="5"/>
        <v>759064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97756</v>
      </c>
      <c r="C65" s="41">
        <f t="shared" si="5"/>
        <v>83548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12311</v>
      </c>
      <c r="C8" s="34">
        <v>4928</v>
      </c>
      <c r="D8" s="34">
        <v>31190</v>
      </c>
      <c r="E8" s="34">
        <v>29401</v>
      </c>
      <c r="F8" s="13">
        <f t="shared" ref="F8:F35" si="0">((E8*100)/D8)-100</f>
        <v>-5.735812760500167</v>
      </c>
      <c r="G8" s="1"/>
      <c r="H8" s="1"/>
      <c r="I8" s="1"/>
    </row>
    <row r="9" spans="1:12" x14ac:dyDescent="0.25">
      <c r="A9" s="8" t="s">
        <v>46</v>
      </c>
      <c r="B9" s="33">
        <v>34419</v>
      </c>
      <c r="C9" s="33">
        <v>28408</v>
      </c>
      <c r="D9" s="33">
        <v>131526</v>
      </c>
      <c r="E9" s="33">
        <v>114672</v>
      </c>
      <c r="F9" s="10">
        <f t="shared" si="0"/>
        <v>-12.814196432644493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594050</v>
      </c>
      <c r="C11" s="33">
        <v>639099</v>
      </c>
      <c r="D11" s="33">
        <v>2286886</v>
      </c>
      <c r="E11" s="33">
        <v>2438352</v>
      </c>
      <c r="F11" s="10">
        <f t="shared" si="0"/>
        <v>6.6232422604362426</v>
      </c>
      <c r="G11" s="1"/>
      <c r="H11" s="1"/>
      <c r="I11" s="1"/>
    </row>
    <row r="12" spans="1:12" x14ac:dyDescent="0.25">
      <c r="A12" s="11" t="s">
        <v>49</v>
      </c>
      <c r="B12" s="34">
        <v>67231</v>
      </c>
      <c r="C12" s="34">
        <v>60134</v>
      </c>
      <c r="D12" s="34">
        <v>280256</v>
      </c>
      <c r="E12" s="34">
        <v>245462</v>
      </c>
      <c r="F12" s="13">
        <f t="shared" si="0"/>
        <v>-12.41507764329755</v>
      </c>
      <c r="G12" s="1"/>
      <c r="H12" s="1"/>
      <c r="I12" s="1"/>
    </row>
    <row r="13" spans="1:12" x14ac:dyDescent="0.25">
      <c r="A13" s="8" t="s">
        <v>50</v>
      </c>
      <c r="B13" s="33">
        <v>750479</v>
      </c>
      <c r="C13" s="33">
        <v>820536</v>
      </c>
      <c r="D13" s="33">
        <v>2537147</v>
      </c>
      <c r="E13" s="33">
        <v>2776989</v>
      </c>
      <c r="F13" s="10">
        <f t="shared" si="0"/>
        <v>9.4532165459864927</v>
      </c>
      <c r="G13" s="1"/>
      <c r="H13" s="1"/>
      <c r="I13" s="1"/>
    </row>
    <row r="14" spans="1:12" x14ac:dyDescent="0.25">
      <c r="A14" s="11" t="s">
        <v>51</v>
      </c>
      <c r="B14" s="34">
        <v>807079</v>
      </c>
      <c r="C14" s="34">
        <v>830542</v>
      </c>
      <c r="D14" s="34">
        <v>2862091</v>
      </c>
      <c r="E14" s="34">
        <v>3053307</v>
      </c>
      <c r="F14" s="13">
        <f t="shared" si="0"/>
        <v>6.680989528285437</v>
      </c>
      <c r="G14" s="1"/>
      <c r="H14" s="1"/>
      <c r="I14" s="1"/>
    </row>
    <row r="15" spans="1:12" x14ac:dyDescent="0.25">
      <c r="A15" s="8" t="s">
        <v>52</v>
      </c>
      <c r="B15" s="33">
        <v>81034</v>
      </c>
      <c r="C15" s="33">
        <v>58263</v>
      </c>
      <c r="D15" s="33">
        <v>279645</v>
      </c>
      <c r="E15" s="33">
        <v>224603</v>
      </c>
      <c r="F15" s="10">
        <f t="shared" si="0"/>
        <v>-19.682812136816324</v>
      </c>
      <c r="G15" s="1"/>
      <c r="H15" s="1"/>
      <c r="I15" s="1"/>
    </row>
    <row r="16" spans="1:12" x14ac:dyDescent="0.25">
      <c r="A16" s="11" t="s">
        <v>53</v>
      </c>
      <c r="B16" s="34">
        <v>4350</v>
      </c>
      <c r="C16" s="34">
        <v>0</v>
      </c>
      <c r="D16" s="34">
        <v>4350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40161</v>
      </c>
      <c r="C17" s="33">
        <v>50093</v>
      </c>
      <c r="D17" s="33">
        <v>148003</v>
      </c>
      <c r="E17" s="33">
        <v>150175</v>
      </c>
      <c r="F17" s="10">
        <f t="shared" si="0"/>
        <v>1.4675378201793166</v>
      </c>
      <c r="G17" s="1"/>
      <c r="H17" s="1"/>
      <c r="I17" s="1"/>
    </row>
    <row r="18" spans="1:9" x14ac:dyDescent="0.25">
      <c r="A18" s="11" t="s">
        <v>55</v>
      </c>
      <c r="B18" s="34">
        <v>79982</v>
      </c>
      <c r="C18" s="34">
        <v>76747</v>
      </c>
      <c r="D18" s="34">
        <v>306912</v>
      </c>
      <c r="E18" s="34">
        <v>303247</v>
      </c>
      <c r="F18" s="13">
        <f t="shared" si="0"/>
        <v>-1.1941533729538065</v>
      </c>
      <c r="G18" s="1"/>
      <c r="H18" s="1"/>
      <c r="I18" s="1"/>
    </row>
    <row r="19" spans="1:9" x14ac:dyDescent="0.25">
      <c r="A19" s="8" t="s">
        <v>56</v>
      </c>
      <c r="B19" s="33">
        <v>4426</v>
      </c>
      <c r="C19" s="33">
        <v>3707</v>
      </c>
      <c r="D19" s="33">
        <v>17205</v>
      </c>
      <c r="E19" s="33">
        <v>17657</v>
      </c>
      <c r="F19" s="10">
        <f t="shared" si="0"/>
        <v>2.6271432723045649</v>
      </c>
      <c r="G19" s="1"/>
      <c r="H19" s="1"/>
      <c r="I19" s="1"/>
    </row>
    <row r="20" spans="1:9" x14ac:dyDescent="0.25">
      <c r="A20" s="11" t="s">
        <v>57</v>
      </c>
      <c r="B20" s="34">
        <v>59076</v>
      </c>
      <c r="C20" s="34">
        <v>63885</v>
      </c>
      <c r="D20" s="34">
        <v>225981</v>
      </c>
      <c r="E20" s="34">
        <v>206264</v>
      </c>
      <c r="F20" s="13">
        <f t="shared" si="0"/>
        <v>-8.7250698067536661</v>
      </c>
      <c r="G20" s="1"/>
      <c r="H20" s="1"/>
      <c r="I20" s="1"/>
    </row>
    <row r="21" spans="1:9" x14ac:dyDescent="0.25">
      <c r="A21" s="8" t="s">
        <v>58</v>
      </c>
      <c r="B21" s="33">
        <v>24436</v>
      </c>
      <c r="C21" s="33">
        <v>17971</v>
      </c>
      <c r="D21" s="33">
        <v>62774</v>
      </c>
      <c r="E21" s="33">
        <v>50094</v>
      </c>
      <c r="F21" s="10">
        <f t="shared" si="0"/>
        <v>-20.199445630356522</v>
      </c>
      <c r="G21" s="1"/>
      <c r="H21" s="1"/>
      <c r="I21" s="1"/>
    </row>
    <row r="22" spans="1:9" x14ac:dyDescent="0.25">
      <c r="A22" s="11" t="s">
        <v>59</v>
      </c>
      <c r="B22" s="34">
        <v>220297</v>
      </c>
      <c r="C22" s="34">
        <v>258318</v>
      </c>
      <c r="D22" s="34">
        <v>838856</v>
      </c>
      <c r="E22" s="34">
        <v>993829</v>
      </c>
      <c r="F22" s="13">
        <f t="shared" si="0"/>
        <v>18.474326940499921</v>
      </c>
      <c r="G22" s="1"/>
      <c r="H22" s="1"/>
      <c r="I22" s="1"/>
    </row>
    <row r="23" spans="1:9" x14ac:dyDescent="0.25">
      <c r="A23" s="8" t="s">
        <v>60</v>
      </c>
      <c r="B23" s="33">
        <v>42707</v>
      </c>
      <c r="C23" s="33">
        <v>39997</v>
      </c>
      <c r="D23" s="33">
        <v>157431</v>
      </c>
      <c r="E23" s="33">
        <v>154615</v>
      </c>
      <c r="F23" s="10">
        <f t="shared" si="0"/>
        <v>-1.7887201377111239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60872</v>
      </c>
      <c r="C25" s="33">
        <v>60135</v>
      </c>
      <c r="D25" s="33">
        <v>224130</v>
      </c>
      <c r="E25" s="33">
        <v>225309</v>
      </c>
      <c r="F25" s="10">
        <f t="shared" si="0"/>
        <v>0.52603399812608131</v>
      </c>
      <c r="G25" s="1"/>
      <c r="H25" s="1"/>
      <c r="I25" s="1"/>
    </row>
    <row r="26" spans="1:9" x14ac:dyDescent="0.25">
      <c r="A26" s="11" t="s">
        <v>63</v>
      </c>
      <c r="B26" s="34">
        <v>14321</v>
      </c>
      <c r="C26" s="34">
        <v>17794</v>
      </c>
      <c r="D26" s="34">
        <v>45593</v>
      </c>
      <c r="E26" s="34">
        <v>61839</v>
      </c>
      <c r="F26" s="13">
        <f t="shared" si="0"/>
        <v>35.632662908779849</v>
      </c>
      <c r="G26" s="1"/>
      <c r="H26" s="1"/>
      <c r="I26" s="1"/>
    </row>
    <row r="27" spans="1:9" x14ac:dyDescent="0.25">
      <c r="A27" s="8" t="s">
        <v>64</v>
      </c>
      <c r="B27" s="33">
        <v>36767</v>
      </c>
      <c r="C27" s="33">
        <v>41624</v>
      </c>
      <c r="D27" s="33">
        <v>166364</v>
      </c>
      <c r="E27" s="33">
        <v>174701</v>
      </c>
      <c r="F27" s="10">
        <f t="shared" si="0"/>
        <v>5.0113005217474864</v>
      </c>
      <c r="G27" s="1"/>
      <c r="H27" s="1"/>
      <c r="I27" s="1"/>
    </row>
    <row r="28" spans="1:9" x14ac:dyDescent="0.25">
      <c r="A28" s="11" t="s">
        <v>65</v>
      </c>
      <c r="B28" s="34">
        <v>265607</v>
      </c>
      <c r="C28" s="34">
        <v>252720</v>
      </c>
      <c r="D28" s="34">
        <v>991508</v>
      </c>
      <c r="E28" s="34">
        <v>1011829</v>
      </c>
      <c r="F28" s="13">
        <f t="shared" si="0"/>
        <v>2.0495043912908386</v>
      </c>
      <c r="G28" s="1"/>
      <c r="H28" s="1"/>
      <c r="I28" s="1"/>
    </row>
    <row r="29" spans="1:9" x14ac:dyDescent="0.25">
      <c r="A29" s="8" t="s">
        <v>66</v>
      </c>
      <c r="B29" s="33">
        <v>102166</v>
      </c>
      <c r="C29" s="33">
        <v>116524</v>
      </c>
      <c r="D29" s="33">
        <v>370276</v>
      </c>
      <c r="E29" s="33">
        <v>427961</v>
      </c>
      <c r="F29" s="10">
        <f t="shared" si="0"/>
        <v>15.578919508690817</v>
      </c>
      <c r="G29" s="1"/>
      <c r="H29" s="1"/>
      <c r="I29" s="1"/>
    </row>
    <row r="30" spans="1:9" x14ac:dyDescent="0.25">
      <c r="A30" s="11" t="s">
        <v>67</v>
      </c>
      <c r="B30" s="34">
        <v>19205</v>
      </c>
      <c r="C30" s="34">
        <v>24148</v>
      </c>
      <c r="D30" s="34">
        <v>67810</v>
      </c>
      <c r="E30" s="34">
        <v>101148</v>
      </c>
      <c r="F30" s="13">
        <f t="shared" si="0"/>
        <v>49.163840141572052</v>
      </c>
      <c r="G30" s="1"/>
      <c r="H30" s="1"/>
      <c r="I30" s="1"/>
    </row>
    <row r="31" spans="1:9" x14ac:dyDescent="0.25">
      <c r="A31" s="8" t="s">
        <v>68</v>
      </c>
      <c r="B31" s="33">
        <v>3815</v>
      </c>
      <c r="C31" s="33">
        <v>7478</v>
      </c>
      <c r="D31" s="33">
        <v>87777</v>
      </c>
      <c r="E31" s="33">
        <v>26581</v>
      </c>
      <c r="F31" s="10">
        <f t="shared" si="0"/>
        <v>-69.717579776023328</v>
      </c>
      <c r="G31" s="1"/>
      <c r="H31" s="1"/>
      <c r="I31" s="1"/>
    </row>
    <row r="32" spans="1:9" x14ac:dyDescent="0.25">
      <c r="A32" s="11" t="s">
        <v>69</v>
      </c>
      <c r="B32" s="34">
        <v>515381</v>
      </c>
      <c r="C32" s="34">
        <v>438843</v>
      </c>
      <c r="D32" s="34">
        <v>1835498</v>
      </c>
      <c r="E32" s="34">
        <v>2083169</v>
      </c>
      <c r="F32" s="13">
        <f t="shared" si="0"/>
        <v>13.493395252950421</v>
      </c>
      <c r="G32" s="1"/>
      <c r="H32" s="1"/>
      <c r="I32" s="1"/>
    </row>
    <row r="33" spans="1:9" x14ac:dyDescent="0.25">
      <c r="A33" s="8" t="s">
        <v>70</v>
      </c>
      <c r="B33" s="33">
        <v>81044</v>
      </c>
      <c r="C33" s="33">
        <v>72191</v>
      </c>
      <c r="D33" s="33">
        <v>336896</v>
      </c>
      <c r="E33" s="33">
        <v>293780</v>
      </c>
      <c r="F33" s="10">
        <f t="shared" si="0"/>
        <v>-12.798014817629181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3921216</v>
      </c>
      <c r="C35" s="15">
        <f t="shared" ref="C35:E35" si="1">SUM(C7:C34)</f>
        <v>3984085</v>
      </c>
      <c r="D35" s="15">
        <f t="shared" si="1"/>
        <v>14296105</v>
      </c>
      <c r="E35" s="15">
        <f t="shared" si="1"/>
        <v>15164984</v>
      </c>
      <c r="F35" s="16">
        <f t="shared" si="0"/>
        <v>6.0777323613669552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3053307</v>
      </c>
      <c r="G38" s="42">
        <f>LOOKUP(E38,$A$38:$A$65,$C$38:$C$65)</f>
        <v>2862091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29401</v>
      </c>
      <c r="C39" s="41">
        <f t="shared" ref="C39:C65" si="5">D8</f>
        <v>31190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2776989</v>
      </c>
      <c r="G39" s="42">
        <f t="shared" ref="G39:G65" si="8">LOOKUP(E39,$A$38:$A$65,$C$38:$C$65)</f>
        <v>2537147</v>
      </c>
    </row>
    <row r="40" spans="1:9" x14ac:dyDescent="0.25">
      <c r="A40" s="42" t="str">
        <f t="shared" si="3"/>
        <v>ALMERIA</v>
      </c>
      <c r="B40" s="41">
        <f t="shared" si="4"/>
        <v>114672</v>
      </c>
      <c r="C40" s="41">
        <f t="shared" si="5"/>
        <v>131526</v>
      </c>
      <c r="D40" s="41">
        <f t="shared" si="6"/>
        <v>17</v>
      </c>
      <c r="E40" s="42" t="str">
        <f t="shared" si="2"/>
        <v>BAHIA DE ALGECIRAS</v>
      </c>
      <c r="F40" s="42">
        <f t="shared" si="7"/>
        <v>2438352</v>
      </c>
      <c r="G40" s="42">
        <f t="shared" si="8"/>
        <v>2286886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2083169</v>
      </c>
      <c r="G41" s="42">
        <f t="shared" si="8"/>
        <v>1835498</v>
      </c>
    </row>
    <row r="42" spans="1:9" x14ac:dyDescent="0.25">
      <c r="A42" s="42" t="str">
        <f t="shared" si="3"/>
        <v>BAHIA DE ALGECIRAS</v>
      </c>
      <c r="B42" s="41">
        <f t="shared" si="4"/>
        <v>2438352</v>
      </c>
      <c r="C42" s="41">
        <f t="shared" si="5"/>
        <v>2286886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1011829</v>
      </c>
      <c r="G42" s="42">
        <f t="shared" si="8"/>
        <v>991508</v>
      </c>
    </row>
    <row r="43" spans="1:9" x14ac:dyDescent="0.25">
      <c r="A43" s="42" t="str">
        <f t="shared" si="3"/>
        <v>BAHIA DE CADIZ</v>
      </c>
      <c r="B43" s="41">
        <f t="shared" si="4"/>
        <v>245462</v>
      </c>
      <c r="C43" s="41">
        <f t="shared" si="5"/>
        <v>280256</v>
      </c>
      <c r="D43" s="41">
        <f t="shared" si="6"/>
        <v>10</v>
      </c>
      <c r="E43" s="42" t="str">
        <f t="shared" si="2"/>
        <v>LAS PALMAS</v>
      </c>
      <c r="F43" s="42">
        <f t="shared" si="7"/>
        <v>993829</v>
      </c>
      <c r="G43" s="42">
        <f t="shared" si="8"/>
        <v>838856</v>
      </c>
    </row>
    <row r="44" spans="1:9" x14ac:dyDescent="0.25">
      <c r="A44" s="42" t="str">
        <f t="shared" si="3"/>
        <v>BALEARES</v>
      </c>
      <c r="B44" s="41">
        <f t="shared" si="4"/>
        <v>2776989</v>
      </c>
      <c r="C44" s="41">
        <f t="shared" si="5"/>
        <v>2537147</v>
      </c>
      <c r="D44" s="41">
        <f t="shared" si="6"/>
        <v>2</v>
      </c>
      <c r="E44" s="42" t="str">
        <f t="shared" si="2"/>
        <v>SANTANDER</v>
      </c>
      <c r="F44" s="42">
        <f t="shared" si="7"/>
        <v>427961</v>
      </c>
      <c r="G44" s="42">
        <f t="shared" si="8"/>
        <v>370276</v>
      </c>
    </row>
    <row r="45" spans="1:9" x14ac:dyDescent="0.25">
      <c r="A45" s="42" t="str">
        <f t="shared" si="3"/>
        <v>BARCELONA</v>
      </c>
      <c r="B45" s="41">
        <f t="shared" si="4"/>
        <v>3053307</v>
      </c>
      <c r="C45" s="41">
        <f t="shared" si="5"/>
        <v>2862091</v>
      </c>
      <c r="D45" s="41">
        <f t="shared" si="6"/>
        <v>1</v>
      </c>
      <c r="E45" s="42" t="str">
        <f t="shared" si="2"/>
        <v>CEUTA</v>
      </c>
      <c r="F45" s="42">
        <f t="shared" si="7"/>
        <v>303247</v>
      </c>
      <c r="G45" s="42">
        <f t="shared" si="8"/>
        <v>306912</v>
      </c>
    </row>
    <row r="46" spans="1:9" x14ac:dyDescent="0.25">
      <c r="A46" s="42" t="str">
        <f t="shared" si="3"/>
        <v>BILBAO</v>
      </c>
      <c r="B46" s="41">
        <f t="shared" si="4"/>
        <v>224603</v>
      </c>
      <c r="C46" s="41">
        <f t="shared" si="5"/>
        <v>279645</v>
      </c>
      <c r="D46" s="41">
        <f t="shared" si="6"/>
        <v>12</v>
      </c>
      <c r="E46" s="42" t="str">
        <f t="shared" si="2"/>
        <v>VIGO</v>
      </c>
      <c r="F46" s="42">
        <f t="shared" si="7"/>
        <v>293780</v>
      </c>
      <c r="G46" s="42">
        <f t="shared" si="8"/>
        <v>336896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4350</v>
      </c>
      <c r="D47" s="41">
        <f t="shared" si="6"/>
        <v>28</v>
      </c>
      <c r="E47" s="42" t="str">
        <f t="shared" si="2"/>
        <v>BAHIA DE CADIZ</v>
      </c>
      <c r="F47" s="42">
        <f t="shared" si="7"/>
        <v>245462</v>
      </c>
      <c r="G47" s="42">
        <f t="shared" si="8"/>
        <v>280256</v>
      </c>
    </row>
    <row r="48" spans="1:9" x14ac:dyDescent="0.25">
      <c r="A48" s="42" t="str">
        <f t="shared" si="3"/>
        <v>CASTELLON</v>
      </c>
      <c r="B48" s="41">
        <f t="shared" si="4"/>
        <v>150175</v>
      </c>
      <c r="C48" s="41">
        <f t="shared" si="5"/>
        <v>148003</v>
      </c>
      <c r="D48" s="41">
        <f t="shared" si="6"/>
        <v>16</v>
      </c>
      <c r="E48" s="42" t="str">
        <f t="shared" si="2"/>
        <v>MELILLA</v>
      </c>
      <c r="F48" s="42">
        <f t="shared" si="7"/>
        <v>225309</v>
      </c>
      <c r="G48" s="42">
        <f t="shared" si="8"/>
        <v>224130</v>
      </c>
    </row>
    <row r="49" spans="1:7" x14ac:dyDescent="0.25">
      <c r="A49" s="42" t="str">
        <f t="shared" si="3"/>
        <v>CEUTA</v>
      </c>
      <c r="B49" s="41">
        <f t="shared" si="4"/>
        <v>303247</v>
      </c>
      <c r="C49" s="41">
        <f t="shared" si="5"/>
        <v>306912</v>
      </c>
      <c r="D49" s="41">
        <f t="shared" si="6"/>
        <v>8</v>
      </c>
      <c r="E49" s="42" t="str">
        <f t="shared" si="2"/>
        <v>BILBAO</v>
      </c>
      <c r="F49" s="42">
        <f t="shared" si="7"/>
        <v>224603</v>
      </c>
      <c r="G49" s="42">
        <f t="shared" si="8"/>
        <v>279645</v>
      </c>
    </row>
    <row r="50" spans="1:7" x14ac:dyDescent="0.25">
      <c r="A50" s="42" t="str">
        <f t="shared" si="3"/>
        <v>FERROL-SAN CIBRAO</v>
      </c>
      <c r="B50" s="41">
        <f t="shared" si="4"/>
        <v>17657</v>
      </c>
      <c r="C50" s="41">
        <f t="shared" si="5"/>
        <v>17205</v>
      </c>
      <c r="D50" s="41">
        <f t="shared" si="6"/>
        <v>23</v>
      </c>
      <c r="E50" s="42" t="str">
        <f t="shared" si="2"/>
        <v>GIJON</v>
      </c>
      <c r="F50" s="42">
        <f t="shared" si="7"/>
        <v>206264</v>
      </c>
      <c r="G50" s="42">
        <f t="shared" si="8"/>
        <v>225981</v>
      </c>
    </row>
    <row r="51" spans="1:7" x14ac:dyDescent="0.25">
      <c r="A51" s="42" t="str">
        <f t="shared" si="3"/>
        <v>GIJON</v>
      </c>
      <c r="B51" s="41">
        <f t="shared" si="4"/>
        <v>206264</v>
      </c>
      <c r="C51" s="41">
        <f t="shared" si="5"/>
        <v>225981</v>
      </c>
      <c r="D51" s="41">
        <f t="shared" si="6"/>
        <v>13</v>
      </c>
      <c r="E51" s="42" t="str">
        <f t="shared" si="2"/>
        <v>PASAIA</v>
      </c>
      <c r="F51" s="42">
        <f t="shared" si="7"/>
        <v>174701</v>
      </c>
      <c r="G51" s="42">
        <f t="shared" si="8"/>
        <v>166364</v>
      </c>
    </row>
    <row r="52" spans="1:7" x14ac:dyDescent="0.25">
      <c r="A52" s="42" t="str">
        <f t="shared" si="3"/>
        <v>HUELVA</v>
      </c>
      <c r="B52" s="41">
        <f t="shared" si="4"/>
        <v>50094</v>
      </c>
      <c r="C52" s="41">
        <f t="shared" si="5"/>
        <v>62774</v>
      </c>
      <c r="D52" s="41">
        <f t="shared" si="6"/>
        <v>20</v>
      </c>
      <c r="E52" s="42" t="str">
        <f t="shared" si="2"/>
        <v>MALAGA</v>
      </c>
      <c r="F52" s="42">
        <f t="shared" si="7"/>
        <v>154615</v>
      </c>
      <c r="G52" s="42">
        <f t="shared" si="8"/>
        <v>157431</v>
      </c>
    </row>
    <row r="53" spans="1:7" x14ac:dyDescent="0.25">
      <c r="A53" s="42" t="str">
        <f t="shared" si="3"/>
        <v>LAS PALMAS</v>
      </c>
      <c r="B53" s="41">
        <f t="shared" si="4"/>
        <v>993829</v>
      </c>
      <c r="C53" s="41">
        <f t="shared" si="5"/>
        <v>838856</v>
      </c>
      <c r="D53" s="41">
        <f t="shared" si="6"/>
        <v>6</v>
      </c>
      <c r="E53" s="42" t="str">
        <f t="shared" si="2"/>
        <v>CASTELLON</v>
      </c>
      <c r="F53" s="42">
        <f t="shared" si="7"/>
        <v>150175</v>
      </c>
      <c r="G53" s="42">
        <f t="shared" si="8"/>
        <v>148003</v>
      </c>
    </row>
    <row r="54" spans="1:7" x14ac:dyDescent="0.25">
      <c r="A54" s="42" t="str">
        <f t="shared" si="3"/>
        <v>MALAGA</v>
      </c>
      <c r="B54" s="41">
        <f t="shared" si="4"/>
        <v>154615</v>
      </c>
      <c r="C54" s="41">
        <f t="shared" si="5"/>
        <v>157431</v>
      </c>
      <c r="D54" s="41">
        <f t="shared" si="6"/>
        <v>15</v>
      </c>
      <c r="E54" s="42" t="str">
        <f t="shared" si="2"/>
        <v>ALMERIA</v>
      </c>
      <c r="F54" s="42">
        <f t="shared" si="7"/>
        <v>114672</v>
      </c>
      <c r="G54" s="42">
        <f t="shared" si="8"/>
        <v>131526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101148</v>
      </c>
      <c r="G55" s="42">
        <f t="shared" si="8"/>
        <v>67810</v>
      </c>
    </row>
    <row r="56" spans="1:7" x14ac:dyDescent="0.25">
      <c r="A56" s="42" t="str">
        <f t="shared" si="3"/>
        <v>MELILLA</v>
      </c>
      <c r="B56" s="41">
        <f t="shared" si="4"/>
        <v>225309</v>
      </c>
      <c r="C56" s="41">
        <f t="shared" si="5"/>
        <v>224130</v>
      </c>
      <c r="D56" s="41">
        <f t="shared" si="6"/>
        <v>11</v>
      </c>
      <c r="E56" s="42" t="str">
        <f t="shared" si="2"/>
        <v>MOTRIL</v>
      </c>
      <c r="F56" s="42">
        <f t="shared" si="9"/>
        <v>61839</v>
      </c>
      <c r="G56" s="42">
        <f t="shared" si="8"/>
        <v>45593</v>
      </c>
    </row>
    <row r="57" spans="1:7" x14ac:dyDescent="0.25">
      <c r="A57" s="42" t="str">
        <f t="shared" si="3"/>
        <v>MOTRIL</v>
      </c>
      <c r="B57" s="41">
        <f t="shared" si="4"/>
        <v>61839</v>
      </c>
      <c r="C57" s="41">
        <f t="shared" si="5"/>
        <v>45593</v>
      </c>
      <c r="D57" s="41">
        <f t="shared" si="6"/>
        <v>19</v>
      </c>
      <c r="E57" s="42" t="str">
        <f t="shared" si="2"/>
        <v>HUELVA</v>
      </c>
      <c r="F57" s="42">
        <f t="shared" si="9"/>
        <v>50094</v>
      </c>
      <c r="G57" s="42">
        <f t="shared" si="8"/>
        <v>62774</v>
      </c>
    </row>
    <row r="58" spans="1:7" x14ac:dyDescent="0.25">
      <c r="A58" s="42" t="str">
        <f t="shared" si="3"/>
        <v>PASAIA</v>
      </c>
      <c r="B58" s="41">
        <f t="shared" si="4"/>
        <v>174701</v>
      </c>
      <c r="C58" s="41">
        <f t="shared" si="5"/>
        <v>166364</v>
      </c>
      <c r="D58" s="41">
        <f t="shared" si="6"/>
        <v>14</v>
      </c>
      <c r="E58" s="42" t="str">
        <f t="shared" si="2"/>
        <v>ALICANTE</v>
      </c>
      <c r="F58" s="42">
        <f t="shared" si="9"/>
        <v>29401</v>
      </c>
      <c r="G58" s="42">
        <f t="shared" si="8"/>
        <v>31190</v>
      </c>
    </row>
    <row r="59" spans="1:7" x14ac:dyDescent="0.25">
      <c r="A59" s="42" t="str">
        <f t="shared" si="3"/>
        <v>SANTA CRUZ DE TENERIFE</v>
      </c>
      <c r="B59" s="41">
        <f t="shared" si="4"/>
        <v>1011829</v>
      </c>
      <c r="C59" s="41">
        <f t="shared" si="5"/>
        <v>991508</v>
      </c>
      <c r="D59" s="41">
        <f t="shared" si="6"/>
        <v>5</v>
      </c>
      <c r="E59" s="42" t="str">
        <f t="shared" si="2"/>
        <v>TARRAGONA</v>
      </c>
      <c r="F59" s="42">
        <f t="shared" si="9"/>
        <v>26581</v>
      </c>
      <c r="G59" s="42">
        <f t="shared" si="8"/>
        <v>87777</v>
      </c>
    </row>
    <row r="60" spans="1:7" x14ac:dyDescent="0.25">
      <c r="A60" s="42" t="str">
        <f t="shared" si="3"/>
        <v>SANTANDER</v>
      </c>
      <c r="B60" s="41">
        <f t="shared" si="4"/>
        <v>427961</v>
      </c>
      <c r="C60" s="41">
        <f t="shared" si="5"/>
        <v>370276</v>
      </c>
      <c r="D60" s="41">
        <f t="shared" si="6"/>
        <v>7</v>
      </c>
      <c r="E60" s="42" t="str">
        <f t="shared" si="2"/>
        <v>FERROL-SAN CIBRAO</v>
      </c>
      <c r="F60" s="42">
        <f t="shared" si="9"/>
        <v>17657</v>
      </c>
      <c r="G60" s="42">
        <f t="shared" si="8"/>
        <v>17205</v>
      </c>
    </row>
    <row r="61" spans="1:7" x14ac:dyDescent="0.25">
      <c r="A61" s="42" t="str">
        <f t="shared" si="3"/>
        <v>SEVILLA</v>
      </c>
      <c r="B61" s="41">
        <f t="shared" si="4"/>
        <v>101148</v>
      </c>
      <c r="C61" s="41">
        <f t="shared" si="5"/>
        <v>67810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26581</v>
      </c>
      <c r="C62" s="41">
        <f t="shared" si="5"/>
        <v>87777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2083169</v>
      </c>
      <c r="C63" s="41">
        <f t="shared" si="5"/>
        <v>1835498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293780</v>
      </c>
      <c r="C64" s="41">
        <f t="shared" si="5"/>
        <v>336896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170</v>
      </c>
      <c r="C7" s="35">
        <v>172</v>
      </c>
      <c r="D7" s="35">
        <v>929</v>
      </c>
      <c r="E7" s="35">
        <v>913</v>
      </c>
      <c r="F7" s="10">
        <f>((E7*100)/D7)-100</f>
        <v>-1.7222820236813732</v>
      </c>
      <c r="G7" s="1"/>
      <c r="H7" s="1"/>
      <c r="I7" s="1"/>
    </row>
    <row r="8" spans="1:12" x14ac:dyDescent="0.25">
      <c r="A8" s="11" t="s">
        <v>45</v>
      </c>
      <c r="B8" s="36">
        <v>12763</v>
      </c>
      <c r="C8" s="36">
        <v>11329</v>
      </c>
      <c r="D8" s="36">
        <v>49877</v>
      </c>
      <c r="E8" s="36">
        <v>46480</v>
      </c>
      <c r="F8" s="13">
        <f t="shared" ref="F8:F35" si="0">((E8*100)/D8)-100</f>
        <v>-6.8107544559616713</v>
      </c>
      <c r="G8" s="1"/>
      <c r="H8" s="1"/>
      <c r="I8" s="1"/>
    </row>
    <row r="9" spans="1:12" x14ac:dyDescent="0.25">
      <c r="A9" s="8" t="s">
        <v>46</v>
      </c>
      <c r="B9" s="35">
        <v>610</v>
      </c>
      <c r="C9" s="35">
        <v>612</v>
      </c>
      <c r="D9" s="35">
        <v>2058</v>
      </c>
      <c r="E9" s="35">
        <v>2313</v>
      </c>
      <c r="F9" s="10">
        <f t="shared" si="0"/>
        <v>12.390670553935863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345943</v>
      </c>
      <c r="C11" s="35">
        <v>392969</v>
      </c>
      <c r="D11" s="35">
        <v>1337360</v>
      </c>
      <c r="E11" s="35">
        <v>1562278</v>
      </c>
      <c r="F11" s="10">
        <f t="shared" si="0"/>
        <v>16.818059460429509</v>
      </c>
      <c r="G11" s="1"/>
      <c r="H11" s="1"/>
      <c r="I11" s="1"/>
    </row>
    <row r="12" spans="1:12" x14ac:dyDescent="0.25">
      <c r="A12" s="11" t="s">
        <v>49</v>
      </c>
      <c r="B12" s="36">
        <v>6514</v>
      </c>
      <c r="C12" s="36">
        <v>5907.5</v>
      </c>
      <c r="D12" s="36">
        <v>30277.5</v>
      </c>
      <c r="E12" s="36">
        <v>30886.5</v>
      </c>
      <c r="F12" s="13">
        <f t="shared" si="0"/>
        <v>2.0113945999504637</v>
      </c>
      <c r="G12" s="1"/>
      <c r="H12" s="1"/>
      <c r="I12" s="1"/>
    </row>
    <row r="13" spans="1:12" x14ac:dyDescent="0.25">
      <c r="A13" s="8" t="s">
        <v>50</v>
      </c>
      <c r="B13" s="35">
        <v>5341</v>
      </c>
      <c r="C13" s="35">
        <v>5443</v>
      </c>
      <c r="D13" s="35">
        <v>19674</v>
      </c>
      <c r="E13" s="35">
        <v>18980</v>
      </c>
      <c r="F13" s="10">
        <f t="shared" si="0"/>
        <v>-3.5274982210023325</v>
      </c>
      <c r="G13" s="1"/>
      <c r="H13" s="1"/>
      <c r="I13" s="1"/>
    </row>
    <row r="14" spans="1:12" x14ac:dyDescent="0.25">
      <c r="A14" s="11" t="s">
        <v>51</v>
      </c>
      <c r="B14" s="36">
        <v>129889</v>
      </c>
      <c r="C14" s="36">
        <v>139836.5</v>
      </c>
      <c r="D14" s="36">
        <v>538732.5</v>
      </c>
      <c r="E14" s="36">
        <v>567419</v>
      </c>
      <c r="F14" s="13">
        <f t="shared" si="0"/>
        <v>5.324813335003924</v>
      </c>
      <c r="G14" s="1"/>
      <c r="H14" s="1"/>
      <c r="I14" s="1"/>
    </row>
    <row r="15" spans="1:12" x14ac:dyDescent="0.25">
      <c r="A15" s="8" t="s">
        <v>52</v>
      </c>
      <c r="B15" s="35">
        <v>54362</v>
      </c>
      <c r="C15" s="35">
        <v>55177</v>
      </c>
      <c r="D15" s="35">
        <v>193535.75</v>
      </c>
      <c r="E15" s="35">
        <v>199099.75</v>
      </c>
      <c r="F15" s="10">
        <f t="shared" si="0"/>
        <v>2.8749210417196878</v>
      </c>
      <c r="G15" s="1"/>
      <c r="H15" s="1"/>
      <c r="I15" s="1"/>
    </row>
    <row r="16" spans="1:12" x14ac:dyDescent="0.25">
      <c r="A16" s="11" t="s">
        <v>53</v>
      </c>
      <c r="B16" s="36">
        <v>7847</v>
      </c>
      <c r="C16" s="36">
        <v>7660</v>
      </c>
      <c r="D16" s="36">
        <v>25950</v>
      </c>
      <c r="E16" s="36">
        <v>29179</v>
      </c>
      <c r="F16" s="13">
        <f t="shared" si="0"/>
        <v>12.443159922928714</v>
      </c>
      <c r="G16" s="1"/>
      <c r="H16" s="1"/>
      <c r="I16" s="1"/>
    </row>
    <row r="17" spans="1:9" x14ac:dyDescent="0.25">
      <c r="A17" s="8" t="s">
        <v>54</v>
      </c>
      <c r="B17" s="35">
        <v>15892</v>
      </c>
      <c r="C17" s="35">
        <v>18175</v>
      </c>
      <c r="D17" s="35">
        <v>59180</v>
      </c>
      <c r="E17" s="35">
        <v>62301</v>
      </c>
      <c r="F17" s="10">
        <f t="shared" si="0"/>
        <v>5.2737411287597098</v>
      </c>
      <c r="G17" s="1"/>
      <c r="H17" s="1"/>
      <c r="I17" s="1"/>
    </row>
    <row r="18" spans="1:9" x14ac:dyDescent="0.25">
      <c r="A18" s="11" t="s">
        <v>55</v>
      </c>
      <c r="B18" s="36">
        <v>1595</v>
      </c>
      <c r="C18" s="36">
        <v>1412</v>
      </c>
      <c r="D18" s="36">
        <v>6366</v>
      </c>
      <c r="E18" s="36">
        <v>6196</v>
      </c>
      <c r="F18" s="13">
        <f t="shared" si="0"/>
        <v>-2.6704366949418841</v>
      </c>
      <c r="G18" s="1"/>
      <c r="H18" s="1"/>
      <c r="I18" s="1"/>
    </row>
    <row r="19" spans="1:9" x14ac:dyDescent="0.25">
      <c r="A19" s="8" t="s">
        <v>56</v>
      </c>
      <c r="B19" s="35">
        <v>69</v>
      </c>
      <c r="C19" s="35">
        <v>78</v>
      </c>
      <c r="D19" s="35">
        <v>361</v>
      </c>
      <c r="E19" s="35">
        <v>309</v>
      </c>
      <c r="F19" s="10">
        <f t="shared" si="0"/>
        <v>-14.40443213296399</v>
      </c>
      <c r="G19" s="1"/>
      <c r="H19" s="1"/>
      <c r="I19" s="1"/>
    </row>
    <row r="20" spans="1:9" x14ac:dyDescent="0.25">
      <c r="A20" s="11" t="s">
        <v>57</v>
      </c>
      <c r="B20" s="36">
        <v>4578</v>
      </c>
      <c r="C20" s="36">
        <v>4635</v>
      </c>
      <c r="D20" s="36">
        <v>20152</v>
      </c>
      <c r="E20" s="36">
        <v>18455</v>
      </c>
      <c r="F20" s="13">
        <f t="shared" si="0"/>
        <v>-8.421000396982933</v>
      </c>
      <c r="G20" s="1"/>
      <c r="H20" s="1"/>
      <c r="I20" s="1"/>
    </row>
    <row r="21" spans="1:9" x14ac:dyDescent="0.25">
      <c r="A21" s="8" t="s">
        <v>58</v>
      </c>
      <c r="B21" s="35">
        <v>94</v>
      </c>
      <c r="C21" s="35">
        <v>431</v>
      </c>
      <c r="D21" s="35">
        <v>129</v>
      </c>
      <c r="E21" s="35">
        <v>1935</v>
      </c>
      <c r="F21" s="10">
        <f t="shared" si="0"/>
        <v>1400</v>
      </c>
      <c r="G21" s="1"/>
      <c r="H21" s="1"/>
      <c r="I21" s="1"/>
    </row>
    <row r="22" spans="1:9" x14ac:dyDescent="0.25">
      <c r="A22" s="11" t="s">
        <v>59</v>
      </c>
      <c r="B22" s="36">
        <v>85144</v>
      </c>
      <c r="C22" s="36">
        <v>79671</v>
      </c>
      <c r="D22" s="36">
        <v>351985</v>
      </c>
      <c r="E22" s="36">
        <v>316473</v>
      </c>
      <c r="F22" s="13">
        <f t="shared" si="0"/>
        <v>-10.089066295438727</v>
      </c>
      <c r="G22" s="1"/>
      <c r="H22" s="1"/>
      <c r="I22" s="1"/>
    </row>
    <row r="23" spans="1:9" x14ac:dyDescent="0.25">
      <c r="A23" s="8" t="s">
        <v>60</v>
      </c>
      <c r="B23" s="35">
        <v>9170</v>
      </c>
      <c r="C23" s="35">
        <v>10216</v>
      </c>
      <c r="D23" s="35">
        <v>40983</v>
      </c>
      <c r="E23" s="35">
        <v>52629</v>
      </c>
      <c r="F23" s="10">
        <f t="shared" si="0"/>
        <v>28.416660566576383</v>
      </c>
      <c r="G23" s="1"/>
      <c r="H23" s="1"/>
      <c r="I23" s="1"/>
    </row>
    <row r="24" spans="1:9" x14ac:dyDescent="0.25">
      <c r="A24" s="11" t="s">
        <v>61</v>
      </c>
      <c r="B24" s="36">
        <v>2136</v>
      </c>
      <c r="C24" s="36">
        <v>2514</v>
      </c>
      <c r="D24" s="36">
        <v>11018</v>
      </c>
      <c r="E24" s="36">
        <v>8530</v>
      </c>
      <c r="F24" s="13">
        <f t="shared" si="0"/>
        <v>-22.581230713378105</v>
      </c>
      <c r="G24" s="1"/>
      <c r="H24" s="1"/>
      <c r="I24" s="1"/>
    </row>
    <row r="25" spans="1:9" x14ac:dyDescent="0.25">
      <c r="A25" s="8" t="s">
        <v>62</v>
      </c>
      <c r="B25" s="35">
        <v>2836</v>
      </c>
      <c r="C25" s="35">
        <v>2496</v>
      </c>
      <c r="D25" s="35">
        <v>11351</v>
      </c>
      <c r="E25" s="35">
        <v>11812</v>
      </c>
      <c r="F25" s="10">
        <f t="shared" si="0"/>
        <v>4.061316183596162</v>
      </c>
      <c r="G25" s="1"/>
      <c r="H25" s="1"/>
      <c r="I25" s="1"/>
    </row>
    <row r="26" spans="1:9" x14ac:dyDescent="0.25">
      <c r="A26" s="11" t="s">
        <v>63</v>
      </c>
      <c r="B26" s="36">
        <v>435</v>
      </c>
      <c r="C26" s="36">
        <v>415</v>
      </c>
      <c r="D26" s="36">
        <v>2162</v>
      </c>
      <c r="E26" s="36">
        <v>1605</v>
      </c>
      <c r="F26" s="13">
        <f t="shared" si="0"/>
        <v>-25.763182238667895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25614</v>
      </c>
      <c r="C28" s="36">
        <v>26046</v>
      </c>
      <c r="D28" s="36">
        <v>97881</v>
      </c>
      <c r="E28" s="36">
        <v>103176</v>
      </c>
      <c r="F28" s="13">
        <f t="shared" si="0"/>
        <v>5.409630060992427</v>
      </c>
      <c r="G28" s="1"/>
      <c r="H28" s="1"/>
      <c r="I28" s="1"/>
    </row>
    <row r="29" spans="1:9" x14ac:dyDescent="0.25">
      <c r="A29" s="8" t="s">
        <v>66</v>
      </c>
      <c r="B29" s="35">
        <v>89</v>
      </c>
      <c r="C29" s="35">
        <v>135</v>
      </c>
      <c r="D29" s="35">
        <v>427</v>
      </c>
      <c r="E29" s="35">
        <v>333</v>
      </c>
      <c r="F29" s="10">
        <f t="shared" si="0"/>
        <v>-22.014051522248238</v>
      </c>
      <c r="G29" s="1"/>
      <c r="H29" s="1"/>
      <c r="I29" s="1"/>
    </row>
    <row r="30" spans="1:9" x14ac:dyDescent="0.25">
      <c r="A30" s="11" t="s">
        <v>67</v>
      </c>
      <c r="B30" s="36">
        <v>11103</v>
      </c>
      <c r="C30" s="36">
        <v>11913</v>
      </c>
      <c r="D30" s="36">
        <v>43438</v>
      </c>
      <c r="E30" s="36">
        <v>47966</v>
      </c>
      <c r="F30" s="13">
        <f t="shared" si="0"/>
        <v>10.424052672774991</v>
      </c>
      <c r="G30" s="1"/>
      <c r="H30" s="1"/>
      <c r="I30" s="1"/>
    </row>
    <row r="31" spans="1:9" x14ac:dyDescent="0.25">
      <c r="A31" s="8" t="s">
        <v>68</v>
      </c>
      <c r="B31" s="35">
        <v>13967</v>
      </c>
      <c r="C31" s="35">
        <v>12799</v>
      </c>
      <c r="D31" s="35">
        <v>51312</v>
      </c>
      <c r="E31" s="35">
        <v>51437</v>
      </c>
      <c r="F31" s="10">
        <f t="shared" si="0"/>
        <v>0.24360773308387706</v>
      </c>
      <c r="G31" s="1"/>
      <c r="H31" s="1"/>
      <c r="I31" s="1"/>
    </row>
    <row r="32" spans="1:9" x14ac:dyDescent="0.25">
      <c r="A32" s="11" t="s">
        <v>69</v>
      </c>
      <c r="B32" s="36">
        <v>370486</v>
      </c>
      <c r="C32" s="36">
        <v>354422</v>
      </c>
      <c r="D32" s="36">
        <v>1460055</v>
      </c>
      <c r="E32" s="36">
        <v>1361632</v>
      </c>
      <c r="F32" s="13">
        <f t="shared" si="0"/>
        <v>-6.7410474262955802</v>
      </c>
      <c r="G32" s="1"/>
      <c r="H32" s="1"/>
      <c r="I32" s="1"/>
    </row>
    <row r="33" spans="1:9" x14ac:dyDescent="0.25">
      <c r="A33" s="8" t="s">
        <v>70</v>
      </c>
      <c r="B33" s="35">
        <v>17872.5</v>
      </c>
      <c r="C33" s="35">
        <v>13475</v>
      </c>
      <c r="D33" s="35">
        <v>63816</v>
      </c>
      <c r="E33" s="35">
        <v>60674.5</v>
      </c>
      <c r="F33" s="10">
        <f t="shared" si="0"/>
        <v>-4.9227466466089993</v>
      </c>
      <c r="G33" s="1"/>
      <c r="H33" s="1"/>
      <c r="I33" s="1"/>
    </row>
    <row r="34" spans="1:9" x14ac:dyDescent="0.25">
      <c r="A34" s="11" t="s">
        <v>71</v>
      </c>
      <c r="B34" s="36">
        <v>3075</v>
      </c>
      <c r="C34" s="36">
        <v>2780</v>
      </c>
      <c r="D34" s="36">
        <v>10224</v>
      </c>
      <c r="E34" s="36">
        <v>11560</v>
      </c>
      <c r="F34" s="13">
        <f t="shared" si="0"/>
        <v>13.06729264475743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1127594.5</v>
      </c>
      <c r="C35" s="15">
        <f t="shared" ref="C35:E35" si="1">SUM(C7:C34)</f>
        <v>1160719</v>
      </c>
      <c r="D35" s="15">
        <f t="shared" si="1"/>
        <v>4429233.75</v>
      </c>
      <c r="E35" s="15">
        <f t="shared" si="1"/>
        <v>4574571.75</v>
      </c>
      <c r="F35" s="16">
        <f t="shared" si="0"/>
        <v>3.2813350616232384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913</v>
      </c>
      <c r="C38" s="41">
        <f>D7</f>
        <v>929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1562278</v>
      </c>
      <c r="G38" s="42">
        <f>LOOKUP(E38,$A$38:$A$65,$C$38:$C$65)</f>
        <v>1337360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46480</v>
      </c>
      <c r="C39" s="41">
        <f t="shared" ref="C39:C65" si="5">D8</f>
        <v>49877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1361632</v>
      </c>
      <c r="G39" s="42">
        <f t="shared" ref="G39:G65" si="8">LOOKUP(E39,$A$38:$A$65,$C$38:$C$65)</f>
        <v>1460055</v>
      </c>
    </row>
    <row r="40" spans="1:9" x14ac:dyDescent="0.25">
      <c r="A40" s="42" t="str">
        <f t="shared" si="3"/>
        <v>ALMERIA</v>
      </c>
      <c r="B40" s="41">
        <f t="shared" si="4"/>
        <v>2313</v>
      </c>
      <c r="C40" s="41">
        <f t="shared" si="5"/>
        <v>2058</v>
      </c>
      <c r="D40" s="41">
        <f t="shared" si="6"/>
        <v>21</v>
      </c>
      <c r="E40" s="42" t="str">
        <f t="shared" si="2"/>
        <v>BARCELONA</v>
      </c>
      <c r="F40" s="42">
        <f t="shared" si="7"/>
        <v>567419</v>
      </c>
      <c r="G40" s="42">
        <f t="shared" si="8"/>
        <v>538732.5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316473</v>
      </c>
      <c r="G41" s="42">
        <f t="shared" si="8"/>
        <v>351985</v>
      </c>
    </row>
    <row r="42" spans="1:9" x14ac:dyDescent="0.25">
      <c r="A42" s="42" t="str">
        <f t="shared" si="3"/>
        <v>BAHIA DE ALGECIRAS</v>
      </c>
      <c r="B42" s="41">
        <f t="shared" si="4"/>
        <v>1562278</v>
      </c>
      <c r="C42" s="41">
        <f t="shared" si="5"/>
        <v>1337360</v>
      </c>
      <c r="D42" s="41">
        <f t="shared" si="6"/>
        <v>1</v>
      </c>
      <c r="E42" s="42" t="str">
        <f t="shared" si="2"/>
        <v>BILBAO</v>
      </c>
      <c r="F42" s="42">
        <f t="shared" si="7"/>
        <v>199099.75</v>
      </c>
      <c r="G42" s="42">
        <f t="shared" si="8"/>
        <v>193535.75</v>
      </c>
    </row>
    <row r="43" spans="1:9" x14ac:dyDescent="0.25">
      <c r="A43" s="42" t="str">
        <f t="shared" si="3"/>
        <v>BAHIA DE CADIZ</v>
      </c>
      <c r="B43" s="41">
        <f t="shared" si="4"/>
        <v>30886.5</v>
      </c>
      <c r="C43" s="41">
        <f t="shared" si="5"/>
        <v>30277.5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103176</v>
      </c>
      <c r="G43" s="42">
        <f t="shared" si="8"/>
        <v>97881</v>
      </c>
    </row>
    <row r="44" spans="1:9" x14ac:dyDescent="0.25">
      <c r="A44" s="42" t="str">
        <f t="shared" si="3"/>
        <v>BALEARES</v>
      </c>
      <c r="B44" s="41">
        <f t="shared" si="4"/>
        <v>18980</v>
      </c>
      <c r="C44" s="41">
        <f t="shared" si="5"/>
        <v>19674</v>
      </c>
      <c r="D44" s="41">
        <f t="shared" si="6"/>
        <v>15</v>
      </c>
      <c r="E44" s="42" t="str">
        <f t="shared" si="2"/>
        <v>CASTELLON</v>
      </c>
      <c r="F44" s="42">
        <f t="shared" si="7"/>
        <v>62301</v>
      </c>
      <c r="G44" s="42">
        <f t="shared" si="8"/>
        <v>59180</v>
      </c>
    </row>
    <row r="45" spans="1:9" x14ac:dyDescent="0.25">
      <c r="A45" s="42" t="str">
        <f t="shared" si="3"/>
        <v>BARCELONA</v>
      </c>
      <c r="B45" s="41">
        <f t="shared" si="4"/>
        <v>567419</v>
      </c>
      <c r="C45" s="41">
        <f t="shared" si="5"/>
        <v>538732.5</v>
      </c>
      <c r="D45" s="41">
        <f t="shared" si="6"/>
        <v>3</v>
      </c>
      <c r="E45" s="42" t="str">
        <f t="shared" si="2"/>
        <v>VIGO</v>
      </c>
      <c r="F45" s="42">
        <f t="shared" si="7"/>
        <v>60674.5</v>
      </c>
      <c r="G45" s="42">
        <f t="shared" si="8"/>
        <v>63816</v>
      </c>
    </row>
    <row r="46" spans="1:9" x14ac:dyDescent="0.25">
      <c r="A46" s="42" t="str">
        <f t="shared" si="3"/>
        <v>BILBAO</v>
      </c>
      <c r="B46" s="41">
        <f t="shared" si="4"/>
        <v>199099.75</v>
      </c>
      <c r="C46" s="41">
        <f t="shared" si="5"/>
        <v>193535.75</v>
      </c>
      <c r="D46" s="41">
        <f t="shared" si="6"/>
        <v>5</v>
      </c>
      <c r="E46" s="42" t="str">
        <f t="shared" si="2"/>
        <v>MALAGA</v>
      </c>
      <c r="F46" s="42">
        <f t="shared" si="7"/>
        <v>52629</v>
      </c>
      <c r="G46" s="42">
        <f t="shared" si="8"/>
        <v>40983</v>
      </c>
    </row>
    <row r="47" spans="1:9" x14ac:dyDescent="0.25">
      <c r="A47" s="42" t="str">
        <f t="shared" si="3"/>
        <v>CARTAGENA</v>
      </c>
      <c r="B47" s="41">
        <f t="shared" si="4"/>
        <v>29179</v>
      </c>
      <c r="C47" s="41">
        <f t="shared" si="5"/>
        <v>25950</v>
      </c>
      <c r="D47" s="41">
        <f t="shared" si="6"/>
        <v>14</v>
      </c>
      <c r="E47" s="42" t="str">
        <f t="shared" si="2"/>
        <v>TARRAGONA</v>
      </c>
      <c r="F47" s="42">
        <f t="shared" si="7"/>
        <v>51437</v>
      </c>
      <c r="G47" s="42">
        <f t="shared" si="8"/>
        <v>51312</v>
      </c>
    </row>
    <row r="48" spans="1:9" x14ac:dyDescent="0.25">
      <c r="A48" s="42" t="str">
        <f t="shared" si="3"/>
        <v>CASTELLON</v>
      </c>
      <c r="B48" s="41">
        <f t="shared" si="4"/>
        <v>62301</v>
      </c>
      <c r="C48" s="41">
        <f t="shared" si="5"/>
        <v>59180</v>
      </c>
      <c r="D48" s="41">
        <f t="shared" si="6"/>
        <v>7</v>
      </c>
      <c r="E48" s="42" t="str">
        <f t="shared" si="2"/>
        <v>SEVILLA</v>
      </c>
      <c r="F48" s="42">
        <f t="shared" si="7"/>
        <v>47966</v>
      </c>
      <c r="G48" s="42">
        <f t="shared" si="8"/>
        <v>43438</v>
      </c>
    </row>
    <row r="49" spans="1:7" x14ac:dyDescent="0.25">
      <c r="A49" s="42" t="str">
        <f t="shared" si="3"/>
        <v>CEUTA</v>
      </c>
      <c r="B49" s="41">
        <f t="shared" si="4"/>
        <v>6196</v>
      </c>
      <c r="C49" s="41">
        <f t="shared" si="5"/>
        <v>6366</v>
      </c>
      <c r="D49" s="41">
        <f t="shared" si="6"/>
        <v>20</v>
      </c>
      <c r="E49" s="42" t="str">
        <f t="shared" si="2"/>
        <v>ALICANTE</v>
      </c>
      <c r="F49" s="42">
        <f t="shared" si="7"/>
        <v>46480</v>
      </c>
      <c r="G49" s="42">
        <f t="shared" si="8"/>
        <v>49877</v>
      </c>
    </row>
    <row r="50" spans="1:7" x14ac:dyDescent="0.25">
      <c r="A50" s="42" t="str">
        <f t="shared" si="3"/>
        <v>FERROL-SAN CIBRAO</v>
      </c>
      <c r="B50" s="41">
        <f t="shared" si="4"/>
        <v>309</v>
      </c>
      <c r="C50" s="41">
        <f t="shared" si="5"/>
        <v>361</v>
      </c>
      <c r="D50" s="41">
        <f t="shared" si="6"/>
        <v>26</v>
      </c>
      <c r="E50" s="42" t="str">
        <f t="shared" si="2"/>
        <v>BAHIA DE CADIZ</v>
      </c>
      <c r="F50" s="42">
        <f t="shared" si="7"/>
        <v>30886.5</v>
      </c>
      <c r="G50" s="42">
        <f t="shared" si="8"/>
        <v>30277.5</v>
      </c>
    </row>
    <row r="51" spans="1:7" x14ac:dyDescent="0.25">
      <c r="A51" s="42" t="str">
        <f t="shared" si="3"/>
        <v>GIJON</v>
      </c>
      <c r="B51" s="41">
        <f t="shared" si="4"/>
        <v>18455</v>
      </c>
      <c r="C51" s="41">
        <f t="shared" si="5"/>
        <v>20152</v>
      </c>
      <c r="D51" s="41">
        <f t="shared" si="6"/>
        <v>16</v>
      </c>
      <c r="E51" s="42" t="str">
        <f t="shared" si="2"/>
        <v>CARTAGENA</v>
      </c>
      <c r="F51" s="42">
        <f t="shared" si="7"/>
        <v>29179</v>
      </c>
      <c r="G51" s="42">
        <f t="shared" si="8"/>
        <v>25950</v>
      </c>
    </row>
    <row r="52" spans="1:7" x14ac:dyDescent="0.25">
      <c r="A52" s="42" t="str">
        <f t="shared" si="3"/>
        <v>HUELVA</v>
      </c>
      <c r="B52" s="41">
        <f t="shared" si="4"/>
        <v>1935</v>
      </c>
      <c r="C52" s="41">
        <f t="shared" si="5"/>
        <v>129</v>
      </c>
      <c r="D52" s="41">
        <f t="shared" si="6"/>
        <v>22</v>
      </c>
      <c r="E52" s="42" t="str">
        <f t="shared" si="2"/>
        <v>BALEARES</v>
      </c>
      <c r="F52" s="42">
        <f t="shared" si="7"/>
        <v>18980</v>
      </c>
      <c r="G52" s="42">
        <f t="shared" si="8"/>
        <v>19674</v>
      </c>
    </row>
    <row r="53" spans="1:7" x14ac:dyDescent="0.25">
      <c r="A53" s="42" t="str">
        <f t="shared" si="3"/>
        <v>LAS PALMAS</v>
      </c>
      <c r="B53" s="41">
        <f t="shared" si="4"/>
        <v>316473</v>
      </c>
      <c r="C53" s="41">
        <f t="shared" si="5"/>
        <v>351985</v>
      </c>
      <c r="D53" s="41">
        <f t="shared" si="6"/>
        <v>4</v>
      </c>
      <c r="E53" s="42" t="str">
        <f t="shared" si="2"/>
        <v>GIJON</v>
      </c>
      <c r="F53" s="42">
        <f t="shared" si="7"/>
        <v>18455</v>
      </c>
      <c r="G53" s="42">
        <f t="shared" si="8"/>
        <v>20152</v>
      </c>
    </row>
    <row r="54" spans="1:7" x14ac:dyDescent="0.25">
      <c r="A54" s="42" t="str">
        <f t="shared" si="3"/>
        <v>MALAGA</v>
      </c>
      <c r="B54" s="41">
        <f t="shared" si="4"/>
        <v>52629</v>
      </c>
      <c r="C54" s="41">
        <f t="shared" si="5"/>
        <v>40983</v>
      </c>
      <c r="D54" s="41">
        <f t="shared" si="6"/>
        <v>9</v>
      </c>
      <c r="E54" s="42" t="str">
        <f t="shared" si="2"/>
        <v>MELILLA</v>
      </c>
      <c r="F54" s="42">
        <f t="shared" si="7"/>
        <v>11812</v>
      </c>
      <c r="G54" s="42">
        <f t="shared" si="8"/>
        <v>11351</v>
      </c>
    </row>
    <row r="55" spans="1:7" x14ac:dyDescent="0.25">
      <c r="A55" s="42" t="str">
        <f t="shared" si="3"/>
        <v>MARIN Y RIA DE PONTEVEDRA</v>
      </c>
      <c r="B55" s="41">
        <f t="shared" si="4"/>
        <v>8530</v>
      </c>
      <c r="C55" s="41">
        <f t="shared" si="5"/>
        <v>11018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11560</v>
      </c>
      <c r="G55" s="42">
        <f t="shared" si="8"/>
        <v>10224</v>
      </c>
    </row>
    <row r="56" spans="1:7" x14ac:dyDescent="0.25">
      <c r="A56" s="42" t="str">
        <f t="shared" si="3"/>
        <v>MELILLA</v>
      </c>
      <c r="B56" s="41">
        <f t="shared" si="4"/>
        <v>11812</v>
      </c>
      <c r="C56" s="41">
        <f t="shared" si="5"/>
        <v>11351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8530</v>
      </c>
      <c r="G56" s="42">
        <f t="shared" si="8"/>
        <v>11018</v>
      </c>
    </row>
    <row r="57" spans="1:7" x14ac:dyDescent="0.25">
      <c r="A57" s="42" t="str">
        <f t="shared" si="3"/>
        <v>MOTRIL</v>
      </c>
      <c r="B57" s="41">
        <f t="shared" si="4"/>
        <v>1605</v>
      </c>
      <c r="C57" s="41">
        <f t="shared" si="5"/>
        <v>2162</v>
      </c>
      <c r="D57" s="41">
        <f t="shared" si="6"/>
        <v>23</v>
      </c>
      <c r="E57" s="42" t="str">
        <f t="shared" si="2"/>
        <v>CEUTA</v>
      </c>
      <c r="F57" s="42">
        <f t="shared" si="9"/>
        <v>6196</v>
      </c>
      <c r="G57" s="42">
        <f t="shared" si="8"/>
        <v>6366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2313</v>
      </c>
      <c r="G58" s="42">
        <f t="shared" si="8"/>
        <v>2058</v>
      </c>
    </row>
    <row r="59" spans="1:7" x14ac:dyDescent="0.25">
      <c r="A59" s="42" t="str">
        <f t="shared" si="3"/>
        <v>SANTA CRUZ DE TENERIFE</v>
      </c>
      <c r="B59" s="41">
        <f t="shared" si="4"/>
        <v>103176</v>
      </c>
      <c r="C59" s="41">
        <f t="shared" si="5"/>
        <v>97881</v>
      </c>
      <c r="D59" s="41">
        <f t="shared" si="6"/>
        <v>6</v>
      </c>
      <c r="E59" s="42" t="str">
        <f t="shared" si="2"/>
        <v>HUELVA</v>
      </c>
      <c r="F59" s="42">
        <f t="shared" si="9"/>
        <v>1935</v>
      </c>
      <c r="G59" s="42">
        <f t="shared" si="8"/>
        <v>129</v>
      </c>
    </row>
    <row r="60" spans="1:7" x14ac:dyDescent="0.25">
      <c r="A60" s="42" t="str">
        <f t="shared" si="3"/>
        <v>SANTANDER</v>
      </c>
      <c r="B60" s="41">
        <f t="shared" si="4"/>
        <v>333</v>
      </c>
      <c r="C60" s="41">
        <f t="shared" si="5"/>
        <v>427</v>
      </c>
      <c r="D60" s="41">
        <f t="shared" si="6"/>
        <v>25</v>
      </c>
      <c r="E60" s="42" t="str">
        <f t="shared" si="2"/>
        <v>MOTRIL</v>
      </c>
      <c r="F60" s="42">
        <f t="shared" si="9"/>
        <v>1605</v>
      </c>
      <c r="G60" s="42">
        <f t="shared" si="8"/>
        <v>2162</v>
      </c>
    </row>
    <row r="61" spans="1:7" x14ac:dyDescent="0.25">
      <c r="A61" s="42" t="str">
        <f t="shared" si="3"/>
        <v>SEVILLA</v>
      </c>
      <c r="B61" s="41">
        <f t="shared" si="4"/>
        <v>47966</v>
      </c>
      <c r="C61" s="41">
        <f t="shared" si="5"/>
        <v>43438</v>
      </c>
      <c r="D61" s="41">
        <f t="shared" si="6"/>
        <v>11</v>
      </c>
      <c r="E61" s="42" t="str">
        <f t="shared" si="2"/>
        <v>A CORUÑA</v>
      </c>
      <c r="F61" s="42">
        <f t="shared" si="9"/>
        <v>913</v>
      </c>
      <c r="G61" s="42">
        <f t="shared" si="8"/>
        <v>929</v>
      </c>
    </row>
    <row r="62" spans="1:7" x14ac:dyDescent="0.25">
      <c r="A62" s="42" t="str">
        <f t="shared" si="3"/>
        <v>TARRAGONA</v>
      </c>
      <c r="B62" s="41">
        <f t="shared" si="4"/>
        <v>51437</v>
      </c>
      <c r="C62" s="41">
        <f t="shared" si="5"/>
        <v>51312</v>
      </c>
      <c r="D62" s="41">
        <f t="shared" si="6"/>
        <v>10</v>
      </c>
      <c r="E62" s="42" t="str">
        <f t="shared" si="2"/>
        <v>SANTANDER</v>
      </c>
      <c r="F62" s="42">
        <f t="shared" si="9"/>
        <v>333</v>
      </c>
      <c r="G62" s="42">
        <f t="shared" si="8"/>
        <v>427</v>
      </c>
    </row>
    <row r="63" spans="1:7" x14ac:dyDescent="0.25">
      <c r="A63" s="42" t="str">
        <f t="shared" si="3"/>
        <v>VALENCIA</v>
      </c>
      <c r="B63" s="41">
        <f t="shared" si="4"/>
        <v>1361632</v>
      </c>
      <c r="C63" s="41">
        <f t="shared" si="5"/>
        <v>1460055</v>
      </c>
      <c r="D63" s="41">
        <f t="shared" si="6"/>
        <v>2</v>
      </c>
      <c r="E63" s="42" t="str">
        <f t="shared" si="2"/>
        <v>FERROL-SAN CIBRAO</v>
      </c>
      <c r="F63" s="42">
        <f t="shared" si="9"/>
        <v>309</v>
      </c>
      <c r="G63" s="42">
        <f t="shared" si="8"/>
        <v>361</v>
      </c>
    </row>
    <row r="64" spans="1:7" x14ac:dyDescent="0.25">
      <c r="A64" s="42" t="str">
        <f t="shared" si="3"/>
        <v>VIGO</v>
      </c>
      <c r="B64" s="41">
        <f t="shared" si="4"/>
        <v>60674.5</v>
      </c>
      <c r="C64" s="41">
        <f t="shared" si="5"/>
        <v>63816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11560</v>
      </c>
      <c r="C65" s="41">
        <f t="shared" si="5"/>
        <v>10224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4</v>
      </c>
      <c r="C8" s="38">
        <v>2</v>
      </c>
      <c r="D8" s="38">
        <v>527</v>
      </c>
      <c r="E8" s="38">
        <v>279</v>
      </c>
      <c r="F8" s="13">
        <f t="shared" ref="F8:F35" si="0">((E8*100)/D8)-100</f>
        <v>-47.058823529411768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318880</v>
      </c>
      <c r="C11" s="37">
        <v>364856</v>
      </c>
      <c r="D11" s="37">
        <v>1205468</v>
      </c>
      <c r="E11" s="37">
        <v>1436962</v>
      </c>
      <c r="F11" s="10">
        <f t="shared" si="0"/>
        <v>19.203661980243353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4</v>
      </c>
      <c r="D13" s="37">
        <v>2</v>
      </c>
      <c r="E13" s="37">
        <v>8</v>
      </c>
      <c r="F13" s="10">
        <f t="shared" si="0"/>
        <v>300</v>
      </c>
      <c r="G13" s="1"/>
      <c r="H13" s="1"/>
      <c r="I13" s="1"/>
    </row>
    <row r="14" spans="1:12" x14ac:dyDescent="0.25">
      <c r="A14" s="11" t="s">
        <v>51</v>
      </c>
      <c r="B14" s="38">
        <v>20835.5</v>
      </c>
      <c r="C14" s="38">
        <v>29008</v>
      </c>
      <c r="D14" s="38">
        <v>101664</v>
      </c>
      <c r="E14" s="38">
        <v>97594</v>
      </c>
      <c r="F14" s="13">
        <f t="shared" si="0"/>
        <v>-4.0033836953100348</v>
      </c>
      <c r="G14" s="1"/>
      <c r="H14" s="1"/>
      <c r="I14" s="1"/>
    </row>
    <row r="15" spans="1:12" x14ac:dyDescent="0.25">
      <c r="A15" s="8" t="s">
        <v>52</v>
      </c>
      <c r="B15" s="37">
        <v>61</v>
      </c>
      <c r="C15" s="37">
        <v>48</v>
      </c>
      <c r="D15" s="37">
        <v>186.25</v>
      </c>
      <c r="E15" s="37">
        <v>272</v>
      </c>
      <c r="F15" s="10">
        <f t="shared" si="0"/>
        <v>46.040268456375827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18</v>
      </c>
      <c r="D16" s="38">
        <v>0</v>
      </c>
      <c r="E16" s="38">
        <v>56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19</v>
      </c>
      <c r="C17" s="37">
        <v>345</v>
      </c>
      <c r="D17" s="37">
        <v>882</v>
      </c>
      <c r="E17" s="37">
        <v>1624</v>
      </c>
      <c r="F17" s="10">
        <f t="shared" si="0"/>
        <v>84.126984126984127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51390</v>
      </c>
      <c r="C22" s="38">
        <v>43189</v>
      </c>
      <c r="D22" s="38">
        <v>220949</v>
      </c>
      <c r="E22" s="38">
        <v>174880</v>
      </c>
      <c r="F22" s="13">
        <f t="shared" si="0"/>
        <v>-20.850513014315524</v>
      </c>
      <c r="G22" s="1"/>
      <c r="H22" s="1"/>
      <c r="I22" s="1"/>
    </row>
    <row r="23" spans="1:9" x14ac:dyDescent="0.25">
      <c r="A23" s="8" t="s">
        <v>60</v>
      </c>
      <c r="B23" s="37">
        <v>7046</v>
      </c>
      <c r="C23" s="37">
        <v>7113</v>
      </c>
      <c r="D23" s="37">
        <v>31588</v>
      </c>
      <c r="E23" s="37">
        <v>40578</v>
      </c>
      <c r="F23" s="10">
        <f t="shared" si="0"/>
        <v>28.460174749905036</v>
      </c>
      <c r="G23" s="1"/>
      <c r="H23" s="1"/>
      <c r="I23" s="1"/>
    </row>
    <row r="24" spans="1:9" x14ac:dyDescent="0.25">
      <c r="A24" s="11" t="s">
        <v>61</v>
      </c>
      <c r="B24" s="38">
        <v>298</v>
      </c>
      <c r="C24" s="38">
        <v>108</v>
      </c>
      <c r="D24" s="38">
        <v>1266</v>
      </c>
      <c r="E24" s="38">
        <v>432</v>
      </c>
      <c r="F24" s="13">
        <f t="shared" si="0"/>
        <v>-65.876777251184834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183</v>
      </c>
      <c r="C28" s="38">
        <v>324</v>
      </c>
      <c r="D28" s="38">
        <v>1105</v>
      </c>
      <c r="E28" s="38">
        <v>1089</v>
      </c>
      <c r="F28" s="13">
        <f t="shared" si="0"/>
        <v>-1.4479638009049722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6907</v>
      </c>
      <c r="C31" s="37">
        <v>4955</v>
      </c>
      <c r="D31" s="37">
        <v>25860</v>
      </c>
      <c r="E31" s="37">
        <v>22755</v>
      </c>
      <c r="F31" s="10">
        <f t="shared" si="0"/>
        <v>-12.006960556844547</v>
      </c>
      <c r="G31" s="1"/>
      <c r="H31" s="1"/>
      <c r="I31" s="1"/>
    </row>
    <row r="32" spans="1:9" x14ac:dyDescent="0.25">
      <c r="A32" s="11" t="s">
        <v>69</v>
      </c>
      <c r="B32" s="38">
        <v>188397</v>
      </c>
      <c r="C32" s="38">
        <v>200737</v>
      </c>
      <c r="D32" s="38">
        <v>756590</v>
      </c>
      <c r="E32" s="38">
        <v>756335</v>
      </c>
      <c r="F32" s="13">
        <f t="shared" si="0"/>
        <v>-3.3703855456721499E-2</v>
      </c>
      <c r="G32" s="1"/>
      <c r="H32" s="1"/>
      <c r="I32" s="1"/>
    </row>
    <row r="33" spans="1:9" x14ac:dyDescent="0.25">
      <c r="A33" s="8" t="s">
        <v>70</v>
      </c>
      <c r="B33" s="37">
        <v>495</v>
      </c>
      <c r="C33" s="37">
        <v>460</v>
      </c>
      <c r="D33" s="37">
        <v>2300</v>
      </c>
      <c r="E33" s="37">
        <v>2172</v>
      </c>
      <c r="F33" s="10">
        <f t="shared" si="0"/>
        <v>-5.5652173913043441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594515.5</v>
      </c>
      <c r="C35" s="15">
        <f t="shared" ref="C35:E35" si="1">SUM(C7:C34)</f>
        <v>651167</v>
      </c>
      <c r="D35" s="15">
        <f t="shared" si="1"/>
        <v>2348387.25</v>
      </c>
      <c r="E35" s="15">
        <f t="shared" si="1"/>
        <v>2535156</v>
      </c>
      <c r="F35" s="16">
        <f t="shared" si="0"/>
        <v>7.9530643849305562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1436962</v>
      </c>
      <c r="G38" s="42">
        <f>LOOKUP(E38,$A$38:$A$65,$C$38:$C$65)</f>
        <v>1205468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279</v>
      </c>
      <c r="C39" s="41">
        <f t="shared" ref="C39:C65" si="5">D8</f>
        <v>527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756335</v>
      </c>
      <c r="G39" s="42">
        <f t="shared" ref="G39:G65" si="8">LOOKUP(E39,$A$38:$A$65,$C$38:$C$65)</f>
        <v>756590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174880</v>
      </c>
      <c r="G40" s="42">
        <f t="shared" si="8"/>
        <v>220949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97594</v>
      </c>
      <c r="G41" s="42">
        <f t="shared" si="8"/>
        <v>101664</v>
      </c>
    </row>
    <row r="42" spans="1:9" x14ac:dyDescent="0.25">
      <c r="A42" s="42" t="str">
        <f t="shared" si="3"/>
        <v>BAHIA DE ALGECIRAS</v>
      </c>
      <c r="B42" s="41">
        <f t="shared" si="4"/>
        <v>1436962</v>
      </c>
      <c r="C42" s="41">
        <f t="shared" si="5"/>
        <v>1205468</v>
      </c>
      <c r="D42" s="41">
        <f t="shared" si="6"/>
        <v>1</v>
      </c>
      <c r="E42" s="42" t="str">
        <f t="shared" si="2"/>
        <v>MALAGA</v>
      </c>
      <c r="F42" s="42">
        <f t="shared" si="7"/>
        <v>40578</v>
      </c>
      <c r="G42" s="42">
        <f t="shared" si="8"/>
        <v>31588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13</v>
      </c>
      <c r="E43" s="42" t="str">
        <f t="shared" si="2"/>
        <v>TARRAGONA</v>
      </c>
      <c r="F43" s="42">
        <f t="shared" si="7"/>
        <v>22755</v>
      </c>
      <c r="G43" s="42">
        <f t="shared" si="8"/>
        <v>25860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2</v>
      </c>
      <c r="D44" s="41">
        <f t="shared" si="6"/>
        <v>17</v>
      </c>
      <c r="E44" s="42" t="str">
        <f t="shared" si="2"/>
        <v>VIGO</v>
      </c>
      <c r="F44" s="42">
        <f t="shared" si="7"/>
        <v>2172</v>
      </c>
      <c r="G44" s="42">
        <f t="shared" si="8"/>
        <v>2300</v>
      </c>
    </row>
    <row r="45" spans="1:9" x14ac:dyDescent="0.25">
      <c r="A45" s="42" t="str">
        <f t="shared" si="3"/>
        <v>BARCELONA</v>
      </c>
      <c r="B45" s="41">
        <f t="shared" si="4"/>
        <v>97594</v>
      </c>
      <c r="C45" s="41">
        <f t="shared" si="5"/>
        <v>101664</v>
      </c>
      <c r="D45" s="41">
        <f t="shared" si="6"/>
        <v>4</v>
      </c>
      <c r="E45" s="42" t="str">
        <f t="shared" si="2"/>
        <v>CASTELLON</v>
      </c>
      <c r="F45" s="42">
        <f t="shared" si="7"/>
        <v>1624</v>
      </c>
      <c r="G45" s="42">
        <f t="shared" si="8"/>
        <v>882</v>
      </c>
    </row>
    <row r="46" spans="1:9" x14ac:dyDescent="0.25">
      <c r="A46" s="42" t="str">
        <f t="shared" si="3"/>
        <v>BILBAO</v>
      </c>
      <c r="B46" s="41">
        <f t="shared" si="4"/>
        <v>272</v>
      </c>
      <c r="C46" s="41">
        <f t="shared" si="5"/>
        <v>186.25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1089</v>
      </c>
      <c r="G46" s="42">
        <f t="shared" si="8"/>
        <v>1105</v>
      </c>
    </row>
    <row r="47" spans="1:9" x14ac:dyDescent="0.25">
      <c r="A47" s="42" t="str">
        <f t="shared" si="3"/>
        <v>CARTAGENA</v>
      </c>
      <c r="B47" s="41">
        <f t="shared" si="4"/>
        <v>56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432</v>
      </c>
      <c r="G47" s="42">
        <f t="shared" si="8"/>
        <v>1266</v>
      </c>
    </row>
    <row r="48" spans="1:9" x14ac:dyDescent="0.25">
      <c r="A48" s="42" t="str">
        <f t="shared" si="3"/>
        <v>CASTELLON</v>
      </c>
      <c r="B48" s="41">
        <f t="shared" si="4"/>
        <v>1624</v>
      </c>
      <c r="C48" s="41">
        <f t="shared" si="5"/>
        <v>882</v>
      </c>
      <c r="D48" s="41">
        <f t="shared" si="6"/>
        <v>8</v>
      </c>
      <c r="E48" s="42" t="str">
        <f t="shared" si="2"/>
        <v>ALICANTE</v>
      </c>
      <c r="F48" s="42">
        <f t="shared" si="7"/>
        <v>279</v>
      </c>
      <c r="G48" s="42">
        <f t="shared" si="8"/>
        <v>527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272</v>
      </c>
      <c r="G49" s="42">
        <f t="shared" si="8"/>
        <v>186.25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100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174880</v>
      </c>
      <c r="C53" s="41">
        <f t="shared" si="5"/>
        <v>220949</v>
      </c>
      <c r="D53" s="41">
        <f t="shared" si="6"/>
        <v>3</v>
      </c>
      <c r="E53" s="42" t="str">
        <f t="shared" si="2"/>
        <v>MOTRIL</v>
      </c>
      <c r="F53" s="42">
        <f t="shared" si="7"/>
        <v>10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40578</v>
      </c>
      <c r="C54" s="41">
        <f t="shared" si="5"/>
        <v>31588</v>
      </c>
      <c r="D54" s="41">
        <f t="shared" si="6"/>
        <v>5</v>
      </c>
      <c r="E54" s="42" t="str">
        <f t="shared" si="2"/>
        <v>BALEARES</v>
      </c>
      <c r="F54" s="42">
        <f t="shared" si="7"/>
        <v>8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432</v>
      </c>
      <c r="C55" s="41">
        <f t="shared" si="5"/>
        <v>1266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1089</v>
      </c>
      <c r="C59" s="41">
        <f t="shared" si="5"/>
        <v>1105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22755</v>
      </c>
      <c r="C62" s="41">
        <f t="shared" si="5"/>
        <v>25860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756335</v>
      </c>
      <c r="C63" s="41">
        <f t="shared" si="5"/>
        <v>756590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2172</v>
      </c>
      <c r="C64" s="41">
        <f t="shared" si="5"/>
        <v>2300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">
        <v>40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7</v>
      </c>
      <c r="C7" s="9">
        <v>15</v>
      </c>
      <c r="D7" s="9">
        <v>145</v>
      </c>
      <c r="E7" s="9">
        <v>135</v>
      </c>
      <c r="F7" s="10">
        <f>((E7*100)/D7)-100</f>
        <v>-6.8965517241379359</v>
      </c>
      <c r="G7" s="1"/>
      <c r="H7" s="1"/>
      <c r="I7" s="1"/>
    </row>
    <row r="8" spans="1:12" x14ac:dyDescent="0.25">
      <c r="A8" s="11" t="s">
        <v>45</v>
      </c>
      <c r="B8" s="12">
        <v>9840</v>
      </c>
      <c r="C8" s="12">
        <v>9046</v>
      </c>
      <c r="D8" s="12">
        <v>39375</v>
      </c>
      <c r="E8" s="12">
        <v>37809</v>
      </c>
      <c r="F8" s="13">
        <f t="shared" ref="F8:F35" si="0">((E8*100)/D8)-100</f>
        <v>-3.9771428571428515</v>
      </c>
      <c r="G8" s="1"/>
      <c r="H8" s="1"/>
      <c r="I8" s="1"/>
    </row>
    <row r="9" spans="1:12" x14ac:dyDescent="0.25">
      <c r="A9" s="8" t="s">
        <v>46</v>
      </c>
      <c r="B9" s="9">
        <v>435</v>
      </c>
      <c r="C9" s="9">
        <v>100</v>
      </c>
      <c r="D9" s="9">
        <v>1558</v>
      </c>
      <c r="E9" s="9">
        <v>717</v>
      </c>
      <c r="F9" s="10">
        <f t="shared" si="0"/>
        <v>-53.979460847240048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432</v>
      </c>
      <c r="D11" s="9">
        <v>361</v>
      </c>
      <c r="E11" s="9">
        <v>1470</v>
      </c>
      <c r="F11" s="10">
        <f t="shared" si="0"/>
        <v>307.20221606648198</v>
      </c>
      <c r="G11" s="1"/>
      <c r="H11" s="1"/>
      <c r="I11" s="1"/>
    </row>
    <row r="12" spans="1:12" x14ac:dyDescent="0.25">
      <c r="A12" s="11" t="s">
        <v>49</v>
      </c>
      <c r="B12" s="12">
        <v>2187</v>
      </c>
      <c r="C12" s="12">
        <v>2370</v>
      </c>
      <c r="D12" s="12">
        <v>11990</v>
      </c>
      <c r="E12" s="12">
        <v>9503</v>
      </c>
      <c r="F12" s="13">
        <f t="shared" si="0"/>
        <v>-20.742285237698084</v>
      </c>
      <c r="G12" s="1"/>
      <c r="H12" s="1"/>
      <c r="I12" s="1"/>
    </row>
    <row r="13" spans="1:12" x14ac:dyDescent="0.25">
      <c r="A13" s="8" t="s">
        <v>50</v>
      </c>
      <c r="B13" s="9">
        <v>5332</v>
      </c>
      <c r="C13" s="9">
        <v>5429</v>
      </c>
      <c r="D13" s="9">
        <v>19647</v>
      </c>
      <c r="E13" s="9">
        <v>18958</v>
      </c>
      <c r="F13" s="10">
        <f t="shared" si="0"/>
        <v>-3.5068967272357128</v>
      </c>
      <c r="G13" s="1"/>
      <c r="H13" s="1"/>
      <c r="I13" s="1"/>
    </row>
    <row r="14" spans="1:12" x14ac:dyDescent="0.25">
      <c r="A14" s="11" t="s">
        <v>51</v>
      </c>
      <c r="B14" s="12">
        <v>13480.5</v>
      </c>
      <c r="C14" s="12">
        <v>14637.5</v>
      </c>
      <c r="D14" s="12">
        <v>52902</v>
      </c>
      <c r="E14" s="12">
        <v>63264</v>
      </c>
      <c r="F14" s="13">
        <f t="shared" si="0"/>
        <v>19.587161165929459</v>
      </c>
      <c r="G14" s="1"/>
      <c r="H14" s="1"/>
      <c r="I14" s="1"/>
    </row>
    <row r="15" spans="1:12" x14ac:dyDescent="0.25">
      <c r="A15" s="8" t="s">
        <v>52</v>
      </c>
      <c r="B15" s="9">
        <v>6682</v>
      </c>
      <c r="C15" s="9">
        <v>5503.25</v>
      </c>
      <c r="D15" s="9">
        <v>21091.25</v>
      </c>
      <c r="E15" s="9">
        <v>22857.25</v>
      </c>
      <c r="F15" s="10">
        <f t="shared" si="0"/>
        <v>8.3731405203579641</v>
      </c>
      <c r="G15" s="1"/>
      <c r="H15" s="1"/>
      <c r="I15" s="1"/>
    </row>
    <row r="16" spans="1:12" x14ac:dyDescent="0.25">
      <c r="A16" s="11" t="s">
        <v>53</v>
      </c>
      <c r="B16" s="12">
        <v>2459</v>
      </c>
      <c r="C16" s="12">
        <v>1985</v>
      </c>
      <c r="D16" s="12">
        <v>6305</v>
      </c>
      <c r="E16" s="12">
        <v>7570</v>
      </c>
      <c r="F16" s="13">
        <f t="shared" si="0"/>
        <v>20.063441712926249</v>
      </c>
      <c r="G16" s="1"/>
      <c r="H16" s="1"/>
      <c r="I16" s="1"/>
    </row>
    <row r="17" spans="1:9" x14ac:dyDescent="0.25">
      <c r="A17" s="8" t="s">
        <v>54</v>
      </c>
      <c r="B17" s="9">
        <v>258</v>
      </c>
      <c r="C17" s="9">
        <v>1049</v>
      </c>
      <c r="D17" s="9">
        <v>896</v>
      </c>
      <c r="E17" s="9">
        <v>1728</v>
      </c>
      <c r="F17" s="10">
        <f t="shared" si="0"/>
        <v>92.857142857142861</v>
      </c>
      <c r="G17" s="1"/>
      <c r="H17" s="1"/>
      <c r="I17" s="1"/>
    </row>
    <row r="18" spans="1:9" x14ac:dyDescent="0.25">
      <c r="A18" s="11" t="s">
        <v>55</v>
      </c>
      <c r="B18" s="12">
        <v>1590</v>
      </c>
      <c r="C18" s="12">
        <v>1411</v>
      </c>
      <c r="D18" s="12">
        <v>6353</v>
      </c>
      <c r="E18" s="12">
        <v>6195</v>
      </c>
      <c r="F18" s="13">
        <f t="shared" si="0"/>
        <v>-2.4870140091295383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568</v>
      </c>
      <c r="C20" s="12">
        <v>844</v>
      </c>
      <c r="D20" s="12">
        <v>3174</v>
      </c>
      <c r="E20" s="12">
        <v>3251</v>
      </c>
      <c r="F20" s="13">
        <f t="shared" si="0"/>
        <v>2.4259609325771834</v>
      </c>
      <c r="G20" s="1"/>
      <c r="H20" s="1"/>
      <c r="I20" s="1"/>
    </row>
    <row r="21" spans="1:9" x14ac:dyDescent="0.25">
      <c r="A21" s="8" t="s">
        <v>58</v>
      </c>
      <c r="B21" s="9">
        <v>94</v>
      </c>
      <c r="C21" s="9">
        <v>42</v>
      </c>
      <c r="D21" s="9">
        <v>129</v>
      </c>
      <c r="E21" s="9">
        <v>265</v>
      </c>
      <c r="F21" s="10">
        <f t="shared" si="0"/>
        <v>105.42635658914728</v>
      </c>
      <c r="G21" s="1"/>
      <c r="H21" s="1"/>
      <c r="I21" s="1"/>
    </row>
    <row r="22" spans="1:9" x14ac:dyDescent="0.25">
      <c r="A22" s="11" t="s">
        <v>59</v>
      </c>
      <c r="B22" s="12">
        <v>27698</v>
      </c>
      <c r="C22" s="12">
        <v>30766</v>
      </c>
      <c r="D22" s="12">
        <v>107087</v>
      </c>
      <c r="E22" s="12">
        <v>118903</v>
      </c>
      <c r="F22" s="13">
        <f t="shared" si="0"/>
        <v>11.034019068607762</v>
      </c>
      <c r="G22" s="1"/>
      <c r="H22" s="1"/>
      <c r="I22" s="1"/>
    </row>
    <row r="23" spans="1:9" x14ac:dyDescent="0.25">
      <c r="A23" s="8" t="s">
        <v>60</v>
      </c>
      <c r="B23" s="9">
        <v>1079</v>
      </c>
      <c r="C23" s="9">
        <v>1153</v>
      </c>
      <c r="D23" s="9">
        <v>4407</v>
      </c>
      <c r="E23" s="9">
        <v>4189</v>
      </c>
      <c r="F23" s="10">
        <f t="shared" si="0"/>
        <v>-4.946675743135927</v>
      </c>
      <c r="G23" s="1"/>
      <c r="H23" s="1"/>
      <c r="I23" s="1"/>
    </row>
    <row r="24" spans="1:9" x14ac:dyDescent="0.25">
      <c r="A24" s="11" t="s">
        <v>61</v>
      </c>
      <c r="B24" s="12">
        <v>441</v>
      </c>
      <c r="C24" s="12">
        <v>640</v>
      </c>
      <c r="D24" s="12">
        <v>1899</v>
      </c>
      <c r="E24" s="12">
        <v>2726</v>
      </c>
      <c r="F24" s="13">
        <f t="shared" si="0"/>
        <v>43.549236440231709</v>
      </c>
      <c r="G24" s="1"/>
      <c r="H24" s="1"/>
      <c r="I24" s="1"/>
    </row>
    <row r="25" spans="1:9" x14ac:dyDescent="0.25">
      <c r="A25" s="8" t="s">
        <v>62</v>
      </c>
      <c r="B25" s="9">
        <v>1319</v>
      </c>
      <c r="C25" s="9">
        <v>1625</v>
      </c>
      <c r="D25" s="9">
        <v>5649</v>
      </c>
      <c r="E25" s="9">
        <v>7533</v>
      </c>
      <c r="F25" s="10">
        <f t="shared" si="0"/>
        <v>33.351035581518857</v>
      </c>
      <c r="G25" s="1"/>
      <c r="H25" s="1"/>
      <c r="I25" s="1"/>
    </row>
    <row r="26" spans="1:9" x14ac:dyDescent="0.25">
      <c r="A26" s="11" t="s">
        <v>63</v>
      </c>
      <c r="B26" s="12">
        <v>84</v>
      </c>
      <c r="C26" s="12">
        <v>82</v>
      </c>
      <c r="D26" s="12">
        <v>366</v>
      </c>
      <c r="E26" s="12">
        <v>301</v>
      </c>
      <c r="F26" s="13">
        <f t="shared" si="0"/>
        <v>-17.759562841530055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22927</v>
      </c>
      <c r="C28" s="12">
        <v>23196</v>
      </c>
      <c r="D28" s="12">
        <v>85993</v>
      </c>
      <c r="E28" s="12">
        <v>91900</v>
      </c>
      <c r="F28" s="13">
        <f t="shared" si="0"/>
        <v>6.8691637691439951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10152</v>
      </c>
      <c r="C30" s="12">
        <v>10863</v>
      </c>
      <c r="D30" s="12">
        <v>39754</v>
      </c>
      <c r="E30" s="12">
        <v>44143</v>
      </c>
      <c r="F30" s="13">
        <f t="shared" si="0"/>
        <v>11.040398450470391</v>
      </c>
      <c r="G30" s="1"/>
      <c r="H30" s="1"/>
      <c r="I30" s="1"/>
    </row>
    <row r="31" spans="1:9" x14ac:dyDescent="0.25">
      <c r="A31" s="8" t="s">
        <v>68</v>
      </c>
      <c r="B31" s="9">
        <v>1450</v>
      </c>
      <c r="C31" s="9">
        <v>548</v>
      </c>
      <c r="D31" s="9">
        <v>6334</v>
      </c>
      <c r="E31" s="9">
        <v>3000</v>
      </c>
      <c r="F31" s="10">
        <f t="shared" si="0"/>
        <v>-52.636564572150299</v>
      </c>
      <c r="G31" s="1"/>
      <c r="H31" s="1"/>
      <c r="I31" s="1"/>
    </row>
    <row r="32" spans="1:9" x14ac:dyDescent="0.25">
      <c r="A32" s="11" t="s">
        <v>69</v>
      </c>
      <c r="B32" s="12">
        <v>11671</v>
      </c>
      <c r="C32" s="12">
        <v>12617</v>
      </c>
      <c r="D32" s="12">
        <v>42800</v>
      </c>
      <c r="E32" s="12">
        <v>50871</v>
      </c>
      <c r="F32" s="13">
        <f t="shared" si="0"/>
        <v>18.857476635514018</v>
      </c>
      <c r="G32" s="1"/>
      <c r="H32" s="1"/>
      <c r="I32" s="1"/>
    </row>
    <row r="33" spans="1:9" x14ac:dyDescent="0.25">
      <c r="A33" s="8" t="s">
        <v>70</v>
      </c>
      <c r="B33" s="9">
        <v>1897</v>
      </c>
      <c r="C33" s="9">
        <v>1995</v>
      </c>
      <c r="D33" s="9">
        <v>7178</v>
      </c>
      <c r="E33" s="9">
        <v>8520</v>
      </c>
      <c r="F33" s="10">
        <f t="shared" si="0"/>
        <v>18.696015603232098</v>
      </c>
      <c r="G33" s="1"/>
      <c r="H33" s="1"/>
      <c r="I33" s="1"/>
    </row>
    <row r="34" spans="1:9" x14ac:dyDescent="0.25">
      <c r="A34" s="11" t="s">
        <v>71</v>
      </c>
      <c r="B34" s="12">
        <v>2994</v>
      </c>
      <c r="C34" s="12">
        <v>2755</v>
      </c>
      <c r="D34" s="12">
        <v>9946</v>
      </c>
      <c r="E34" s="12">
        <v>11313</v>
      </c>
      <c r="F34" s="13">
        <f t="shared" si="0"/>
        <v>13.744218781419661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124644.5</v>
      </c>
      <c r="C35" s="15">
        <f t="shared" ref="C35:E35" si="1">SUM(C7:C34)</f>
        <v>129103.75</v>
      </c>
      <c r="D35" s="15">
        <f t="shared" si="1"/>
        <v>475379.25</v>
      </c>
      <c r="E35" s="15">
        <f t="shared" si="1"/>
        <v>517121.25</v>
      </c>
      <c r="F35" s="16">
        <f t="shared" si="0"/>
        <v>8.7807787150995722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135</v>
      </c>
      <c r="C38" s="41">
        <f>D7</f>
        <v>145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118903</v>
      </c>
      <c r="G38" s="42">
        <f>LOOKUP(E38,$A$38:$A$65,$C$38:$C$65)</f>
        <v>107087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37809</v>
      </c>
      <c r="C39" s="41">
        <f t="shared" ref="C39:C65" si="5">D8</f>
        <v>39375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91900</v>
      </c>
      <c r="G39" s="42">
        <f t="shared" ref="G39:G65" si="8">LOOKUP(E39,$A$38:$A$65,$C$38:$C$65)</f>
        <v>85993</v>
      </c>
    </row>
    <row r="40" spans="1:9" x14ac:dyDescent="0.25">
      <c r="A40" s="42" t="str">
        <f t="shared" si="3"/>
        <v>ALMERIA</v>
      </c>
      <c r="B40" s="41">
        <f t="shared" si="4"/>
        <v>717</v>
      </c>
      <c r="C40" s="41">
        <f t="shared" si="5"/>
        <v>1558</v>
      </c>
      <c r="D40" s="41">
        <f t="shared" si="6"/>
        <v>21</v>
      </c>
      <c r="E40" s="42" t="str">
        <f t="shared" si="2"/>
        <v>BARCELONA</v>
      </c>
      <c r="F40" s="42">
        <f t="shared" si="7"/>
        <v>63264</v>
      </c>
      <c r="G40" s="42">
        <f t="shared" si="8"/>
        <v>52902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50871</v>
      </c>
      <c r="G41" s="42">
        <f t="shared" si="8"/>
        <v>42800</v>
      </c>
    </row>
    <row r="42" spans="1:9" x14ac:dyDescent="0.25">
      <c r="A42" s="42" t="str">
        <f t="shared" si="3"/>
        <v>BAHIA DE ALGECIRAS</v>
      </c>
      <c r="B42" s="41">
        <f t="shared" si="4"/>
        <v>1470</v>
      </c>
      <c r="C42" s="41">
        <f t="shared" si="5"/>
        <v>361</v>
      </c>
      <c r="D42" s="41">
        <f t="shared" si="6"/>
        <v>20</v>
      </c>
      <c r="E42" s="42" t="str">
        <f t="shared" si="2"/>
        <v>SEVILLA</v>
      </c>
      <c r="F42" s="42">
        <f t="shared" si="7"/>
        <v>44143</v>
      </c>
      <c r="G42" s="42">
        <f t="shared" si="8"/>
        <v>39754</v>
      </c>
    </row>
    <row r="43" spans="1:9" x14ac:dyDescent="0.25">
      <c r="A43" s="42" t="str">
        <f t="shared" si="3"/>
        <v>BAHIA DE CADIZ</v>
      </c>
      <c r="B43" s="41">
        <f t="shared" si="4"/>
        <v>9503</v>
      </c>
      <c r="C43" s="41">
        <f t="shared" si="5"/>
        <v>11990</v>
      </c>
      <c r="D43" s="41">
        <f t="shared" si="6"/>
        <v>10</v>
      </c>
      <c r="E43" s="42" t="str">
        <f t="shared" si="2"/>
        <v>ALICANTE</v>
      </c>
      <c r="F43" s="42">
        <f t="shared" si="7"/>
        <v>37809</v>
      </c>
      <c r="G43" s="42">
        <f t="shared" si="8"/>
        <v>39375</v>
      </c>
    </row>
    <row r="44" spans="1:9" x14ac:dyDescent="0.25">
      <c r="A44" s="42" t="str">
        <f t="shared" si="3"/>
        <v>BALEARES</v>
      </c>
      <c r="B44" s="41">
        <f t="shared" si="4"/>
        <v>18958</v>
      </c>
      <c r="C44" s="41">
        <f t="shared" si="5"/>
        <v>19647</v>
      </c>
      <c r="D44" s="41">
        <f t="shared" si="6"/>
        <v>8</v>
      </c>
      <c r="E44" s="42" t="str">
        <f t="shared" si="2"/>
        <v>BILBAO</v>
      </c>
      <c r="F44" s="42">
        <f t="shared" si="7"/>
        <v>22857.25</v>
      </c>
      <c r="G44" s="42">
        <f t="shared" si="8"/>
        <v>21091.25</v>
      </c>
    </row>
    <row r="45" spans="1:9" x14ac:dyDescent="0.25">
      <c r="A45" s="42" t="str">
        <f t="shared" si="3"/>
        <v>BARCELONA</v>
      </c>
      <c r="B45" s="41">
        <f t="shared" si="4"/>
        <v>63264</v>
      </c>
      <c r="C45" s="41">
        <f t="shared" si="5"/>
        <v>52902</v>
      </c>
      <c r="D45" s="41">
        <f t="shared" si="6"/>
        <v>3</v>
      </c>
      <c r="E45" s="42" t="str">
        <f t="shared" si="2"/>
        <v>BALEARES</v>
      </c>
      <c r="F45" s="42">
        <f t="shared" si="7"/>
        <v>18958</v>
      </c>
      <c r="G45" s="42">
        <f t="shared" si="8"/>
        <v>19647</v>
      </c>
    </row>
    <row r="46" spans="1:9" x14ac:dyDescent="0.25">
      <c r="A46" s="42" t="str">
        <f t="shared" si="3"/>
        <v>BILBAO</v>
      </c>
      <c r="B46" s="41">
        <f t="shared" si="4"/>
        <v>22857.25</v>
      </c>
      <c r="C46" s="41">
        <f t="shared" si="5"/>
        <v>21091.25</v>
      </c>
      <c r="D46" s="41">
        <f t="shared" si="6"/>
        <v>7</v>
      </c>
      <c r="E46" s="42" t="str">
        <f t="shared" si="2"/>
        <v>VILAGARCIA</v>
      </c>
      <c r="F46" s="42">
        <f t="shared" si="7"/>
        <v>11313</v>
      </c>
      <c r="G46" s="42">
        <f t="shared" si="8"/>
        <v>9946</v>
      </c>
    </row>
    <row r="47" spans="1:9" x14ac:dyDescent="0.25">
      <c r="A47" s="42" t="str">
        <f t="shared" si="3"/>
        <v>CARTAGENA</v>
      </c>
      <c r="B47" s="41">
        <f t="shared" si="4"/>
        <v>7570</v>
      </c>
      <c r="C47" s="41">
        <f t="shared" si="5"/>
        <v>6305</v>
      </c>
      <c r="D47" s="41">
        <f t="shared" si="6"/>
        <v>12</v>
      </c>
      <c r="E47" s="42" t="str">
        <f t="shared" si="2"/>
        <v>BAHIA DE CADIZ</v>
      </c>
      <c r="F47" s="42">
        <f t="shared" si="7"/>
        <v>9503</v>
      </c>
      <c r="G47" s="42">
        <f t="shared" si="8"/>
        <v>11990</v>
      </c>
    </row>
    <row r="48" spans="1:9" x14ac:dyDescent="0.25">
      <c r="A48" s="42" t="str">
        <f t="shared" si="3"/>
        <v>CASTELLON</v>
      </c>
      <c r="B48" s="41">
        <f t="shared" si="4"/>
        <v>1728</v>
      </c>
      <c r="C48" s="41">
        <f t="shared" si="5"/>
        <v>896</v>
      </c>
      <c r="D48" s="41">
        <f t="shared" si="6"/>
        <v>19</v>
      </c>
      <c r="E48" s="42" t="str">
        <f t="shared" si="2"/>
        <v>VIGO</v>
      </c>
      <c r="F48" s="42">
        <f t="shared" si="7"/>
        <v>8520</v>
      </c>
      <c r="G48" s="42">
        <f t="shared" si="8"/>
        <v>7178</v>
      </c>
    </row>
    <row r="49" spans="1:7" x14ac:dyDescent="0.25">
      <c r="A49" s="42" t="str">
        <f t="shared" si="3"/>
        <v>CEUTA</v>
      </c>
      <c r="B49" s="41">
        <f t="shared" si="4"/>
        <v>6195</v>
      </c>
      <c r="C49" s="41">
        <f t="shared" si="5"/>
        <v>6353</v>
      </c>
      <c r="D49" s="41">
        <f t="shared" si="6"/>
        <v>14</v>
      </c>
      <c r="E49" s="42" t="str">
        <f t="shared" si="2"/>
        <v>CARTAGENA</v>
      </c>
      <c r="F49" s="42">
        <f t="shared" si="7"/>
        <v>7570</v>
      </c>
      <c r="G49" s="42">
        <f t="shared" si="8"/>
        <v>6305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7533</v>
      </c>
      <c r="G50" s="42">
        <f t="shared" si="8"/>
        <v>5649</v>
      </c>
    </row>
    <row r="51" spans="1:7" x14ac:dyDescent="0.25">
      <c r="A51" s="42" t="str">
        <f t="shared" si="3"/>
        <v>GIJON</v>
      </c>
      <c r="B51" s="41">
        <f t="shared" si="4"/>
        <v>3251</v>
      </c>
      <c r="C51" s="41">
        <f t="shared" si="5"/>
        <v>3174</v>
      </c>
      <c r="D51" s="41">
        <f t="shared" si="6"/>
        <v>16</v>
      </c>
      <c r="E51" s="42" t="str">
        <f t="shared" si="2"/>
        <v>CEUTA</v>
      </c>
      <c r="F51" s="42">
        <f t="shared" si="7"/>
        <v>6195</v>
      </c>
      <c r="G51" s="42">
        <f t="shared" si="8"/>
        <v>6353</v>
      </c>
    </row>
    <row r="52" spans="1:7" x14ac:dyDescent="0.25">
      <c r="A52" s="42" t="str">
        <f t="shared" si="3"/>
        <v>HUELVA</v>
      </c>
      <c r="B52" s="41">
        <f t="shared" si="4"/>
        <v>265</v>
      </c>
      <c r="C52" s="41">
        <f t="shared" si="5"/>
        <v>129</v>
      </c>
      <c r="D52" s="41">
        <f t="shared" si="6"/>
        <v>23</v>
      </c>
      <c r="E52" s="42" t="str">
        <f t="shared" si="2"/>
        <v>MALAGA</v>
      </c>
      <c r="F52" s="42">
        <f t="shared" si="7"/>
        <v>4189</v>
      </c>
      <c r="G52" s="42">
        <f t="shared" si="8"/>
        <v>4407</v>
      </c>
    </row>
    <row r="53" spans="1:7" x14ac:dyDescent="0.25">
      <c r="A53" s="42" t="str">
        <f t="shared" si="3"/>
        <v>LAS PALMAS</v>
      </c>
      <c r="B53" s="41">
        <f t="shared" si="4"/>
        <v>118903</v>
      </c>
      <c r="C53" s="41">
        <f t="shared" si="5"/>
        <v>107087</v>
      </c>
      <c r="D53" s="41">
        <f t="shared" si="6"/>
        <v>1</v>
      </c>
      <c r="E53" s="42" t="str">
        <f t="shared" si="2"/>
        <v>GIJON</v>
      </c>
      <c r="F53" s="42">
        <f t="shared" si="7"/>
        <v>3251</v>
      </c>
      <c r="G53" s="42">
        <f t="shared" si="8"/>
        <v>3174</v>
      </c>
    </row>
    <row r="54" spans="1:7" x14ac:dyDescent="0.25">
      <c r="A54" s="42" t="str">
        <f t="shared" si="3"/>
        <v>MALAGA</v>
      </c>
      <c r="B54" s="41">
        <f t="shared" si="4"/>
        <v>4189</v>
      </c>
      <c r="C54" s="41">
        <f t="shared" si="5"/>
        <v>4407</v>
      </c>
      <c r="D54" s="41">
        <f t="shared" si="6"/>
        <v>15</v>
      </c>
      <c r="E54" s="42" t="str">
        <f t="shared" si="2"/>
        <v>TARRAGONA</v>
      </c>
      <c r="F54" s="42">
        <f t="shared" si="7"/>
        <v>3000</v>
      </c>
      <c r="G54" s="42">
        <f t="shared" si="8"/>
        <v>6334</v>
      </c>
    </row>
    <row r="55" spans="1:7" x14ac:dyDescent="0.25">
      <c r="A55" s="42" t="str">
        <f t="shared" si="3"/>
        <v>MARIN Y RIA DE PONTEVEDRA</v>
      </c>
      <c r="B55" s="41">
        <f t="shared" si="4"/>
        <v>2726</v>
      </c>
      <c r="C55" s="41">
        <f t="shared" si="5"/>
        <v>1899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2726</v>
      </c>
      <c r="G55" s="42">
        <f t="shared" si="8"/>
        <v>1899</v>
      </c>
    </row>
    <row r="56" spans="1:7" x14ac:dyDescent="0.25">
      <c r="A56" s="42" t="str">
        <f t="shared" si="3"/>
        <v>MELILLA</v>
      </c>
      <c r="B56" s="41">
        <f t="shared" si="4"/>
        <v>7533</v>
      </c>
      <c r="C56" s="41">
        <f t="shared" si="5"/>
        <v>5649</v>
      </c>
      <c r="D56" s="41">
        <f t="shared" si="6"/>
        <v>13</v>
      </c>
      <c r="E56" s="42" t="str">
        <f t="shared" si="2"/>
        <v>CASTELLON</v>
      </c>
      <c r="F56" s="42">
        <f t="shared" si="7"/>
        <v>1728</v>
      </c>
      <c r="G56" s="42">
        <f t="shared" si="8"/>
        <v>896</v>
      </c>
    </row>
    <row r="57" spans="1:7" x14ac:dyDescent="0.25">
      <c r="A57" s="42" t="str">
        <f t="shared" si="3"/>
        <v>MOTRIL</v>
      </c>
      <c r="B57" s="41">
        <f t="shared" si="4"/>
        <v>301</v>
      </c>
      <c r="C57" s="41">
        <f t="shared" si="5"/>
        <v>366</v>
      </c>
      <c r="D57" s="41">
        <f t="shared" si="6"/>
        <v>22</v>
      </c>
      <c r="E57" s="42" t="str">
        <f t="shared" si="2"/>
        <v>BAHIA DE ALGECIRAS</v>
      </c>
      <c r="F57" s="42">
        <f t="shared" si="7"/>
        <v>1470</v>
      </c>
      <c r="G57" s="42">
        <f t="shared" si="8"/>
        <v>361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717</v>
      </c>
      <c r="G58" s="42">
        <f t="shared" si="8"/>
        <v>1558</v>
      </c>
    </row>
    <row r="59" spans="1:7" x14ac:dyDescent="0.25">
      <c r="A59" s="42" t="str">
        <f t="shared" si="3"/>
        <v>SANTA CRUZ DE TENERIFE</v>
      </c>
      <c r="B59" s="41">
        <f t="shared" si="4"/>
        <v>91900</v>
      </c>
      <c r="C59" s="41">
        <f t="shared" si="5"/>
        <v>85993</v>
      </c>
      <c r="D59" s="41">
        <f t="shared" si="6"/>
        <v>2</v>
      </c>
      <c r="E59" s="42" t="str">
        <f t="shared" si="2"/>
        <v>MOTRIL</v>
      </c>
      <c r="F59" s="42">
        <f t="shared" si="7"/>
        <v>301</v>
      </c>
      <c r="G59" s="42">
        <f t="shared" si="8"/>
        <v>366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265</v>
      </c>
      <c r="G60" s="42">
        <f t="shared" si="8"/>
        <v>129</v>
      </c>
    </row>
    <row r="61" spans="1:7" x14ac:dyDescent="0.25">
      <c r="A61" s="42" t="str">
        <f t="shared" si="3"/>
        <v>SEVILLA</v>
      </c>
      <c r="B61" s="41">
        <f t="shared" si="4"/>
        <v>44143</v>
      </c>
      <c r="C61" s="41">
        <f t="shared" si="5"/>
        <v>39754</v>
      </c>
      <c r="D61" s="41">
        <f t="shared" si="6"/>
        <v>5</v>
      </c>
      <c r="E61" s="42" t="str">
        <f t="shared" si="2"/>
        <v>A CORUÑA</v>
      </c>
      <c r="F61" s="42">
        <f t="shared" si="7"/>
        <v>135</v>
      </c>
      <c r="G61" s="42">
        <f t="shared" si="8"/>
        <v>145</v>
      </c>
    </row>
    <row r="62" spans="1:7" x14ac:dyDescent="0.25">
      <c r="A62" s="42" t="str">
        <f t="shared" si="3"/>
        <v>TARRAGONA</v>
      </c>
      <c r="B62" s="41">
        <f t="shared" si="4"/>
        <v>3000</v>
      </c>
      <c r="C62" s="41">
        <f t="shared" si="5"/>
        <v>6334</v>
      </c>
      <c r="D62" s="41">
        <f t="shared" si="6"/>
        <v>17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50871</v>
      </c>
      <c r="C63" s="41">
        <f t="shared" si="5"/>
        <v>42800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8520</v>
      </c>
      <c r="C64" s="41">
        <f t="shared" si="5"/>
        <v>7178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11313</v>
      </c>
      <c r="C65" s="41">
        <f t="shared" si="5"/>
        <v>9946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">
        <v>40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163</v>
      </c>
      <c r="C7" s="9">
        <v>157</v>
      </c>
      <c r="D7" s="9">
        <v>784</v>
      </c>
      <c r="E7" s="9">
        <v>778</v>
      </c>
      <c r="F7" s="10">
        <f>((E7*100)/D7)-100</f>
        <v>-0.76530612244897611</v>
      </c>
      <c r="G7" s="1"/>
      <c r="H7" s="1"/>
      <c r="I7" s="1"/>
    </row>
    <row r="8" spans="1:12" x14ac:dyDescent="0.25">
      <c r="A8" s="11" t="s">
        <v>45</v>
      </c>
      <c r="B8" s="12">
        <v>2919</v>
      </c>
      <c r="C8" s="12">
        <v>2281</v>
      </c>
      <c r="D8" s="12">
        <v>9975</v>
      </c>
      <c r="E8" s="12">
        <v>8392</v>
      </c>
      <c r="F8" s="13">
        <f t="shared" ref="F8:F35" si="0">((E8*100)/D8)-100</f>
        <v>-15.869674185463666</v>
      </c>
      <c r="G8" s="1"/>
      <c r="H8" s="1"/>
      <c r="I8" s="1"/>
    </row>
    <row r="9" spans="1:12" x14ac:dyDescent="0.25">
      <c r="A9" s="8" t="s">
        <v>46</v>
      </c>
      <c r="B9" s="9">
        <v>175</v>
      </c>
      <c r="C9" s="9">
        <v>512</v>
      </c>
      <c r="D9" s="9">
        <v>500</v>
      </c>
      <c r="E9" s="9">
        <v>1596</v>
      </c>
      <c r="F9" s="10">
        <f t="shared" si="0"/>
        <v>219.2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27063</v>
      </c>
      <c r="C11" s="9">
        <v>27681</v>
      </c>
      <c r="D11" s="9">
        <v>131531</v>
      </c>
      <c r="E11" s="9">
        <v>123846</v>
      </c>
      <c r="F11" s="10">
        <f t="shared" si="0"/>
        <v>-5.8427290904805744</v>
      </c>
      <c r="G11" s="1"/>
      <c r="H11" s="1"/>
      <c r="I11" s="1"/>
    </row>
    <row r="12" spans="1:12" x14ac:dyDescent="0.25">
      <c r="A12" s="11" t="s">
        <v>49</v>
      </c>
      <c r="B12" s="12">
        <v>4327</v>
      </c>
      <c r="C12" s="12">
        <v>3537.5</v>
      </c>
      <c r="D12" s="12">
        <v>18287.5</v>
      </c>
      <c r="E12" s="12">
        <v>21283.5</v>
      </c>
      <c r="F12" s="13">
        <f t="shared" si="0"/>
        <v>16.382775119617222</v>
      </c>
      <c r="G12" s="1"/>
      <c r="H12" s="1"/>
      <c r="I12" s="1"/>
    </row>
    <row r="13" spans="1:12" x14ac:dyDescent="0.25">
      <c r="A13" s="8" t="s">
        <v>50</v>
      </c>
      <c r="B13" s="9">
        <v>9</v>
      </c>
      <c r="C13" s="9">
        <v>10</v>
      </c>
      <c r="D13" s="9">
        <v>25</v>
      </c>
      <c r="E13" s="9">
        <v>14</v>
      </c>
      <c r="F13" s="10">
        <f t="shared" si="0"/>
        <v>-44</v>
      </c>
      <c r="G13" s="1"/>
      <c r="H13" s="1"/>
      <c r="I13" s="1"/>
    </row>
    <row r="14" spans="1:12" x14ac:dyDescent="0.25">
      <c r="A14" s="11" t="s">
        <v>51</v>
      </c>
      <c r="B14" s="12">
        <v>95564</v>
      </c>
      <c r="C14" s="12">
        <v>96191</v>
      </c>
      <c r="D14" s="12">
        <v>384157.5</v>
      </c>
      <c r="E14" s="12">
        <v>406561</v>
      </c>
      <c r="F14" s="13">
        <f t="shared" si="0"/>
        <v>5.8318528207831406</v>
      </c>
      <c r="G14" s="1"/>
      <c r="H14" s="1"/>
      <c r="I14" s="1"/>
    </row>
    <row r="15" spans="1:12" x14ac:dyDescent="0.25">
      <c r="A15" s="8" t="s">
        <v>52</v>
      </c>
      <c r="B15" s="9">
        <v>47619</v>
      </c>
      <c r="C15" s="9">
        <v>49625.75</v>
      </c>
      <c r="D15" s="9">
        <v>172258.25</v>
      </c>
      <c r="E15" s="9">
        <v>175970.5</v>
      </c>
      <c r="F15" s="10">
        <f t="shared" si="0"/>
        <v>2.1550491776155809</v>
      </c>
      <c r="G15" s="1"/>
      <c r="H15" s="1"/>
      <c r="I15" s="1"/>
    </row>
    <row r="16" spans="1:12" x14ac:dyDescent="0.25">
      <c r="A16" s="11" t="s">
        <v>53</v>
      </c>
      <c r="B16" s="12">
        <v>5388</v>
      </c>
      <c r="C16" s="12">
        <v>5657</v>
      </c>
      <c r="D16" s="12">
        <v>19645</v>
      </c>
      <c r="E16" s="12">
        <v>21553</v>
      </c>
      <c r="F16" s="13">
        <f t="shared" si="0"/>
        <v>9.712395011453296</v>
      </c>
      <c r="G16" s="1"/>
      <c r="H16" s="1"/>
      <c r="I16" s="1"/>
    </row>
    <row r="17" spans="1:9" x14ac:dyDescent="0.25">
      <c r="A17" s="8" t="s">
        <v>54</v>
      </c>
      <c r="B17" s="9">
        <v>15615</v>
      </c>
      <c r="C17" s="9">
        <v>16781</v>
      </c>
      <c r="D17" s="9">
        <v>57402</v>
      </c>
      <c r="E17" s="9">
        <v>58949</v>
      </c>
      <c r="F17" s="10">
        <f t="shared" si="0"/>
        <v>2.6950280478032056</v>
      </c>
      <c r="G17" s="1"/>
      <c r="H17" s="1"/>
      <c r="I17" s="1"/>
    </row>
    <row r="18" spans="1:9" x14ac:dyDescent="0.25">
      <c r="A18" s="11" t="s">
        <v>55</v>
      </c>
      <c r="B18" s="12">
        <v>5</v>
      </c>
      <c r="C18" s="12">
        <v>1</v>
      </c>
      <c r="D18" s="12">
        <v>13</v>
      </c>
      <c r="E18" s="12">
        <v>1</v>
      </c>
      <c r="F18" s="13">
        <f t="shared" si="0"/>
        <v>-92.307692307692307</v>
      </c>
      <c r="G18" s="1"/>
      <c r="H18" s="1"/>
      <c r="I18" s="1"/>
    </row>
    <row r="19" spans="1:9" x14ac:dyDescent="0.25">
      <c r="A19" s="8" t="s">
        <v>56</v>
      </c>
      <c r="B19" s="9">
        <v>69</v>
      </c>
      <c r="C19" s="9">
        <v>78</v>
      </c>
      <c r="D19" s="9">
        <v>321</v>
      </c>
      <c r="E19" s="9">
        <v>309</v>
      </c>
      <c r="F19" s="10">
        <f t="shared" si="0"/>
        <v>-3.7383177570093409</v>
      </c>
      <c r="G19" s="1"/>
      <c r="H19" s="1"/>
      <c r="I19" s="1"/>
    </row>
    <row r="20" spans="1:9" x14ac:dyDescent="0.25">
      <c r="A20" s="11" t="s">
        <v>57</v>
      </c>
      <c r="B20" s="12">
        <v>4010</v>
      </c>
      <c r="C20" s="12">
        <v>3791</v>
      </c>
      <c r="D20" s="12">
        <v>16978</v>
      </c>
      <c r="E20" s="12">
        <v>15204</v>
      </c>
      <c r="F20" s="13">
        <f t="shared" si="0"/>
        <v>-10.448816114972317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389</v>
      </c>
      <c r="D21" s="9">
        <v>0</v>
      </c>
      <c r="E21" s="9">
        <v>1670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6056</v>
      </c>
      <c r="C22" s="12">
        <v>5716</v>
      </c>
      <c r="D22" s="12">
        <v>23948</v>
      </c>
      <c r="E22" s="12">
        <v>22690</v>
      </c>
      <c r="F22" s="13">
        <f t="shared" si="0"/>
        <v>-5.2530482712543858</v>
      </c>
      <c r="G22" s="1"/>
      <c r="H22" s="1"/>
      <c r="I22" s="1"/>
    </row>
    <row r="23" spans="1:9" x14ac:dyDescent="0.25">
      <c r="A23" s="8" t="s">
        <v>60</v>
      </c>
      <c r="B23" s="9">
        <v>1045</v>
      </c>
      <c r="C23" s="9">
        <v>1950</v>
      </c>
      <c r="D23" s="9">
        <v>4988</v>
      </c>
      <c r="E23" s="9">
        <v>7862</v>
      </c>
      <c r="F23" s="10">
        <f t="shared" si="0"/>
        <v>57.618283881315165</v>
      </c>
      <c r="G23" s="1"/>
      <c r="H23" s="1"/>
      <c r="I23" s="1"/>
    </row>
    <row r="24" spans="1:9" x14ac:dyDescent="0.25">
      <c r="A24" s="11" t="s">
        <v>61</v>
      </c>
      <c r="B24" s="12">
        <v>1397</v>
      </c>
      <c r="C24" s="12">
        <v>1766</v>
      </c>
      <c r="D24" s="12">
        <v>7853</v>
      </c>
      <c r="E24" s="12">
        <v>5372</v>
      </c>
      <c r="F24" s="13">
        <f t="shared" si="0"/>
        <v>-31.593021775117791</v>
      </c>
      <c r="G24" s="1"/>
      <c r="H24" s="1"/>
      <c r="I24" s="1"/>
    </row>
    <row r="25" spans="1:9" x14ac:dyDescent="0.25">
      <c r="A25" s="8" t="s">
        <v>62</v>
      </c>
      <c r="B25" s="9">
        <v>1517</v>
      </c>
      <c r="C25" s="9">
        <v>871</v>
      </c>
      <c r="D25" s="9">
        <v>5702</v>
      </c>
      <c r="E25" s="9">
        <v>4279</v>
      </c>
      <c r="F25" s="10">
        <f t="shared" si="0"/>
        <v>-24.956155734829878</v>
      </c>
      <c r="G25" s="1"/>
      <c r="H25" s="1"/>
      <c r="I25" s="1"/>
    </row>
    <row r="26" spans="1:9" x14ac:dyDescent="0.25">
      <c r="A26" s="11" t="s">
        <v>63</v>
      </c>
      <c r="B26" s="12">
        <v>351</v>
      </c>
      <c r="C26" s="12">
        <v>333</v>
      </c>
      <c r="D26" s="12">
        <v>1796</v>
      </c>
      <c r="E26" s="12">
        <v>1294</v>
      </c>
      <c r="F26" s="13">
        <f t="shared" si="0"/>
        <v>-27.951002227171486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2504</v>
      </c>
      <c r="C28" s="12">
        <v>2526</v>
      </c>
      <c r="D28" s="12">
        <v>10783</v>
      </c>
      <c r="E28" s="12">
        <v>10187</v>
      </c>
      <c r="F28" s="13">
        <f t="shared" si="0"/>
        <v>-5.5272187702865665</v>
      </c>
      <c r="G28" s="1"/>
      <c r="H28" s="1"/>
      <c r="I28" s="1"/>
    </row>
    <row r="29" spans="1:9" x14ac:dyDescent="0.25">
      <c r="A29" s="8" t="s">
        <v>66</v>
      </c>
      <c r="B29" s="9">
        <v>89</v>
      </c>
      <c r="C29" s="9">
        <v>135</v>
      </c>
      <c r="D29" s="9">
        <v>427</v>
      </c>
      <c r="E29" s="9">
        <v>333</v>
      </c>
      <c r="F29" s="10">
        <f t="shared" si="0"/>
        <v>-22.014051522248238</v>
      </c>
      <c r="G29" s="1"/>
      <c r="H29" s="1"/>
      <c r="I29" s="1"/>
    </row>
    <row r="30" spans="1:9" x14ac:dyDescent="0.25">
      <c r="A30" s="11" t="s">
        <v>67</v>
      </c>
      <c r="B30" s="12">
        <v>951</v>
      </c>
      <c r="C30" s="12">
        <v>1050</v>
      </c>
      <c r="D30" s="12">
        <v>3684</v>
      </c>
      <c r="E30" s="12">
        <v>3823</v>
      </c>
      <c r="F30" s="13">
        <f t="shared" si="0"/>
        <v>3.7730727470141119</v>
      </c>
      <c r="G30" s="1"/>
      <c r="H30" s="1"/>
      <c r="I30" s="1"/>
    </row>
    <row r="31" spans="1:9" x14ac:dyDescent="0.25">
      <c r="A31" s="8" t="s">
        <v>68</v>
      </c>
      <c r="B31" s="9">
        <v>5610</v>
      </c>
      <c r="C31" s="9">
        <v>7296</v>
      </c>
      <c r="D31" s="9">
        <v>19118</v>
      </c>
      <c r="E31" s="9">
        <v>25682</v>
      </c>
      <c r="F31" s="10">
        <f t="shared" si="0"/>
        <v>34.334135369808564</v>
      </c>
      <c r="G31" s="1"/>
      <c r="H31" s="1"/>
      <c r="I31" s="1"/>
    </row>
    <row r="32" spans="1:9" x14ac:dyDescent="0.25">
      <c r="A32" s="11" t="s">
        <v>69</v>
      </c>
      <c r="B32" s="12">
        <v>170418</v>
      </c>
      <c r="C32" s="12">
        <v>141068</v>
      </c>
      <c r="D32" s="12">
        <v>660665</v>
      </c>
      <c r="E32" s="12">
        <v>554426</v>
      </c>
      <c r="F32" s="13">
        <f t="shared" si="0"/>
        <v>-16.080615743228407</v>
      </c>
      <c r="G32" s="1"/>
      <c r="H32" s="1"/>
      <c r="I32" s="1"/>
    </row>
    <row r="33" spans="1:9" x14ac:dyDescent="0.25">
      <c r="A33" s="8" t="s">
        <v>70</v>
      </c>
      <c r="B33" s="9">
        <v>15480.5</v>
      </c>
      <c r="C33" s="9">
        <v>11020</v>
      </c>
      <c r="D33" s="9">
        <v>54338</v>
      </c>
      <c r="E33" s="9">
        <v>49982.5</v>
      </c>
      <c r="F33" s="10">
        <f t="shared" si="0"/>
        <v>-8.0155692149140521</v>
      </c>
      <c r="G33" s="1"/>
      <c r="H33" s="1"/>
      <c r="I33" s="1"/>
    </row>
    <row r="34" spans="1:9" x14ac:dyDescent="0.25">
      <c r="A34" s="11" t="s">
        <v>71</v>
      </c>
      <c r="B34" s="12">
        <v>81</v>
      </c>
      <c r="C34" s="12">
        <v>25</v>
      </c>
      <c r="D34" s="12">
        <v>278</v>
      </c>
      <c r="E34" s="12">
        <v>237</v>
      </c>
      <c r="F34" s="13">
        <f t="shared" si="0"/>
        <v>-14.748201438848923</v>
      </c>
      <c r="G34" s="1"/>
      <c r="H34" s="1"/>
      <c r="I34" s="1"/>
    </row>
    <row r="35" spans="1:9" x14ac:dyDescent="0.25">
      <c r="A35" s="14" t="s">
        <v>72</v>
      </c>
      <c r="B35" s="15">
        <f>SUM(B7:B34)</f>
        <v>408425.5</v>
      </c>
      <c r="C35" s="15">
        <f>SUM(C7:C34)</f>
        <v>380448.25</v>
      </c>
      <c r="D35" s="15">
        <f t="shared" ref="D35:E35" si="1">SUM(D7:D34)</f>
        <v>1605457.25</v>
      </c>
      <c r="E35" s="15">
        <f t="shared" si="1"/>
        <v>1522294.5</v>
      </c>
      <c r="F35" s="16">
        <f t="shared" si="0"/>
        <v>-5.1800040144326545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778</v>
      </c>
      <c r="C38" s="41">
        <f>D7</f>
        <v>784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554426</v>
      </c>
      <c r="G38" s="42">
        <f>LOOKUP(E38,$A$38:$A$65,$C$38:$C$65)</f>
        <v>660665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8392</v>
      </c>
      <c r="C39" s="41">
        <f t="shared" ref="C39:C65" si="5">D8</f>
        <v>9975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406561</v>
      </c>
      <c r="G39" s="42">
        <f t="shared" ref="G39:G65" si="8">LOOKUP(E39,$A$38:$A$65,$C$38:$C$65)</f>
        <v>384157.5</v>
      </c>
      <c r="H39" s="42"/>
    </row>
    <row r="40" spans="1:9" x14ac:dyDescent="0.25">
      <c r="A40" s="42" t="str">
        <f t="shared" si="3"/>
        <v>ALMERIA</v>
      </c>
      <c r="B40" s="41">
        <f t="shared" si="4"/>
        <v>1596</v>
      </c>
      <c r="C40" s="41">
        <f t="shared" si="5"/>
        <v>500</v>
      </c>
      <c r="D40" s="41">
        <f t="shared" si="6"/>
        <v>19</v>
      </c>
      <c r="E40" s="42" t="str">
        <f t="shared" si="2"/>
        <v>BILBAO</v>
      </c>
      <c r="F40" s="42">
        <f t="shared" si="7"/>
        <v>175970.5</v>
      </c>
      <c r="G40" s="42">
        <f t="shared" si="8"/>
        <v>172258.25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123846</v>
      </c>
      <c r="G41" s="42">
        <f t="shared" si="8"/>
        <v>131531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123846</v>
      </c>
      <c r="C42" s="41">
        <f t="shared" si="5"/>
        <v>131531</v>
      </c>
      <c r="D42" s="41">
        <f t="shared" si="6"/>
        <v>4</v>
      </c>
      <c r="E42" s="42" t="str">
        <f t="shared" si="2"/>
        <v>CASTELLON</v>
      </c>
      <c r="F42" s="42">
        <f t="shared" si="7"/>
        <v>58949</v>
      </c>
      <c r="G42" s="42">
        <f t="shared" si="8"/>
        <v>57402</v>
      </c>
      <c r="H42" s="42"/>
    </row>
    <row r="43" spans="1:9" x14ac:dyDescent="0.25">
      <c r="A43" s="42" t="str">
        <f t="shared" si="3"/>
        <v>BAHIA DE CADIZ</v>
      </c>
      <c r="B43" s="41">
        <f t="shared" si="4"/>
        <v>21283.5</v>
      </c>
      <c r="C43" s="41">
        <f t="shared" si="5"/>
        <v>18287.5</v>
      </c>
      <c r="D43" s="41">
        <f t="shared" si="6"/>
        <v>10</v>
      </c>
      <c r="E43" s="42" t="str">
        <f t="shared" si="2"/>
        <v>VIGO</v>
      </c>
      <c r="F43" s="42">
        <f t="shared" si="7"/>
        <v>49982.5</v>
      </c>
      <c r="G43" s="42">
        <f t="shared" si="8"/>
        <v>54338</v>
      </c>
      <c r="H43" s="42"/>
    </row>
    <row r="44" spans="1:9" x14ac:dyDescent="0.25">
      <c r="A44" s="42" t="str">
        <f t="shared" si="3"/>
        <v>BALEARES</v>
      </c>
      <c r="B44" s="41">
        <f t="shared" si="4"/>
        <v>14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25682</v>
      </c>
      <c r="G44" s="42">
        <f t="shared" si="8"/>
        <v>19118</v>
      </c>
      <c r="H44" s="42"/>
    </row>
    <row r="45" spans="1:9" x14ac:dyDescent="0.25">
      <c r="A45" s="42" t="str">
        <f t="shared" si="3"/>
        <v>BARCELONA</v>
      </c>
      <c r="B45" s="41">
        <f t="shared" si="4"/>
        <v>406561</v>
      </c>
      <c r="C45" s="41">
        <f t="shared" si="5"/>
        <v>384157.5</v>
      </c>
      <c r="D45" s="41">
        <f t="shared" si="6"/>
        <v>2</v>
      </c>
      <c r="E45" s="42" t="str">
        <f t="shared" si="2"/>
        <v>LAS PALMAS</v>
      </c>
      <c r="F45" s="42">
        <f t="shared" si="7"/>
        <v>22690</v>
      </c>
      <c r="G45" s="42">
        <f t="shared" si="8"/>
        <v>23948</v>
      </c>
      <c r="H45" s="42"/>
    </row>
    <row r="46" spans="1:9" x14ac:dyDescent="0.25">
      <c r="A46" s="42" t="str">
        <f t="shared" si="3"/>
        <v>BILBAO</v>
      </c>
      <c r="B46" s="41">
        <f t="shared" si="4"/>
        <v>175970.5</v>
      </c>
      <c r="C46" s="41">
        <f t="shared" si="5"/>
        <v>172258.25</v>
      </c>
      <c r="D46" s="41">
        <f t="shared" si="6"/>
        <v>3</v>
      </c>
      <c r="E46" s="42" t="str">
        <f t="shared" si="2"/>
        <v>CARTAGENA</v>
      </c>
      <c r="F46" s="42">
        <f t="shared" si="7"/>
        <v>21553</v>
      </c>
      <c r="G46" s="42">
        <f t="shared" si="8"/>
        <v>19645</v>
      </c>
      <c r="H46" s="42"/>
    </row>
    <row r="47" spans="1:9" x14ac:dyDescent="0.25">
      <c r="A47" s="42" t="str">
        <f t="shared" si="3"/>
        <v>CARTAGENA</v>
      </c>
      <c r="B47" s="41">
        <f t="shared" si="4"/>
        <v>21553</v>
      </c>
      <c r="C47" s="41">
        <f t="shared" si="5"/>
        <v>19645</v>
      </c>
      <c r="D47" s="41">
        <f t="shared" si="6"/>
        <v>9</v>
      </c>
      <c r="E47" s="42" t="str">
        <f t="shared" si="2"/>
        <v>BAHIA DE CADIZ</v>
      </c>
      <c r="F47" s="42">
        <f t="shared" si="7"/>
        <v>21283.5</v>
      </c>
      <c r="G47" s="42">
        <f t="shared" si="8"/>
        <v>18287.5</v>
      </c>
      <c r="H47" s="42"/>
    </row>
    <row r="48" spans="1:9" x14ac:dyDescent="0.25">
      <c r="A48" s="42" t="str">
        <f t="shared" si="3"/>
        <v>CASTELLON</v>
      </c>
      <c r="B48" s="41">
        <f t="shared" si="4"/>
        <v>58949</v>
      </c>
      <c r="C48" s="41">
        <f t="shared" si="5"/>
        <v>57402</v>
      </c>
      <c r="D48" s="41">
        <f t="shared" si="6"/>
        <v>5</v>
      </c>
      <c r="E48" s="42" t="str">
        <f t="shared" si="2"/>
        <v>GIJON</v>
      </c>
      <c r="F48" s="42">
        <f t="shared" si="7"/>
        <v>15204</v>
      </c>
      <c r="G48" s="42">
        <f t="shared" si="8"/>
        <v>16978</v>
      </c>
      <c r="H48" s="42"/>
    </row>
    <row r="49" spans="1:8" x14ac:dyDescent="0.25">
      <c r="A49" s="42" t="str">
        <f t="shared" si="3"/>
        <v>CEUTA</v>
      </c>
      <c r="B49" s="41">
        <f t="shared" si="4"/>
        <v>1</v>
      </c>
      <c r="C49" s="41">
        <f t="shared" si="5"/>
        <v>13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10187</v>
      </c>
      <c r="G49" s="42">
        <f t="shared" si="8"/>
        <v>10783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309</v>
      </c>
      <c r="C50" s="41">
        <f t="shared" si="5"/>
        <v>321</v>
      </c>
      <c r="D50" s="41">
        <f t="shared" si="6"/>
        <v>23</v>
      </c>
      <c r="E50" s="42" t="str">
        <f t="shared" si="2"/>
        <v>ALICANTE</v>
      </c>
      <c r="F50" s="42">
        <f t="shared" si="7"/>
        <v>8392</v>
      </c>
      <c r="G50" s="42">
        <f t="shared" si="8"/>
        <v>9975</v>
      </c>
      <c r="H50" s="42"/>
    </row>
    <row r="51" spans="1:8" x14ac:dyDescent="0.25">
      <c r="A51" s="42" t="str">
        <f t="shared" si="3"/>
        <v>GIJON</v>
      </c>
      <c r="B51" s="41">
        <f t="shared" si="4"/>
        <v>15204</v>
      </c>
      <c r="C51" s="41">
        <f t="shared" si="5"/>
        <v>16978</v>
      </c>
      <c r="D51" s="41">
        <f t="shared" si="6"/>
        <v>11</v>
      </c>
      <c r="E51" s="42" t="str">
        <f t="shared" si="2"/>
        <v>MALAGA</v>
      </c>
      <c r="F51" s="42">
        <f t="shared" si="7"/>
        <v>7862</v>
      </c>
      <c r="G51" s="42">
        <f t="shared" si="8"/>
        <v>4988</v>
      </c>
      <c r="H51" s="42"/>
    </row>
    <row r="52" spans="1:8" x14ac:dyDescent="0.25">
      <c r="A52" s="42" t="str">
        <f t="shared" si="3"/>
        <v>HUELVA</v>
      </c>
      <c r="B52" s="41">
        <f t="shared" si="4"/>
        <v>1670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5372</v>
      </c>
      <c r="G52" s="42">
        <f t="shared" si="8"/>
        <v>7853</v>
      </c>
      <c r="H52" s="42"/>
    </row>
    <row r="53" spans="1:8" x14ac:dyDescent="0.25">
      <c r="A53" s="42" t="str">
        <f t="shared" si="3"/>
        <v>LAS PALMAS</v>
      </c>
      <c r="B53" s="41">
        <f t="shared" si="4"/>
        <v>22690</v>
      </c>
      <c r="C53" s="41">
        <f t="shared" si="5"/>
        <v>23948</v>
      </c>
      <c r="D53" s="41">
        <f t="shared" si="6"/>
        <v>8</v>
      </c>
      <c r="E53" s="42" t="str">
        <f t="shared" si="2"/>
        <v>MELILLA</v>
      </c>
      <c r="F53" s="42">
        <f t="shared" si="7"/>
        <v>4279</v>
      </c>
      <c r="G53" s="42">
        <f t="shared" si="8"/>
        <v>5702</v>
      </c>
      <c r="H53" s="42"/>
    </row>
    <row r="54" spans="1:8" x14ac:dyDescent="0.25">
      <c r="A54" s="42" t="str">
        <f t="shared" si="3"/>
        <v>MALAGA</v>
      </c>
      <c r="B54" s="41">
        <f t="shared" si="4"/>
        <v>7862</v>
      </c>
      <c r="C54" s="41">
        <f t="shared" si="5"/>
        <v>4988</v>
      </c>
      <c r="D54" s="41">
        <f t="shared" si="6"/>
        <v>14</v>
      </c>
      <c r="E54" s="42" t="str">
        <f t="shared" si="2"/>
        <v>SEVILLA</v>
      </c>
      <c r="F54" s="42">
        <f t="shared" si="7"/>
        <v>3823</v>
      </c>
      <c r="G54" s="42">
        <f t="shared" si="8"/>
        <v>3684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5372</v>
      </c>
      <c r="C55" s="41">
        <f t="shared" si="5"/>
        <v>7853</v>
      </c>
      <c r="D55" s="41">
        <f t="shared" si="6"/>
        <v>15</v>
      </c>
      <c r="E55" s="42" t="str">
        <f t="shared" si="2"/>
        <v>HUELVA</v>
      </c>
      <c r="F55" s="42">
        <f t="shared" si="7"/>
        <v>1670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4279</v>
      </c>
      <c r="C56" s="41">
        <f t="shared" si="5"/>
        <v>5702</v>
      </c>
      <c r="D56" s="41">
        <f t="shared" si="6"/>
        <v>16</v>
      </c>
      <c r="E56" s="42" t="str">
        <f t="shared" si="2"/>
        <v>ALMERIA</v>
      </c>
      <c r="F56" s="42">
        <f t="shared" si="7"/>
        <v>1596</v>
      </c>
      <c r="G56" s="42">
        <f t="shared" si="8"/>
        <v>500</v>
      </c>
      <c r="H56" s="42"/>
    </row>
    <row r="57" spans="1:8" x14ac:dyDescent="0.25">
      <c r="A57" s="42" t="str">
        <f t="shared" si="3"/>
        <v>MOTRIL</v>
      </c>
      <c r="B57" s="41">
        <f t="shared" si="4"/>
        <v>1294</v>
      </c>
      <c r="C57" s="41">
        <f t="shared" si="5"/>
        <v>1796</v>
      </c>
      <c r="D57" s="41">
        <f t="shared" si="6"/>
        <v>20</v>
      </c>
      <c r="E57" s="42" t="str">
        <f t="shared" si="2"/>
        <v>MOTRIL</v>
      </c>
      <c r="F57" s="42">
        <f t="shared" si="7"/>
        <v>1294</v>
      </c>
      <c r="G57" s="42">
        <f t="shared" si="8"/>
        <v>1796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778</v>
      </c>
      <c r="G58" s="42">
        <f t="shared" si="8"/>
        <v>784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10187</v>
      </c>
      <c r="C59" s="41">
        <f t="shared" si="5"/>
        <v>10783</v>
      </c>
      <c r="D59" s="41">
        <f t="shared" si="6"/>
        <v>12</v>
      </c>
      <c r="E59" s="42" t="str">
        <f t="shared" si="2"/>
        <v>SANTANDER</v>
      </c>
      <c r="F59" s="42">
        <f t="shared" si="7"/>
        <v>333</v>
      </c>
      <c r="G59" s="42">
        <f t="shared" si="8"/>
        <v>427</v>
      </c>
      <c r="H59" s="42"/>
    </row>
    <row r="60" spans="1:8" x14ac:dyDescent="0.25">
      <c r="A60" s="42" t="str">
        <f t="shared" si="3"/>
        <v>SANTANDER</v>
      </c>
      <c r="B60" s="41">
        <f t="shared" si="4"/>
        <v>333</v>
      </c>
      <c r="C60" s="41">
        <f t="shared" si="5"/>
        <v>427</v>
      </c>
      <c r="D60" s="41">
        <f t="shared" si="6"/>
        <v>22</v>
      </c>
      <c r="E60" s="42" t="str">
        <f t="shared" si="2"/>
        <v>FERROL-SAN CIBRAO</v>
      </c>
      <c r="F60" s="42">
        <f t="shared" si="7"/>
        <v>309</v>
      </c>
      <c r="G60" s="42">
        <f t="shared" si="8"/>
        <v>321</v>
      </c>
      <c r="H60" s="42"/>
    </row>
    <row r="61" spans="1:8" x14ac:dyDescent="0.25">
      <c r="A61" s="42" t="str">
        <f t="shared" si="3"/>
        <v>SEVILLA</v>
      </c>
      <c r="B61" s="41">
        <f t="shared" si="4"/>
        <v>3823</v>
      </c>
      <c r="C61" s="41">
        <f t="shared" si="5"/>
        <v>3684</v>
      </c>
      <c r="D61" s="41">
        <f t="shared" si="6"/>
        <v>17</v>
      </c>
      <c r="E61" s="42" t="str">
        <f t="shared" si="2"/>
        <v>VILAGARCIA</v>
      </c>
      <c r="F61" s="42">
        <f t="shared" si="7"/>
        <v>237</v>
      </c>
      <c r="G61" s="42">
        <f t="shared" si="8"/>
        <v>278</v>
      </c>
      <c r="H61" s="42"/>
    </row>
    <row r="62" spans="1:8" x14ac:dyDescent="0.25">
      <c r="A62" s="42" t="str">
        <f t="shared" si="3"/>
        <v>TARRAGONA</v>
      </c>
      <c r="B62" s="41">
        <f t="shared" si="4"/>
        <v>25682</v>
      </c>
      <c r="C62" s="41">
        <f t="shared" si="5"/>
        <v>19118</v>
      </c>
      <c r="D62" s="41">
        <f t="shared" si="6"/>
        <v>7</v>
      </c>
      <c r="E62" s="42" t="str">
        <f t="shared" si="2"/>
        <v>BALEARES</v>
      </c>
      <c r="F62" s="42">
        <f t="shared" si="7"/>
        <v>14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554426</v>
      </c>
      <c r="C63" s="41">
        <f t="shared" si="5"/>
        <v>660665</v>
      </c>
      <c r="D63" s="41">
        <f t="shared" si="6"/>
        <v>1</v>
      </c>
      <c r="E63" s="42" t="str">
        <f t="shared" si="2"/>
        <v>CEUTA</v>
      </c>
      <c r="F63" s="42">
        <f t="shared" si="7"/>
        <v>1</v>
      </c>
      <c r="G63" s="42">
        <f t="shared" si="8"/>
        <v>13</v>
      </c>
      <c r="H63" s="42"/>
    </row>
    <row r="64" spans="1:8" x14ac:dyDescent="0.25">
      <c r="A64" s="42" t="str">
        <f t="shared" si="3"/>
        <v>VIGO</v>
      </c>
      <c r="B64" s="41">
        <f t="shared" si="4"/>
        <v>49982.5</v>
      </c>
      <c r="C64" s="41">
        <f t="shared" si="5"/>
        <v>54338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237</v>
      </c>
      <c r="C65" s="41">
        <f t="shared" si="5"/>
        <v>278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Abril</v>
      </c>
      <c r="C5" s="121"/>
      <c r="D5" s="120" t="s">
        <v>40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170</v>
      </c>
      <c r="C7" s="9">
        <v>172</v>
      </c>
      <c r="D7" s="9">
        <v>929</v>
      </c>
      <c r="E7" s="9">
        <v>913</v>
      </c>
      <c r="F7" s="10">
        <f>((E7*100)/D7)-100</f>
        <v>-1.7222820236813732</v>
      </c>
      <c r="G7" s="1"/>
      <c r="H7" s="1"/>
      <c r="I7" s="1"/>
    </row>
    <row r="8" spans="1:12" x14ac:dyDescent="0.25">
      <c r="A8" s="11" t="s">
        <v>45</v>
      </c>
      <c r="B8" s="12">
        <v>12759</v>
      </c>
      <c r="C8" s="12">
        <v>11327</v>
      </c>
      <c r="D8" s="12">
        <v>49350</v>
      </c>
      <c r="E8" s="12">
        <v>46201</v>
      </c>
      <c r="F8" s="13">
        <f t="shared" ref="F8:F35" si="0">((E8*100)/D8)-100</f>
        <v>-6.3809523809523796</v>
      </c>
      <c r="G8" s="1"/>
      <c r="H8" s="1"/>
      <c r="I8" s="1"/>
    </row>
    <row r="9" spans="1:12" x14ac:dyDescent="0.25">
      <c r="A9" s="8" t="s">
        <v>46</v>
      </c>
      <c r="B9" s="9">
        <v>610</v>
      </c>
      <c r="C9" s="9">
        <v>612</v>
      </c>
      <c r="D9" s="9">
        <v>2058</v>
      </c>
      <c r="E9" s="9">
        <v>2313</v>
      </c>
      <c r="F9" s="10">
        <f t="shared" si="0"/>
        <v>12.390670553935863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27063</v>
      </c>
      <c r="C11" s="9">
        <v>28113</v>
      </c>
      <c r="D11" s="9">
        <v>131892</v>
      </c>
      <c r="E11" s="9">
        <v>125316</v>
      </c>
      <c r="F11" s="10">
        <f t="shared" si="0"/>
        <v>-4.985897552542994</v>
      </c>
      <c r="G11" s="1"/>
      <c r="H11" s="1"/>
      <c r="I11" s="1"/>
    </row>
    <row r="12" spans="1:12" x14ac:dyDescent="0.25">
      <c r="A12" s="11" t="s">
        <v>49</v>
      </c>
      <c r="B12" s="12">
        <v>6514</v>
      </c>
      <c r="C12" s="12">
        <v>5907.5</v>
      </c>
      <c r="D12" s="12">
        <v>30277.5</v>
      </c>
      <c r="E12" s="12">
        <v>30786.5</v>
      </c>
      <c r="F12" s="13">
        <f t="shared" si="0"/>
        <v>1.6811163405168799</v>
      </c>
      <c r="G12" s="1"/>
      <c r="H12" s="1"/>
      <c r="I12" s="1"/>
    </row>
    <row r="13" spans="1:12" x14ac:dyDescent="0.25">
      <c r="A13" s="8" t="s">
        <v>50</v>
      </c>
      <c r="B13" s="9">
        <v>5341</v>
      </c>
      <c r="C13" s="9">
        <v>5439</v>
      </c>
      <c r="D13" s="9">
        <v>19672</v>
      </c>
      <c r="E13" s="9">
        <v>18972</v>
      </c>
      <c r="F13" s="10">
        <f t="shared" si="0"/>
        <v>-3.5583570557136994</v>
      </c>
      <c r="G13" s="1"/>
      <c r="H13" s="1"/>
      <c r="I13" s="1"/>
    </row>
    <row r="14" spans="1:12" x14ac:dyDescent="0.25">
      <c r="A14" s="11" t="s">
        <v>51</v>
      </c>
      <c r="B14" s="12">
        <v>109053.5</v>
      </c>
      <c r="C14" s="12">
        <v>110828.5</v>
      </c>
      <c r="D14" s="12">
        <v>437068.5</v>
      </c>
      <c r="E14" s="12">
        <v>469825</v>
      </c>
      <c r="F14" s="13">
        <f t="shared" si="0"/>
        <v>7.4945918088354517</v>
      </c>
      <c r="G14" s="1"/>
      <c r="H14" s="1"/>
      <c r="I14" s="1"/>
    </row>
    <row r="15" spans="1:12" x14ac:dyDescent="0.25">
      <c r="A15" s="8" t="s">
        <v>52</v>
      </c>
      <c r="B15" s="9">
        <v>54301</v>
      </c>
      <c r="C15" s="9">
        <v>55129</v>
      </c>
      <c r="D15" s="9">
        <v>193349.5</v>
      </c>
      <c r="E15" s="9">
        <v>198827.75</v>
      </c>
      <c r="F15" s="10">
        <f t="shared" si="0"/>
        <v>2.8333406603068596</v>
      </c>
      <c r="G15" s="1"/>
      <c r="H15" s="1"/>
      <c r="I15" s="1"/>
    </row>
    <row r="16" spans="1:12" x14ac:dyDescent="0.25">
      <c r="A16" s="11" t="s">
        <v>53</v>
      </c>
      <c r="B16" s="12">
        <v>7847</v>
      </c>
      <c r="C16" s="12">
        <v>7642</v>
      </c>
      <c r="D16" s="12">
        <v>25950</v>
      </c>
      <c r="E16" s="12">
        <v>29123</v>
      </c>
      <c r="F16" s="13">
        <f t="shared" si="0"/>
        <v>12.227360308285171</v>
      </c>
      <c r="G16" s="1"/>
      <c r="H16" s="1"/>
      <c r="I16" s="1"/>
    </row>
    <row r="17" spans="1:9" x14ac:dyDescent="0.25">
      <c r="A17" s="8" t="s">
        <v>54</v>
      </c>
      <c r="B17" s="9">
        <v>15873</v>
      </c>
      <c r="C17" s="9">
        <v>17830</v>
      </c>
      <c r="D17" s="9">
        <v>58298</v>
      </c>
      <c r="E17" s="9">
        <v>60677</v>
      </c>
      <c r="F17" s="10">
        <f t="shared" si="0"/>
        <v>4.0807574873923613</v>
      </c>
      <c r="G17" s="1"/>
      <c r="H17" s="1"/>
      <c r="I17" s="1"/>
    </row>
    <row r="18" spans="1:9" x14ac:dyDescent="0.25">
      <c r="A18" s="11" t="s">
        <v>55</v>
      </c>
      <c r="B18" s="12">
        <v>1595</v>
      </c>
      <c r="C18" s="12">
        <v>1412</v>
      </c>
      <c r="D18" s="12">
        <v>6366</v>
      </c>
      <c r="E18" s="12">
        <v>6196</v>
      </c>
      <c r="F18" s="13">
        <f t="shared" si="0"/>
        <v>-2.6704366949418841</v>
      </c>
      <c r="G18" s="1"/>
      <c r="H18" s="1"/>
      <c r="I18" s="1"/>
    </row>
    <row r="19" spans="1:9" x14ac:dyDescent="0.25">
      <c r="A19" s="8" t="s">
        <v>56</v>
      </c>
      <c r="B19" s="9">
        <v>69</v>
      </c>
      <c r="C19" s="9">
        <v>78</v>
      </c>
      <c r="D19" s="9">
        <v>361</v>
      </c>
      <c r="E19" s="9">
        <v>309</v>
      </c>
      <c r="F19" s="10">
        <f t="shared" si="0"/>
        <v>-14.40443213296399</v>
      </c>
      <c r="G19" s="1"/>
      <c r="H19" s="1"/>
      <c r="I19" s="1"/>
    </row>
    <row r="20" spans="1:9" x14ac:dyDescent="0.25">
      <c r="A20" s="11" t="s">
        <v>57</v>
      </c>
      <c r="B20" s="12">
        <v>4578</v>
      </c>
      <c r="C20" s="12">
        <v>4635</v>
      </c>
      <c r="D20" s="12">
        <v>20152</v>
      </c>
      <c r="E20" s="12">
        <v>18455</v>
      </c>
      <c r="F20" s="13">
        <f t="shared" si="0"/>
        <v>-8.421000396982933</v>
      </c>
      <c r="G20" s="1"/>
      <c r="H20" s="1"/>
      <c r="I20" s="1"/>
    </row>
    <row r="21" spans="1:9" x14ac:dyDescent="0.25">
      <c r="A21" s="8" t="s">
        <v>58</v>
      </c>
      <c r="B21" s="9">
        <v>94</v>
      </c>
      <c r="C21" s="9">
        <v>431</v>
      </c>
      <c r="D21" s="9">
        <v>129</v>
      </c>
      <c r="E21" s="9">
        <v>1935</v>
      </c>
      <c r="F21" s="10">
        <f t="shared" si="0"/>
        <v>1400</v>
      </c>
      <c r="G21" s="1"/>
      <c r="H21" s="1"/>
      <c r="I21" s="1"/>
    </row>
    <row r="22" spans="1:9" x14ac:dyDescent="0.25">
      <c r="A22" s="11" t="s">
        <v>59</v>
      </c>
      <c r="B22" s="12">
        <v>33754</v>
      </c>
      <c r="C22" s="12">
        <v>36482</v>
      </c>
      <c r="D22" s="12">
        <v>131036</v>
      </c>
      <c r="E22" s="12">
        <v>141593</v>
      </c>
      <c r="F22" s="13">
        <f t="shared" si="0"/>
        <v>8.0565646081992668</v>
      </c>
      <c r="G22" s="1"/>
      <c r="H22" s="1"/>
      <c r="I22" s="1"/>
    </row>
    <row r="23" spans="1:9" x14ac:dyDescent="0.25">
      <c r="A23" s="8" t="s">
        <v>60</v>
      </c>
      <c r="B23" s="9">
        <v>2124</v>
      </c>
      <c r="C23" s="9">
        <v>3103</v>
      </c>
      <c r="D23" s="9">
        <v>9395</v>
      </c>
      <c r="E23" s="9">
        <v>12051</v>
      </c>
      <c r="F23" s="10">
        <f t="shared" si="0"/>
        <v>28.270356572645028</v>
      </c>
      <c r="G23" s="1"/>
      <c r="H23" s="1"/>
      <c r="I23" s="1"/>
    </row>
    <row r="24" spans="1:9" x14ac:dyDescent="0.25">
      <c r="A24" s="11" t="s">
        <v>61</v>
      </c>
      <c r="B24" s="12">
        <v>1838</v>
      </c>
      <c r="C24" s="12">
        <v>2406</v>
      </c>
      <c r="D24" s="12">
        <v>9752</v>
      </c>
      <c r="E24" s="12">
        <v>8098</v>
      </c>
      <c r="F24" s="13">
        <f t="shared" si="0"/>
        <v>-16.960623461853984</v>
      </c>
      <c r="G24" s="1"/>
      <c r="H24" s="1"/>
      <c r="I24" s="1"/>
    </row>
    <row r="25" spans="1:9" x14ac:dyDescent="0.25">
      <c r="A25" s="8" t="s">
        <v>62</v>
      </c>
      <c r="B25" s="9">
        <v>2836</v>
      </c>
      <c r="C25" s="9">
        <v>2496</v>
      </c>
      <c r="D25" s="9">
        <v>11351</v>
      </c>
      <c r="E25" s="9">
        <v>11812</v>
      </c>
      <c r="F25" s="10">
        <f t="shared" si="0"/>
        <v>4.061316183596162</v>
      </c>
      <c r="G25" s="1"/>
      <c r="H25" s="1"/>
      <c r="I25" s="1"/>
    </row>
    <row r="26" spans="1:9" x14ac:dyDescent="0.25">
      <c r="A26" s="11" t="s">
        <v>63</v>
      </c>
      <c r="B26" s="12">
        <v>435</v>
      </c>
      <c r="C26" s="12">
        <v>415</v>
      </c>
      <c r="D26" s="12">
        <v>2162</v>
      </c>
      <c r="E26" s="12">
        <v>1595</v>
      </c>
      <c r="F26" s="13">
        <f t="shared" si="0"/>
        <v>-26.225716928769657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25431</v>
      </c>
      <c r="C28" s="12">
        <v>25722</v>
      </c>
      <c r="D28" s="12">
        <v>96776</v>
      </c>
      <c r="E28" s="12">
        <v>102087</v>
      </c>
      <c r="F28" s="13">
        <f t="shared" si="0"/>
        <v>5.4879308919566796</v>
      </c>
      <c r="G28" s="1"/>
      <c r="H28" s="1"/>
      <c r="I28" s="1"/>
    </row>
    <row r="29" spans="1:9" x14ac:dyDescent="0.25">
      <c r="A29" s="8" t="s">
        <v>66</v>
      </c>
      <c r="B29" s="9">
        <v>89</v>
      </c>
      <c r="C29" s="9">
        <v>135</v>
      </c>
      <c r="D29" s="9">
        <v>427</v>
      </c>
      <c r="E29" s="9">
        <v>333</v>
      </c>
      <c r="F29" s="10">
        <f t="shared" si="0"/>
        <v>-22.014051522248238</v>
      </c>
      <c r="G29" s="1"/>
      <c r="H29" s="1"/>
      <c r="I29" s="1"/>
    </row>
    <row r="30" spans="1:9" x14ac:dyDescent="0.25">
      <c r="A30" s="11" t="s">
        <v>67</v>
      </c>
      <c r="B30" s="12">
        <v>11103</v>
      </c>
      <c r="C30" s="12">
        <v>11913</v>
      </c>
      <c r="D30" s="12">
        <v>43438</v>
      </c>
      <c r="E30" s="12">
        <v>47966</v>
      </c>
      <c r="F30" s="13">
        <f t="shared" si="0"/>
        <v>10.424052672774991</v>
      </c>
      <c r="G30" s="1"/>
      <c r="H30" s="1"/>
      <c r="I30" s="1"/>
    </row>
    <row r="31" spans="1:9" x14ac:dyDescent="0.25">
      <c r="A31" s="8" t="s">
        <v>68</v>
      </c>
      <c r="B31" s="9">
        <v>7060</v>
      </c>
      <c r="C31" s="9">
        <v>7844</v>
      </c>
      <c r="D31" s="9">
        <v>25452</v>
      </c>
      <c r="E31" s="9">
        <v>28682</v>
      </c>
      <c r="F31" s="10">
        <f t="shared" si="0"/>
        <v>12.690554769762684</v>
      </c>
      <c r="G31" s="1"/>
      <c r="H31" s="1"/>
      <c r="I31" s="1"/>
    </row>
    <row r="32" spans="1:9" x14ac:dyDescent="0.25">
      <c r="A32" s="11" t="s">
        <v>69</v>
      </c>
      <c r="B32" s="12">
        <v>182089</v>
      </c>
      <c r="C32" s="12">
        <v>153685</v>
      </c>
      <c r="D32" s="12">
        <v>703465</v>
      </c>
      <c r="E32" s="12">
        <v>605297</v>
      </c>
      <c r="F32" s="13">
        <f t="shared" si="0"/>
        <v>-13.954923130504</v>
      </c>
      <c r="G32" s="1"/>
      <c r="H32" s="1"/>
      <c r="I32" s="1"/>
    </row>
    <row r="33" spans="1:9" x14ac:dyDescent="0.25">
      <c r="A33" s="8" t="s">
        <v>70</v>
      </c>
      <c r="B33" s="9">
        <v>17377.5</v>
      </c>
      <c r="C33" s="9">
        <v>13015</v>
      </c>
      <c r="D33" s="9">
        <v>61516</v>
      </c>
      <c r="E33" s="9">
        <v>58502.5</v>
      </c>
      <c r="F33" s="10">
        <f t="shared" si="0"/>
        <v>-4.8987255348202154</v>
      </c>
      <c r="G33" s="1"/>
      <c r="H33" s="1"/>
      <c r="I33" s="1"/>
    </row>
    <row r="34" spans="1:9" x14ac:dyDescent="0.25">
      <c r="A34" s="11" t="s">
        <v>71</v>
      </c>
      <c r="B34" s="12">
        <v>3075</v>
      </c>
      <c r="C34" s="12">
        <v>2780</v>
      </c>
      <c r="D34" s="12">
        <v>10224</v>
      </c>
      <c r="E34" s="12">
        <v>11550</v>
      </c>
      <c r="F34" s="13">
        <f t="shared" si="0"/>
        <v>12.96948356807512</v>
      </c>
      <c r="G34" s="1"/>
      <c r="H34" s="1"/>
      <c r="I34" s="1"/>
    </row>
    <row r="35" spans="1:9" x14ac:dyDescent="0.25">
      <c r="A35" s="14" t="s">
        <v>72</v>
      </c>
      <c r="B35" s="15">
        <f>SUM(B7:B34)</f>
        <v>533079</v>
      </c>
      <c r="C35" s="15">
        <f t="shared" ref="C35:E35" si="1">SUM(C7:C34)</f>
        <v>509552</v>
      </c>
      <c r="D35" s="15">
        <f t="shared" si="1"/>
        <v>2080846.5</v>
      </c>
      <c r="E35" s="15">
        <f t="shared" si="1"/>
        <v>2039415.75</v>
      </c>
      <c r="F35" s="16">
        <f t="shared" si="0"/>
        <v>-1.9910526797627739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913</v>
      </c>
      <c r="C38" s="41">
        <f>D7</f>
        <v>929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605297</v>
      </c>
      <c r="G38" s="42">
        <f>LOOKUP(E38,$A$38:$A$65,$C$38:$C$65)</f>
        <v>703465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46201</v>
      </c>
      <c r="C39" s="41">
        <f t="shared" ref="C39:C65" si="5">D8</f>
        <v>49350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469825</v>
      </c>
      <c r="G39" s="42">
        <f t="shared" ref="G39:G65" si="8">LOOKUP(E39,$A$38:$A$65,$C$38:$C$65)</f>
        <v>437068.5</v>
      </c>
    </row>
    <row r="40" spans="1:9" x14ac:dyDescent="0.25">
      <c r="A40" s="42" t="str">
        <f t="shared" si="3"/>
        <v>ALMERIA</v>
      </c>
      <c r="B40" s="41">
        <f t="shared" si="4"/>
        <v>2313</v>
      </c>
      <c r="C40" s="41">
        <f t="shared" si="5"/>
        <v>2058</v>
      </c>
      <c r="D40" s="41">
        <f t="shared" si="6"/>
        <v>21</v>
      </c>
      <c r="E40" s="42" t="str">
        <f t="shared" si="2"/>
        <v>BILBAO</v>
      </c>
      <c r="F40" s="42">
        <f t="shared" si="7"/>
        <v>198827.75</v>
      </c>
      <c r="G40" s="42">
        <f t="shared" si="8"/>
        <v>193349.5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141593</v>
      </c>
      <c r="G41" s="42">
        <f t="shared" si="8"/>
        <v>131036</v>
      </c>
    </row>
    <row r="42" spans="1:9" x14ac:dyDescent="0.25">
      <c r="A42" s="42" t="str">
        <f t="shared" si="3"/>
        <v>BAHIA DE ALGECIRAS</v>
      </c>
      <c r="B42" s="41">
        <f t="shared" si="4"/>
        <v>125316</v>
      </c>
      <c r="C42" s="41">
        <f t="shared" si="5"/>
        <v>131892</v>
      </c>
      <c r="D42" s="41">
        <f t="shared" si="6"/>
        <v>5</v>
      </c>
      <c r="E42" s="42" t="str">
        <f t="shared" si="2"/>
        <v>BAHIA DE ALGECIRAS</v>
      </c>
      <c r="F42" s="42">
        <f t="shared" si="7"/>
        <v>125316</v>
      </c>
      <c r="G42" s="42">
        <f t="shared" si="8"/>
        <v>131892</v>
      </c>
    </row>
    <row r="43" spans="1:9" x14ac:dyDescent="0.25">
      <c r="A43" s="42" t="str">
        <f t="shared" si="3"/>
        <v>BAHIA DE CADIZ</v>
      </c>
      <c r="B43" s="41">
        <f t="shared" si="4"/>
        <v>30786.5</v>
      </c>
      <c r="C43" s="41">
        <f t="shared" si="5"/>
        <v>30277.5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102087</v>
      </c>
      <c r="G43" s="42">
        <f t="shared" si="8"/>
        <v>96776</v>
      </c>
    </row>
    <row r="44" spans="1:9" x14ac:dyDescent="0.25">
      <c r="A44" s="42" t="str">
        <f t="shared" si="3"/>
        <v>BALEARES</v>
      </c>
      <c r="B44" s="41">
        <f t="shared" si="4"/>
        <v>18972</v>
      </c>
      <c r="C44" s="41">
        <f t="shared" si="5"/>
        <v>19672</v>
      </c>
      <c r="D44" s="41">
        <f t="shared" si="6"/>
        <v>14</v>
      </c>
      <c r="E44" s="42" t="str">
        <f t="shared" si="2"/>
        <v>CASTELLON</v>
      </c>
      <c r="F44" s="42">
        <f t="shared" si="7"/>
        <v>60677</v>
      </c>
      <c r="G44" s="42">
        <f t="shared" si="8"/>
        <v>58298</v>
      </c>
    </row>
    <row r="45" spans="1:9" x14ac:dyDescent="0.25">
      <c r="A45" s="42" t="str">
        <f t="shared" si="3"/>
        <v>BARCELONA</v>
      </c>
      <c r="B45" s="41">
        <f t="shared" si="4"/>
        <v>469825</v>
      </c>
      <c r="C45" s="41">
        <f t="shared" si="5"/>
        <v>437068.5</v>
      </c>
      <c r="D45" s="41">
        <f t="shared" si="6"/>
        <v>2</v>
      </c>
      <c r="E45" s="42" t="str">
        <f t="shared" si="2"/>
        <v>VIGO</v>
      </c>
      <c r="F45" s="42">
        <f t="shared" si="7"/>
        <v>58502.5</v>
      </c>
      <c r="G45" s="42">
        <f t="shared" si="8"/>
        <v>61516</v>
      </c>
    </row>
    <row r="46" spans="1:9" x14ac:dyDescent="0.25">
      <c r="A46" s="42" t="str">
        <f t="shared" si="3"/>
        <v>BILBAO</v>
      </c>
      <c r="B46" s="41">
        <f t="shared" si="4"/>
        <v>198827.75</v>
      </c>
      <c r="C46" s="41">
        <f t="shared" si="5"/>
        <v>193349.5</v>
      </c>
      <c r="D46" s="41">
        <f t="shared" si="6"/>
        <v>3</v>
      </c>
      <c r="E46" s="42" t="str">
        <f t="shared" si="2"/>
        <v>SEVILLA</v>
      </c>
      <c r="F46" s="42">
        <f t="shared" si="7"/>
        <v>47966</v>
      </c>
      <c r="G46" s="42">
        <f t="shared" si="8"/>
        <v>43438</v>
      </c>
    </row>
    <row r="47" spans="1:9" x14ac:dyDescent="0.25">
      <c r="A47" s="42" t="str">
        <f t="shared" si="3"/>
        <v>CARTAGENA</v>
      </c>
      <c r="B47" s="41">
        <f t="shared" si="4"/>
        <v>29123</v>
      </c>
      <c r="C47" s="41">
        <f t="shared" si="5"/>
        <v>25950</v>
      </c>
      <c r="D47" s="41">
        <f t="shared" si="6"/>
        <v>12</v>
      </c>
      <c r="E47" s="42" t="str">
        <f t="shared" si="2"/>
        <v>ALICANTE</v>
      </c>
      <c r="F47" s="42">
        <f t="shared" si="7"/>
        <v>46201</v>
      </c>
      <c r="G47" s="42">
        <f t="shared" si="8"/>
        <v>49350</v>
      </c>
    </row>
    <row r="48" spans="1:9" x14ac:dyDescent="0.25">
      <c r="A48" s="42" t="str">
        <f t="shared" si="3"/>
        <v>CASTELLON</v>
      </c>
      <c r="B48" s="41">
        <f t="shared" si="4"/>
        <v>60677</v>
      </c>
      <c r="C48" s="41">
        <f t="shared" si="5"/>
        <v>58298</v>
      </c>
      <c r="D48" s="41">
        <f t="shared" si="6"/>
        <v>7</v>
      </c>
      <c r="E48" s="42" t="str">
        <f t="shared" si="2"/>
        <v>BAHIA DE CADIZ</v>
      </c>
      <c r="F48" s="42">
        <f t="shared" si="7"/>
        <v>30786.5</v>
      </c>
      <c r="G48" s="42">
        <f t="shared" si="8"/>
        <v>30277.5</v>
      </c>
    </row>
    <row r="49" spans="1:7" x14ac:dyDescent="0.25">
      <c r="A49" s="42" t="str">
        <f t="shared" si="3"/>
        <v>CEUTA</v>
      </c>
      <c r="B49" s="41">
        <f t="shared" si="4"/>
        <v>6196</v>
      </c>
      <c r="C49" s="41">
        <f t="shared" si="5"/>
        <v>6366</v>
      </c>
      <c r="D49" s="41">
        <f t="shared" si="6"/>
        <v>20</v>
      </c>
      <c r="E49" s="42" t="str">
        <f t="shared" si="2"/>
        <v>CARTAGENA</v>
      </c>
      <c r="F49" s="42">
        <f t="shared" si="7"/>
        <v>29123</v>
      </c>
      <c r="G49" s="42">
        <f t="shared" si="8"/>
        <v>25950</v>
      </c>
    </row>
    <row r="50" spans="1:7" x14ac:dyDescent="0.25">
      <c r="A50" s="42" t="str">
        <f t="shared" si="3"/>
        <v>FERROL-SAN CIBRAO</v>
      </c>
      <c r="B50" s="41">
        <f t="shared" si="4"/>
        <v>309</v>
      </c>
      <c r="C50" s="41">
        <f t="shared" si="5"/>
        <v>361</v>
      </c>
      <c r="D50" s="41">
        <f t="shared" si="6"/>
        <v>26</v>
      </c>
      <c r="E50" s="42" t="str">
        <f t="shared" si="2"/>
        <v>TARRAGONA</v>
      </c>
      <c r="F50" s="42">
        <f t="shared" si="7"/>
        <v>28682</v>
      </c>
      <c r="G50" s="42">
        <f t="shared" si="8"/>
        <v>25452</v>
      </c>
    </row>
    <row r="51" spans="1:7" x14ac:dyDescent="0.25">
      <c r="A51" s="42" t="str">
        <f t="shared" si="3"/>
        <v>GIJON</v>
      </c>
      <c r="B51" s="41">
        <f t="shared" si="4"/>
        <v>18455</v>
      </c>
      <c r="C51" s="41">
        <f t="shared" si="5"/>
        <v>20152</v>
      </c>
      <c r="D51" s="41">
        <f t="shared" si="6"/>
        <v>15</v>
      </c>
      <c r="E51" s="42" t="str">
        <f t="shared" si="2"/>
        <v>BALEARES</v>
      </c>
      <c r="F51" s="42">
        <f t="shared" si="7"/>
        <v>18972</v>
      </c>
      <c r="G51" s="42">
        <f t="shared" si="8"/>
        <v>19672</v>
      </c>
    </row>
    <row r="52" spans="1:7" x14ac:dyDescent="0.25">
      <c r="A52" s="42" t="str">
        <f t="shared" si="3"/>
        <v>HUELVA</v>
      </c>
      <c r="B52" s="41">
        <f t="shared" si="4"/>
        <v>1935</v>
      </c>
      <c r="C52" s="41">
        <f t="shared" si="5"/>
        <v>129</v>
      </c>
      <c r="D52" s="41">
        <f t="shared" si="6"/>
        <v>22</v>
      </c>
      <c r="E52" s="42" t="str">
        <f t="shared" si="2"/>
        <v>GIJON</v>
      </c>
      <c r="F52" s="42">
        <f t="shared" si="7"/>
        <v>18455</v>
      </c>
      <c r="G52" s="42">
        <f t="shared" si="8"/>
        <v>20152</v>
      </c>
    </row>
    <row r="53" spans="1:7" x14ac:dyDescent="0.25">
      <c r="A53" s="42" t="str">
        <f t="shared" si="3"/>
        <v>LAS PALMAS</v>
      </c>
      <c r="B53" s="41">
        <f t="shared" si="4"/>
        <v>141593</v>
      </c>
      <c r="C53" s="41">
        <f t="shared" si="5"/>
        <v>131036</v>
      </c>
      <c r="D53" s="41">
        <f t="shared" si="6"/>
        <v>4</v>
      </c>
      <c r="E53" s="42" t="str">
        <f t="shared" si="2"/>
        <v>MALAGA</v>
      </c>
      <c r="F53" s="42">
        <f t="shared" si="7"/>
        <v>12051</v>
      </c>
      <c r="G53" s="42">
        <f t="shared" si="8"/>
        <v>9395</v>
      </c>
    </row>
    <row r="54" spans="1:7" x14ac:dyDescent="0.25">
      <c r="A54" s="42" t="str">
        <f t="shared" si="3"/>
        <v>MALAGA</v>
      </c>
      <c r="B54" s="41">
        <f t="shared" si="4"/>
        <v>12051</v>
      </c>
      <c r="C54" s="41">
        <f t="shared" si="5"/>
        <v>9395</v>
      </c>
      <c r="D54" s="41">
        <f t="shared" si="6"/>
        <v>16</v>
      </c>
      <c r="E54" s="42" t="str">
        <f t="shared" si="2"/>
        <v>MELILLA</v>
      </c>
      <c r="F54" s="42">
        <f t="shared" si="7"/>
        <v>11812</v>
      </c>
      <c r="G54" s="42">
        <f t="shared" si="8"/>
        <v>11351</v>
      </c>
    </row>
    <row r="55" spans="1:7" x14ac:dyDescent="0.25">
      <c r="A55" s="42" t="str">
        <f t="shared" si="3"/>
        <v>MARIN Y RIA DE PONTEVEDRA</v>
      </c>
      <c r="B55" s="41">
        <f t="shared" si="4"/>
        <v>8098</v>
      </c>
      <c r="C55" s="41">
        <f t="shared" si="5"/>
        <v>9752</v>
      </c>
      <c r="D55" s="41">
        <f t="shared" si="6"/>
        <v>19</v>
      </c>
      <c r="E55" s="42" t="str">
        <f t="shared" si="2"/>
        <v>VILAGARCIA</v>
      </c>
      <c r="F55" s="42">
        <f t="shared" si="7"/>
        <v>11550</v>
      </c>
      <c r="G55" s="42">
        <f t="shared" si="8"/>
        <v>10224</v>
      </c>
    </row>
    <row r="56" spans="1:7" x14ac:dyDescent="0.25">
      <c r="A56" s="42" t="str">
        <f t="shared" si="3"/>
        <v>MELILLA</v>
      </c>
      <c r="B56" s="41">
        <f t="shared" si="4"/>
        <v>11812</v>
      </c>
      <c r="C56" s="41">
        <f t="shared" si="5"/>
        <v>11351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8098</v>
      </c>
      <c r="G56" s="42">
        <f t="shared" si="8"/>
        <v>9752</v>
      </c>
    </row>
    <row r="57" spans="1:7" x14ac:dyDescent="0.25">
      <c r="A57" s="42" t="str">
        <f t="shared" si="3"/>
        <v>MOTRIL</v>
      </c>
      <c r="B57" s="41">
        <f t="shared" si="4"/>
        <v>1595</v>
      </c>
      <c r="C57" s="41">
        <f t="shared" si="5"/>
        <v>2162</v>
      </c>
      <c r="D57" s="41">
        <f t="shared" si="6"/>
        <v>23</v>
      </c>
      <c r="E57" s="42" t="str">
        <f t="shared" si="2"/>
        <v>CEUTA</v>
      </c>
      <c r="F57" s="42">
        <f t="shared" si="7"/>
        <v>6196</v>
      </c>
      <c r="G57" s="42">
        <f t="shared" si="8"/>
        <v>6366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2313</v>
      </c>
      <c r="G58" s="42">
        <f t="shared" si="8"/>
        <v>2058</v>
      </c>
    </row>
    <row r="59" spans="1:7" x14ac:dyDescent="0.25">
      <c r="A59" s="42" t="str">
        <f t="shared" si="3"/>
        <v>SANTA CRUZ DE TENERIFE</v>
      </c>
      <c r="B59" s="41">
        <f t="shared" si="4"/>
        <v>102087</v>
      </c>
      <c r="C59" s="41">
        <f t="shared" si="5"/>
        <v>96776</v>
      </c>
      <c r="D59" s="41">
        <f t="shared" si="6"/>
        <v>6</v>
      </c>
      <c r="E59" s="42" t="str">
        <f t="shared" si="2"/>
        <v>HUELVA</v>
      </c>
      <c r="F59" s="42">
        <f t="shared" si="7"/>
        <v>1935</v>
      </c>
      <c r="G59" s="42">
        <f t="shared" si="8"/>
        <v>129</v>
      </c>
    </row>
    <row r="60" spans="1:7" x14ac:dyDescent="0.25">
      <c r="A60" s="42" t="str">
        <f t="shared" si="3"/>
        <v>SANTANDER</v>
      </c>
      <c r="B60" s="41">
        <f t="shared" si="4"/>
        <v>333</v>
      </c>
      <c r="C60" s="41">
        <f t="shared" si="5"/>
        <v>427</v>
      </c>
      <c r="D60" s="41">
        <f t="shared" si="6"/>
        <v>25</v>
      </c>
      <c r="E60" s="42" t="str">
        <f t="shared" si="2"/>
        <v>MOTRIL</v>
      </c>
      <c r="F60" s="42">
        <f t="shared" si="7"/>
        <v>1595</v>
      </c>
      <c r="G60" s="42">
        <f t="shared" si="8"/>
        <v>2162</v>
      </c>
    </row>
    <row r="61" spans="1:7" x14ac:dyDescent="0.25">
      <c r="A61" s="42" t="str">
        <f t="shared" si="3"/>
        <v>SEVILLA</v>
      </c>
      <c r="B61" s="41">
        <f t="shared" si="4"/>
        <v>47966</v>
      </c>
      <c r="C61" s="41">
        <f t="shared" si="5"/>
        <v>43438</v>
      </c>
      <c r="D61" s="41">
        <f t="shared" si="6"/>
        <v>9</v>
      </c>
      <c r="E61" s="42" t="str">
        <f t="shared" si="2"/>
        <v>A CORUÑA</v>
      </c>
      <c r="F61" s="42">
        <f t="shared" si="7"/>
        <v>913</v>
      </c>
      <c r="G61" s="42">
        <f t="shared" si="8"/>
        <v>929</v>
      </c>
    </row>
    <row r="62" spans="1:7" x14ac:dyDescent="0.25">
      <c r="A62" s="42" t="str">
        <f t="shared" si="3"/>
        <v>TARRAGONA</v>
      </c>
      <c r="B62" s="41">
        <f t="shared" si="4"/>
        <v>28682</v>
      </c>
      <c r="C62" s="41">
        <f t="shared" si="5"/>
        <v>25452</v>
      </c>
      <c r="D62" s="41">
        <f t="shared" si="6"/>
        <v>13</v>
      </c>
      <c r="E62" s="42" t="str">
        <f t="shared" si="2"/>
        <v>SANTANDER</v>
      </c>
      <c r="F62" s="42">
        <f t="shared" si="7"/>
        <v>333</v>
      </c>
      <c r="G62" s="42">
        <f t="shared" si="8"/>
        <v>427</v>
      </c>
    </row>
    <row r="63" spans="1:7" x14ac:dyDescent="0.25">
      <c r="A63" s="42" t="str">
        <f t="shared" si="3"/>
        <v>VALENCIA</v>
      </c>
      <c r="B63" s="41">
        <f t="shared" si="4"/>
        <v>605297</v>
      </c>
      <c r="C63" s="41">
        <f t="shared" si="5"/>
        <v>703465</v>
      </c>
      <c r="D63" s="41">
        <f t="shared" si="6"/>
        <v>1</v>
      </c>
      <c r="E63" s="42" t="str">
        <f t="shared" si="2"/>
        <v>FERROL-SAN CIBRAO</v>
      </c>
      <c r="F63" s="42">
        <f t="shared" si="7"/>
        <v>309</v>
      </c>
      <c r="G63" s="42">
        <f t="shared" si="8"/>
        <v>361</v>
      </c>
    </row>
    <row r="64" spans="1:7" x14ac:dyDescent="0.25">
      <c r="A64" s="42" t="str">
        <f t="shared" si="3"/>
        <v>VIGO</v>
      </c>
      <c r="B64" s="41">
        <f t="shared" si="4"/>
        <v>58502.5</v>
      </c>
      <c r="C64" s="41">
        <f t="shared" si="5"/>
        <v>61516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11550</v>
      </c>
      <c r="C65" s="41">
        <f t="shared" si="5"/>
        <v>10224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20836</v>
      </c>
      <c r="C7" s="9">
        <v>10377</v>
      </c>
      <c r="D7" s="9">
        <v>24927</v>
      </c>
      <c r="E7" s="9">
        <v>21017</v>
      </c>
      <c r="F7" s="10">
        <f>((E7*100)/D7)-100</f>
        <v>-15.685802543426803</v>
      </c>
      <c r="G7" s="1"/>
      <c r="H7" s="1"/>
      <c r="I7" s="1"/>
    </row>
    <row r="8" spans="1:12" x14ac:dyDescent="0.25">
      <c r="A8" s="11" t="s">
        <v>45</v>
      </c>
      <c r="B8" s="12">
        <v>19434</v>
      </c>
      <c r="C8" s="12">
        <v>13656</v>
      </c>
      <c r="D8" s="12">
        <v>47201</v>
      </c>
      <c r="E8" s="12">
        <v>39288</v>
      </c>
      <c r="F8" s="13">
        <f t="shared" ref="F8:F35" si="0">((E8*100)/D8)-100</f>
        <v>-16.764475328912525</v>
      </c>
      <c r="G8" s="1"/>
      <c r="H8" s="1"/>
      <c r="I8" s="1"/>
    </row>
    <row r="9" spans="1:12" x14ac:dyDescent="0.25">
      <c r="A9" s="8" t="s">
        <v>46</v>
      </c>
      <c r="B9" s="9">
        <v>38393</v>
      </c>
      <c r="C9" s="9">
        <v>39839</v>
      </c>
      <c r="D9" s="9">
        <v>137891</v>
      </c>
      <c r="E9" s="9">
        <v>119790</v>
      </c>
      <c r="F9" s="10">
        <f t="shared" si="0"/>
        <v>-13.127035121944147</v>
      </c>
      <c r="G9" s="1"/>
      <c r="H9" s="1"/>
      <c r="I9" s="1"/>
    </row>
    <row r="10" spans="1:12" x14ac:dyDescent="0.25">
      <c r="A10" s="11" t="s">
        <v>47</v>
      </c>
      <c r="B10" s="12">
        <v>655</v>
      </c>
      <c r="C10" s="12">
        <v>0</v>
      </c>
      <c r="D10" s="12">
        <v>655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354407</v>
      </c>
      <c r="C11" s="9">
        <v>430626</v>
      </c>
      <c r="D11" s="9">
        <v>1325743</v>
      </c>
      <c r="E11" s="9">
        <v>1351247</v>
      </c>
      <c r="F11" s="10">
        <f t="shared" si="0"/>
        <v>1.9237514359872137</v>
      </c>
      <c r="G11" s="1"/>
      <c r="H11" s="1"/>
      <c r="I11" s="1"/>
    </row>
    <row r="12" spans="1:12" x14ac:dyDescent="0.25">
      <c r="A12" s="11" t="s">
        <v>49</v>
      </c>
      <c r="B12" s="12">
        <v>49843</v>
      </c>
      <c r="C12" s="12">
        <v>55496</v>
      </c>
      <c r="D12" s="12">
        <v>105447</v>
      </c>
      <c r="E12" s="12">
        <v>85384</v>
      </c>
      <c r="F12" s="13">
        <f t="shared" si="0"/>
        <v>-19.02662000815576</v>
      </c>
      <c r="G12" s="1"/>
      <c r="H12" s="1"/>
      <c r="I12" s="1"/>
    </row>
    <row r="13" spans="1:12" x14ac:dyDescent="0.25">
      <c r="A13" s="8" t="s">
        <v>50</v>
      </c>
      <c r="B13" s="9">
        <v>364821</v>
      </c>
      <c r="C13" s="9">
        <v>418695</v>
      </c>
      <c r="D13" s="9">
        <v>862127</v>
      </c>
      <c r="E13" s="9">
        <v>994153</v>
      </c>
      <c r="F13" s="10">
        <f t="shared" si="0"/>
        <v>15.313985062525589</v>
      </c>
      <c r="G13" s="1"/>
      <c r="H13" s="1"/>
      <c r="I13" s="1"/>
    </row>
    <row r="14" spans="1:12" x14ac:dyDescent="0.25">
      <c r="A14" s="11" t="s">
        <v>51</v>
      </c>
      <c r="B14" s="12">
        <v>298933</v>
      </c>
      <c r="C14" s="12">
        <v>283029</v>
      </c>
      <c r="D14" s="12">
        <v>656886</v>
      </c>
      <c r="E14" s="12">
        <v>674944</v>
      </c>
      <c r="F14" s="13">
        <f t="shared" si="0"/>
        <v>2.7490310343042808</v>
      </c>
      <c r="G14" s="1"/>
      <c r="H14" s="1"/>
      <c r="I14" s="1"/>
    </row>
    <row r="15" spans="1:12" x14ac:dyDescent="0.25">
      <c r="A15" s="8" t="s">
        <v>52</v>
      </c>
      <c r="B15" s="9">
        <v>6642</v>
      </c>
      <c r="C15" s="9">
        <v>9245</v>
      </c>
      <c r="D15" s="9">
        <v>20284</v>
      </c>
      <c r="E15" s="9">
        <v>19412</v>
      </c>
      <c r="F15" s="10">
        <f t="shared" si="0"/>
        <v>-4.2989548412541865</v>
      </c>
      <c r="G15" s="1"/>
      <c r="H15" s="1"/>
      <c r="I15" s="1"/>
    </row>
    <row r="16" spans="1:12" x14ac:dyDescent="0.25">
      <c r="A16" s="11" t="s">
        <v>53</v>
      </c>
      <c r="B16" s="12">
        <v>7349</v>
      </c>
      <c r="C16" s="12">
        <v>13371</v>
      </c>
      <c r="D16" s="12">
        <v>9699</v>
      </c>
      <c r="E16" s="12">
        <v>15172</v>
      </c>
      <c r="F16" s="13">
        <f t="shared" si="0"/>
        <v>56.42849778327664</v>
      </c>
      <c r="G16" s="1"/>
      <c r="H16" s="1"/>
      <c r="I16" s="1"/>
    </row>
    <row r="17" spans="1:9" x14ac:dyDescent="0.25">
      <c r="A17" s="8" t="s">
        <v>54</v>
      </c>
      <c r="B17" s="9">
        <v>325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144939</v>
      </c>
      <c r="C18" s="12">
        <v>171505</v>
      </c>
      <c r="D18" s="12">
        <v>551947</v>
      </c>
      <c r="E18" s="12">
        <v>538091</v>
      </c>
      <c r="F18" s="13">
        <f t="shared" si="0"/>
        <v>-2.5103859609708934</v>
      </c>
      <c r="G18" s="1"/>
      <c r="H18" s="1"/>
      <c r="I18" s="1"/>
    </row>
    <row r="19" spans="1:9" x14ac:dyDescent="0.25">
      <c r="A19" s="8" t="s">
        <v>56</v>
      </c>
      <c r="B19" s="9">
        <v>464</v>
      </c>
      <c r="C19" s="9">
        <v>2702</v>
      </c>
      <c r="D19" s="9">
        <v>1095</v>
      </c>
      <c r="E19" s="9">
        <v>2702</v>
      </c>
      <c r="F19" s="10">
        <f t="shared" si="0"/>
        <v>146.75799086757991</v>
      </c>
      <c r="G19" s="1"/>
      <c r="H19" s="1"/>
      <c r="I19" s="1"/>
    </row>
    <row r="20" spans="1:9" x14ac:dyDescent="0.25">
      <c r="A20" s="11" t="s">
        <v>57</v>
      </c>
      <c r="B20" s="12">
        <v>4889</v>
      </c>
      <c r="C20" s="12">
        <v>5060</v>
      </c>
      <c r="D20" s="12">
        <v>12356</v>
      </c>
      <c r="E20" s="12">
        <v>11081</v>
      </c>
      <c r="F20" s="13">
        <f t="shared" si="0"/>
        <v>-10.318873421819362</v>
      </c>
      <c r="G20" s="1"/>
      <c r="H20" s="1"/>
      <c r="I20" s="1"/>
    </row>
    <row r="21" spans="1:9" x14ac:dyDescent="0.25">
      <c r="A21" s="8" t="s">
        <v>58</v>
      </c>
      <c r="B21" s="9">
        <v>3297</v>
      </c>
      <c r="C21" s="9">
        <v>1989</v>
      </c>
      <c r="D21" s="9">
        <v>6704</v>
      </c>
      <c r="E21" s="9">
        <v>7210</v>
      </c>
      <c r="F21" s="10">
        <f t="shared" si="0"/>
        <v>7.5477326968973699</v>
      </c>
      <c r="G21" s="1"/>
      <c r="H21" s="1"/>
      <c r="I21" s="1"/>
    </row>
    <row r="22" spans="1:9" x14ac:dyDescent="0.25">
      <c r="A22" s="11" t="s">
        <v>59</v>
      </c>
      <c r="B22" s="12">
        <v>155799</v>
      </c>
      <c r="C22" s="12">
        <v>212027</v>
      </c>
      <c r="D22" s="12">
        <v>714422</v>
      </c>
      <c r="E22" s="12">
        <v>865012</v>
      </c>
      <c r="F22" s="13">
        <f t="shared" si="0"/>
        <v>21.078578207278056</v>
      </c>
      <c r="G22" s="1"/>
      <c r="H22" s="1"/>
      <c r="I22" s="1"/>
    </row>
    <row r="23" spans="1:9" x14ac:dyDescent="0.25">
      <c r="A23" s="8" t="s">
        <v>60</v>
      </c>
      <c r="B23" s="9">
        <v>64307</v>
      </c>
      <c r="C23" s="9">
        <v>84195</v>
      </c>
      <c r="D23" s="9">
        <v>190180</v>
      </c>
      <c r="E23" s="9">
        <v>192442</v>
      </c>
      <c r="F23" s="10">
        <f t="shared" si="0"/>
        <v>1.1893995162477609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46190</v>
      </c>
      <c r="C25" s="9">
        <v>60862</v>
      </c>
      <c r="D25" s="9">
        <v>174785</v>
      </c>
      <c r="E25" s="9">
        <v>180831</v>
      </c>
      <c r="F25" s="10">
        <f t="shared" si="0"/>
        <v>3.4591069027662513</v>
      </c>
      <c r="G25" s="1"/>
      <c r="H25" s="1"/>
      <c r="I25" s="1"/>
    </row>
    <row r="26" spans="1:9" x14ac:dyDescent="0.25">
      <c r="A26" s="11" t="s">
        <v>63</v>
      </c>
      <c r="B26" s="12">
        <v>17911</v>
      </c>
      <c r="C26" s="12">
        <v>33468</v>
      </c>
      <c r="D26" s="12">
        <v>60413</v>
      </c>
      <c r="E26" s="12">
        <v>77110</v>
      </c>
      <c r="F26" s="13">
        <f t="shared" si="0"/>
        <v>27.638091139324317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390442</v>
      </c>
      <c r="C28" s="12">
        <v>437391</v>
      </c>
      <c r="D28" s="12">
        <v>1717177</v>
      </c>
      <c r="E28" s="12">
        <v>1752202</v>
      </c>
      <c r="F28" s="13">
        <f t="shared" si="0"/>
        <v>2.0396849014399834</v>
      </c>
      <c r="G28" s="1"/>
      <c r="H28" s="1"/>
      <c r="I28" s="1"/>
    </row>
    <row r="29" spans="1:9" x14ac:dyDescent="0.25">
      <c r="A29" s="8" t="s">
        <v>66</v>
      </c>
      <c r="B29" s="9">
        <v>15727</v>
      </c>
      <c r="C29" s="9">
        <v>17161</v>
      </c>
      <c r="D29" s="9">
        <v>36030</v>
      </c>
      <c r="E29" s="9">
        <v>38589</v>
      </c>
      <c r="F29" s="10">
        <f t="shared" si="0"/>
        <v>7.1024146544546198</v>
      </c>
      <c r="G29" s="1"/>
      <c r="H29" s="1"/>
      <c r="I29" s="1"/>
    </row>
    <row r="30" spans="1:9" x14ac:dyDescent="0.25">
      <c r="A30" s="11" t="s">
        <v>67</v>
      </c>
      <c r="B30" s="12">
        <v>2707</v>
      </c>
      <c r="C30" s="12">
        <v>1641</v>
      </c>
      <c r="D30" s="12">
        <v>5746</v>
      </c>
      <c r="E30" s="12">
        <v>3505</v>
      </c>
      <c r="F30" s="13">
        <f t="shared" si="0"/>
        <v>-39.001044204664112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85026</v>
      </c>
      <c r="C32" s="12">
        <v>65179</v>
      </c>
      <c r="D32" s="12">
        <v>149776</v>
      </c>
      <c r="E32" s="12">
        <v>148666</v>
      </c>
      <c r="F32" s="13">
        <f t="shared" si="0"/>
        <v>-0.74110671936759331</v>
      </c>
      <c r="G32" s="1"/>
      <c r="H32" s="1"/>
      <c r="I32" s="1"/>
    </row>
    <row r="33" spans="1:9" x14ac:dyDescent="0.25">
      <c r="A33" s="8" t="s">
        <v>70</v>
      </c>
      <c r="B33" s="9">
        <v>12585</v>
      </c>
      <c r="C33" s="9">
        <v>454</v>
      </c>
      <c r="D33" s="9">
        <v>21440</v>
      </c>
      <c r="E33" s="9">
        <v>2357</v>
      </c>
      <c r="F33" s="10">
        <f t="shared" si="0"/>
        <v>-89.006529850746261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297</v>
      </c>
      <c r="D34" s="12">
        <v>0</v>
      </c>
      <c r="E34" s="12">
        <v>297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2105921</v>
      </c>
      <c r="C35" s="15">
        <f t="shared" ref="C35:E35" si="1">SUM(C7:C34)</f>
        <v>2368265</v>
      </c>
      <c r="D35" s="15">
        <f t="shared" si="1"/>
        <v>6833256</v>
      </c>
      <c r="E35" s="15">
        <f t="shared" si="1"/>
        <v>7140502</v>
      </c>
      <c r="F35" s="16">
        <f t="shared" si="0"/>
        <v>4.4963338121680181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21017</v>
      </c>
      <c r="C38" s="41">
        <f>D7</f>
        <v>24927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1752202</v>
      </c>
      <c r="G38" s="42">
        <f>LOOKUP(E38,$A$38:$A$65,$C$38:$C$65)</f>
        <v>1717177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39288</v>
      </c>
      <c r="C39" s="41">
        <f t="shared" ref="C39:C65" si="5">D8</f>
        <v>47201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1351247</v>
      </c>
      <c r="G39" s="42">
        <f t="shared" ref="G39:G65" si="8">LOOKUP(E39,$A$38:$A$65,$C$38:$C$65)</f>
        <v>1325743</v>
      </c>
    </row>
    <row r="40" spans="1:9" x14ac:dyDescent="0.25">
      <c r="A40" s="42" t="str">
        <f t="shared" si="3"/>
        <v>ALMERIA</v>
      </c>
      <c r="B40" s="41">
        <f t="shared" si="4"/>
        <v>119790</v>
      </c>
      <c r="C40" s="41">
        <f t="shared" si="5"/>
        <v>137891</v>
      </c>
      <c r="D40" s="41">
        <f t="shared" si="6"/>
        <v>10</v>
      </c>
      <c r="E40" s="42" t="str">
        <f t="shared" si="2"/>
        <v>BALEARES</v>
      </c>
      <c r="F40" s="42">
        <f t="shared" si="7"/>
        <v>994153</v>
      </c>
      <c r="G40" s="42">
        <f t="shared" si="8"/>
        <v>862127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655</v>
      </c>
      <c r="D41" s="41">
        <f t="shared" si="6"/>
        <v>28</v>
      </c>
      <c r="E41" s="42" t="str">
        <f t="shared" si="2"/>
        <v>LAS PALMAS</v>
      </c>
      <c r="F41" s="42">
        <f t="shared" si="7"/>
        <v>865012</v>
      </c>
      <c r="G41" s="42">
        <f t="shared" si="8"/>
        <v>714422</v>
      </c>
    </row>
    <row r="42" spans="1:9" x14ac:dyDescent="0.25">
      <c r="A42" s="42" t="str">
        <f t="shared" si="3"/>
        <v>BAHIA DE ALGECIRAS</v>
      </c>
      <c r="B42" s="41">
        <f t="shared" si="4"/>
        <v>1351247</v>
      </c>
      <c r="C42" s="41">
        <f t="shared" si="5"/>
        <v>1325743</v>
      </c>
      <c r="D42" s="41">
        <f t="shared" si="6"/>
        <v>2</v>
      </c>
      <c r="E42" s="42" t="str">
        <f t="shared" si="2"/>
        <v>BARCELONA</v>
      </c>
      <c r="F42" s="42">
        <f t="shared" si="7"/>
        <v>674944</v>
      </c>
      <c r="G42" s="42">
        <f t="shared" si="8"/>
        <v>656886</v>
      </c>
    </row>
    <row r="43" spans="1:9" x14ac:dyDescent="0.25">
      <c r="A43" s="42" t="str">
        <f t="shared" si="3"/>
        <v>BAHIA DE CADIZ</v>
      </c>
      <c r="B43" s="41">
        <f t="shared" si="4"/>
        <v>85384</v>
      </c>
      <c r="C43" s="41">
        <f t="shared" si="5"/>
        <v>105447</v>
      </c>
      <c r="D43" s="41">
        <f t="shared" si="6"/>
        <v>11</v>
      </c>
      <c r="E43" s="42" t="str">
        <f t="shared" si="2"/>
        <v>CEUTA</v>
      </c>
      <c r="F43" s="42">
        <f t="shared" si="7"/>
        <v>538091</v>
      </c>
      <c r="G43" s="42">
        <f t="shared" si="8"/>
        <v>551947</v>
      </c>
    </row>
    <row r="44" spans="1:9" x14ac:dyDescent="0.25">
      <c r="A44" s="42" t="str">
        <f t="shared" si="3"/>
        <v>BALEARES</v>
      </c>
      <c r="B44" s="41">
        <f t="shared" si="4"/>
        <v>994153</v>
      </c>
      <c r="C44" s="41">
        <f t="shared" si="5"/>
        <v>862127</v>
      </c>
      <c r="D44" s="41">
        <f t="shared" si="6"/>
        <v>3</v>
      </c>
      <c r="E44" s="42" t="str">
        <f t="shared" si="2"/>
        <v>MALAGA</v>
      </c>
      <c r="F44" s="42">
        <f t="shared" si="7"/>
        <v>192442</v>
      </c>
      <c r="G44" s="42">
        <f t="shared" si="8"/>
        <v>190180</v>
      </c>
    </row>
    <row r="45" spans="1:9" x14ac:dyDescent="0.25">
      <c r="A45" s="42" t="str">
        <f t="shared" si="3"/>
        <v>BARCELONA</v>
      </c>
      <c r="B45" s="41">
        <f t="shared" si="4"/>
        <v>674944</v>
      </c>
      <c r="C45" s="41">
        <f t="shared" si="5"/>
        <v>656886</v>
      </c>
      <c r="D45" s="41">
        <f t="shared" si="6"/>
        <v>5</v>
      </c>
      <c r="E45" s="42" t="str">
        <f t="shared" si="2"/>
        <v>MELILLA</v>
      </c>
      <c r="F45" s="42">
        <f t="shared" si="7"/>
        <v>180831</v>
      </c>
      <c r="G45" s="42">
        <f t="shared" si="8"/>
        <v>174785</v>
      </c>
    </row>
    <row r="46" spans="1:9" x14ac:dyDescent="0.25">
      <c r="A46" s="42" t="str">
        <f t="shared" si="3"/>
        <v>BILBAO</v>
      </c>
      <c r="B46" s="41">
        <f t="shared" si="4"/>
        <v>19412</v>
      </c>
      <c r="C46" s="41">
        <f t="shared" si="5"/>
        <v>20284</v>
      </c>
      <c r="D46" s="41">
        <f t="shared" si="6"/>
        <v>16</v>
      </c>
      <c r="E46" s="42" t="str">
        <f t="shared" si="2"/>
        <v>VALENCIA</v>
      </c>
      <c r="F46" s="42">
        <f t="shared" si="7"/>
        <v>148666</v>
      </c>
      <c r="G46" s="42">
        <f t="shared" si="8"/>
        <v>149776</v>
      </c>
    </row>
    <row r="47" spans="1:9" x14ac:dyDescent="0.25">
      <c r="A47" s="42" t="str">
        <f t="shared" si="3"/>
        <v>CARTAGENA</v>
      </c>
      <c r="B47" s="41">
        <f t="shared" si="4"/>
        <v>15172</v>
      </c>
      <c r="C47" s="41">
        <f t="shared" si="5"/>
        <v>9699</v>
      </c>
      <c r="D47" s="41">
        <f t="shared" si="6"/>
        <v>17</v>
      </c>
      <c r="E47" s="42" t="str">
        <f t="shared" si="2"/>
        <v>ALMERIA</v>
      </c>
      <c r="F47" s="42">
        <f t="shared" si="7"/>
        <v>119790</v>
      </c>
      <c r="G47" s="42">
        <f t="shared" si="8"/>
        <v>137891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BAHIA DE CADIZ</v>
      </c>
      <c r="F48" s="42">
        <f t="shared" si="7"/>
        <v>85384</v>
      </c>
      <c r="G48" s="42">
        <f t="shared" si="8"/>
        <v>105447</v>
      </c>
    </row>
    <row r="49" spans="1:7" x14ac:dyDescent="0.25">
      <c r="A49" s="42" t="str">
        <f t="shared" si="3"/>
        <v>CEUTA</v>
      </c>
      <c r="B49" s="41">
        <f t="shared" si="4"/>
        <v>538091</v>
      </c>
      <c r="C49" s="41">
        <f t="shared" si="5"/>
        <v>551947</v>
      </c>
      <c r="D49" s="41">
        <f t="shared" si="6"/>
        <v>6</v>
      </c>
      <c r="E49" s="42" t="str">
        <f t="shared" si="2"/>
        <v>MOTRIL</v>
      </c>
      <c r="F49" s="42">
        <f t="shared" si="7"/>
        <v>77110</v>
      </c>
      <c r="G49" s="42">
        <f t="shared" si="8"/>
        <v>60413</v>
      </c>
    </row>
    <row r="50" spans="1:7" x14ac:dyDescent="0.25">
      <c r="A50" s="42" t="str">
        <f t="shared" si="3"/>
        <v>FERROL-SAN CIBRAO</v>
      </c>
      <c r="B50" s="41">
        <f t="shared" si="4"/>
        <v>2702</v>
      </c>
      <c r="C50" s="41">
        <f t="shared" si="5"/>
        <v>1095</v>
      </c>
      <c r="D50" s="41">
        <f t="shared" si="6"/>
        <v>21</v>
      </c>
      <c r="E50" s="42" t="str">
        <f t="shared" si="2"/>
        <v>ALICANTE</v>
      </c>
      <c r="F50" s="42">
        <f t="shared" si="7"/>
        <v>39288</v>
      </c>
      <c r="G50" s="42">
        <f t="shared" si="8"/>
        <v>47201</v>
      </c>
    </row>
    <row r="51" spans="1:7" x14ac:dyDescent="0.25">
      <c r="A51" s="42" t="str">
        <f t="shared" si="3"/>
        <v>GIJON</v>
      </c>
      <c r="B51" s="41">
        <f t="shared" si="4"/>
        <v>11081</v>
      </c>
      <c r="C51" s="41">
        <f t="shared" si="5"/>
        <v>12356</v>
      </c>
      <c r="D51" s="41">
        <f t="shared" si="6"/>
        <v>18</v>
      </c>
      <c r="E51" s="42" t="str">
        <f t="shared" si="2"/>
        <v>SANTANDER</v>
      </c>
      <c r="F51" s="42">
        <f t="shared" si="7"/>
        <v>38589</v>
      </c>
      <c r="G51" s="42">
        <f t="shared" si="8"/>
        <v>36030</v>
      </c>
    </row>
    <row r="52" spans="1:7" x14ac:dyDescent="0.25">
      <c r="A52" s="42" t="str">
        <f t="shared" si="3"/>
        <v>HUELVA</v>
      </c>
      <c r="B52" s="41">
        <f t="shared" si="4"/>
        <v>7210</v>
      </c>
      <c r="C52" s="41">
        <f t="shared" si="5"/>
        <v>6704</v>
      </c>
      <c r="D52" s="41">
        <f t="shared" si="6"/>
        <v>19</v>
      </c>
      <c r="E52" s="42" t="str">
        <f t="shared" si="2"/>
        <v>A CORUÑA</v>
      </c>
      <c r="F52" s="42">
        <f t="shared" si="7"/>
        <v>21017</v>
      </c>
      <c r="G52" s="42">
        <f t="shared" si="8"/>
        <v>24927</v>
      </c>
    </row>
    <row r="53" spans="1:7" x14ac:dyDescent="0.25">
      <c r="A53" s="42" t="str">
        <f t="shared" si="3"/>
        <v>LAS PALMAS</v>
      </c>
      <c r="B53" s="41">
        <f t="shared" si="4"/>
        <v>865012</v>
      </c>
      <c r="C53" s="41">
        <f t="shared" si="5"/>
        <v>714422</v>
      </c>
      <c r="D53" s="41">
        <f t="shared" si="6"/>
        <v>4</v>
      </c>
      <c r="E53" s="42" t="str">
        <f t="shared" si="2"/>
        <v>BILBAO</v>
      </c>
      <c r="F53" s="42">
        <f t="shared" si="7"/>
        <v>19412</v>
      </c>
      <c r="G53" s="42">
        <f t="shared" si="8"/>
        <v>20284</v>
      </c>
    </row>
    <row r="54" spans="1:7" x14ac:dyDescent="0.25">
      <c r="A54" s="42" t="str">
        <f t="shared" si="3"/>
        <v>MALAGA</v>
      </c>
      <c r="B54" s="41">
        <f t="shared" si="4"/>
        <v>192442</v>
      </c>
      <c r="C54" s="41">
        <f t="shared" si="5"/>
        <v>190180</v>
      </c>
      <c r="D54" s="41">
        <f t="shared" si="6"/>
        <v>7</v>
      </c>
      <c r="E54" s="42" t="str">
        <f t="shared" si="2"/>
        <v>CARTAGENA</v>
      </c>
      <c r="F54" s="42">
        <f t="shared" si="7"/>
        <v>15172</v>
      </c>
      <c r="G54" s="42">
        <f t="shared" si="8"/>
        <v>9699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11081</v>
      </c>
      <c r="G55" s="42">
        <f t="shared" si="8"/>
        <v>12356</v>
      </c>
    </row>
    <row r="56" spans="1:7" x14ac:dyDescent="0.25">
      <c r="A56" s="42" t="str">
        <f t="shared" si="3"/>
        <v>MELILLA</v>
      </c>
      <c r="B56" s="41">
        <f t="shared" si="4"/>
        <v>180831</v>
      </c>
      <c r="C56" s="41">
        <f t="shared" si="5"/>
        <v>174785</v>
      </c>
      <c r="D56" s="41">
        <f t="shared" si="6"/>
        <v>8</v>
      </c>
      <c r="E56" s="42" t="str">
        <f t="shared" si="2"/>
        <v>HUELVA</v>
      </c>
      <c r="F56" s="42">
        <f t="shared" si="9"/>
        <v>7210</v>
      </c>
      <c r="G56" s="42">
        <f t="shared" si="8"/>
        <v>6704</v>
      </c>
    </row>
    <row r="57" spans="1:7" x14ac:dyDescent="0.25">
      <c r="A57" s="42" t="str">
        <f t="shared" si="3"/>
        <v>MOTRIL</v>
      </c>
      <c r="B57" s="41">
        <f t="shared" si="4"/>
        <v>77110</v>
      </c>
      <c r="C57" s="41">
        <f t="shared" si="5"/>
        <v>60413</v>
      </c>
      <c r="D57" s="41">
        <f t="shared" si="6"/>
        <v>12</v>
      </c>
      <c r="E57" s="42" t="str">
        <f t="shared" si="2"/>
        <v>SEVILLA</v>
      </c>
      <c r="F57" s="42">
        <f t="shared" si="9"/>
        <v>3505</v>
      </c>
      <c r="G57" s="42">
        <f t="shared" si="8"/>
        <v>5746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2702</v>
      </c>
      <c r="G58" s="42">
        <f t="shared" si="8"/>
        <v>1095</v>
      </c>
    </row>
    <row r="59" spans="1:7" x14ac:dyDescent="0.25">
      <c r="A59" s="42" t="str">
        <f t="shared" si="3"/>
        <v>SANTA CRUZ DE TENERIFE</v>
      </c>
      <c r="B59" s="41">
        <f t="shared" si="4"/>
        <v>1752202</v>
      </c>
      <c r="C59" s="41">
        <f t="shared" si="5"/>
        <v>1717177</v>
      </c>
      <c r="D59" s="41">
        <f t="shared" si="6"/>
        <v>1</v>
      </c>
      <c r="E59" s="42" t="str">
        <f t="shared" si="2"/>
        <v>VIGO</v>
      </c>
      <c r="F59" s="42">
        <f t="shared" si="9"/>
        <v>2357</v>
      </c>
      <c r="G59" s="42">
        <f t="shared" si="8"/>
        <v>21440</v>
      </c>
    </row>
    <row r="60" spans="1:7" x14ac:dyDescent="0.25">
      <c r="A60" s="42" t="str">
        <f t="shared" si="3"/>
        <v>SANTANDER</v>
      </c>
      <c r="B60" s="41">
        <f t="shared" si="4"/>
        <v>38589</v>
      </c>
      <c r="C60" s="41">
        <f t="shared" si="5"/>
        <v>36030</v>
      </c>
      <c r="D60" s="41">
        <f t="shared" si="6"/>
        <v>14</v>
      </c>
      <c r="E60" s="42" t="str">
        <f t="shared" si="2"/>
        <v>VILAGARCIA</v>
      </c>
      <c r="F60" s="42">
        <f t="shared" si="9"/>
        <v>297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3505</v>
      </c>
      <c r="C61" s="41">
        <f t="shared" si="5"/>
        <v>5746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148666</v>
      </c>
      <c r="C63" s="41">
        <f t="shared" si="5"/>
        <v>149776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2357</v>
      </c>
      <c r="C64" s="41">
        <f t="shared" si="5"/>
        <v>21440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297</v>
      </c>
      <c r="C65" s="41">
        <f t="shared" si="5"/>
        <v>0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655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20836</v>
      </c>
      <c r="C7" s="9">
        <v>10377</v>
      </c>
      <c r="D7" s="9">
        <v>24927</v>
      </c>
      <c r="E7" s="9">
        <v>21017</v>
      </c>
      <c r="F7" s="10">
        <f>((E7*100)/D7)-100</f>
        <v>-15.685802543426803</v>
      </c>
      <c r="G7" s="1"/>
      <c r="H7" s="1"/>
      <c r="I7" s="1"/>
    </row>
    <row r="8" spans="1:12" x14ac:dyDescent="0.25">
      <c r="A8" s="11" t="s">
        <v>45</v>
      </c>
      <c r="B8" s="12">
        <v>8091</v>
      </c>
      <c r="C8" s="12">
        <v>4835</v>
      </c>
      <c r="D8" s="12">
        <v>8091</v>
      </c>
      <c r="E8" s="12">
        <v>6125</v>
      </c>
      <c r="F8" s="13">
        <f t="shared" ref="F8:F35" si="0">((E8*100)/D8)-100</f>
        <v>-24.298603386478803</v>
      </c>
      <c r="G8" s="1"/>
      <c r="H8" s="1"/>
      <c r="I8" s="1"/>
    </row>
    <row r="9" spans="1:12" x14ac:dyDescent="0.25">
      <c r="A9" s="8" t="s">
        <v>46</v>
      </c>
      <c r="B9" s="9">
        <v>4516</v>
      </c>
      <c r="C9" s="9">
        <v>3028</v>
      </c>
      <c r="D9" s="9">
        <v>5168</v>
      </c>
      <c r="E9" s="9">
        <v>3028</v>
      </c>
      <c r="F9" s="10">
        <f t="shared" si="0"/>
        <v>-41.408668730650156</v>
      </c>
      <c r="G9" s="1"/>
      <c r="H9" s="1"/>
      <c r="I9" s="1"/>
    </row>
    <row r="10" spans="1:12" x14ac:dyDescent="0.25">
      <c r="A10" s="11" t="s">
        <v>47</v>
      </c>
      <c r="B10" s="12">
        <v>655</v>
      </c>
      <c r="C10" s="12">
        <v>0</v>
      </c>
      <c r="D10" s="12">
        <v>655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47963</v>
      </c>
      <c r="C12" s="12">
        <v>54030</v>
      </c>
      <c r="D12" s="12">
        <v>99398</v>
      </c>
      <c r="E12" s="12">
        <v>80021</v>
      </c>
      <c r="F12" s="13">
        <f t="shared" si="0"/>
        <v>-19.494356023260025</v>
      </c>
      <c r="G12" s="1"/>
      <c r="H12" s="1"/>
      <c r="I12" s="1"/>
    </row>
    <row r="13" spans="1:12" x14ac:dyDescent="0.25">
      <c r="A13" s="8" t="s">
        <v>50</v>
      </c>
      <c r="B13" s="9">
        <v>129722</v>
      </c>
      <c r="C13" s="9">
        <v>134952</v>
      </c>
      <c r="D13" s="9">
        <v>211083</v>
      </c>
      <c r="E13" s="9">
        <v>283049</v>
      </c>
      <c r="F13" s="10">
        <f t="shared" si="0"/>
        <v>34.093697739751661</v>
      </c>
      <c r="G13" s="1"/>
      <c r="H13" s="1"/>
      <c r="I13" s="1"/>
    </row>
    <row r="14" spans="1:12" x14ac:dyDescent="0.25">
      <c r="A14" s="11" t="s">
        <v>51</v>
      </c>
      <c r="B14" s="12">
        <v>222365</v>
      </c>
      <c r="C14" s="12">
        <v>187777</v>
      </c>
      <c r="D14" s="12">
        <v>443825</v>
      </c>
      <c r="E14" s="12">
        <v>441781</v>
      </c>
      <c r="F14" s="13">
        <f t="shared" si="0"/>
        <v>-0.46054188024558584</v>
      </c>
      <c r="G14" s="1"/>
      <c r="H14" s="1"/>
      <c r="I14" s="1"/>
    </row>
    <row r="15" spans="1:12" x14ac:dyDescent="0.25">
      <c r="A15" s="8" t="s">
        <v>52</v>
      </c>
      <c r="B15" s="9">
        <v>173</v>
      </c>
      <c r="C15" s="9">
        <v>3542</v>
      </c>
      <c r="D15" s="9">
        <v>173</v>
      </c>
      <c r="E15" s="9">
        <v>3542</v>
      </c>
      <c r="F15" s="10">
        <f t="shared" si="0"/>
        <v>1947.3988439306358</v>
      </c>
      <c r="G15" s="1"/>
      <c r="H15" s="1"/>
      <c r="I15" s="1"/>
    </row>
    <row r="16" spans="1:12" x14ac:dyDescent="0.25">
      <c r="A16" s="11" t="s">
        <v>53</v>
      </c>
      <c r="B16" s="12">
        <v>7349</v>
      </c>
      <c r="C16" s="12">
        <v>13371</v>
      </c>
      <c r="D16" s="12">
        <v>9699</v>
      </c>
      <c r="E16" s="12">
        <v>15172</v>
      </c>
      <c r="F16" s="13">
        <f t="shared" si="0"/>
        <v>56.42849778327664</v>
      </c>
      <c r="G16" s="1"/>
      <c r="H16" s="1"/>
      <c r="I16" s="1"/>
    </row>
    <row r="17" spans="1:9" x14ac:dyDescent="0.25">
      <c r="A17" s="8" t="s">
        <v>54</v>
      </c>
      <c r="B17" s="9">
        <v>325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389</v>
      </c>
      <c r="D18" s="12">
        <v>0</v>
      </c>
      <c r="E18" s="12">
        <v>1030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464</v>
      </c>
      <c r="C19" s="9">
        <v>2702</v>
      </c>
      <c r="D19" s="9">
        <v>1095</v>
      </c>
      <c r="E19" s="9">
        <v>2702</v>
      </c>
      <c r="F19" s="10">
        <f t="shared" si="0"/>
        <v>146.75799086757991</v>
      </c>
      <c r="G19" s="1"/>
      <c r="H19" s="1"/>
      <c r="I19" s="1"/>
    </row>
    <row r="20" spans="1:9" x14ac:dyDescent="0.25">
      <c r="A20" s="11" t="s">
        <v>57</v>
      </c>
      <c r="B20" s="12">
        <v>383</v>
      </c>
      <c r="C20" s="12">
        <v>0</v>
      </c>
      <c r="D20" s="12">
        <v>383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70781</v>
      </c>
      <c r="C22" s="12">
        <v>105128</v>
      </c>
      <c r="D22" s="12">
        <v>331006</v>
      </c>
      <c r="E22" s="12">
        <v>551348</v>
      </c>
      <c r="F22" s="13">
        <f t="shared" si="0"/>
        <v>66.567373401086371</v>
      </c>
      <c r="G22" s="1"/>
      <c r="H22" s="1"/>
      <c r="I22" s="1"/>
    </row>
    <row r="23" spans="1:9" x14ac:dyDescent="0.25">
      <c r="A23" s="8" t="s">
        <v>60</v>
      </c>
      <c r="B23" s="9">
        <v>49677</v>
      </c>
      <c r="C23" s="9">
        <v>64530</v>
      </c>
      <c r="D23" s="9">
        <v>129284</v>
      </c>
      <c r="E23" s="9">
        <v>129610</v>
      </c>
      <c r="F23" s="10">
        <f t="shared" si="0"/>
        <v>0.25215803966460726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338</v>
      </c>
      <c r="C25" s="9">
        <v>254</v>
      </c>
      <c r="D25" s="9">
        <v>338</v>
      </c>
      <c r="E25" s="9">
        <v>254</v>
      </c>
      <c r="F25" s="10">
        <f t="shared" si="0"/>
        <v>-24.852071005917153</v>
      </c>
      <c r="G25" s="1"/>
      <c r="H25" s="1"/>
      <c r="I25" s="1"/>
    </row>
    <row r="26" spans="1:9" x14ac:dyDescent="0.25">
      <c r="A26" s="11" t="s">
        <v>63</v>
      </c>
      <c r="B26" s="12">
        <v>3427</v>
      </c>
      <c r="C26" s="12">
        <v>7926</v>
      </c>
      <c r="D26" s="12">
        <v>3427</v>
      </c>
      <c r="E26" s="12">
        <v>7926</v>
      </c>
      <c r="F26" s="13">
        <f t="shared" si="0"/>
        <v>131.28100379340532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90701</v>
      </c>
      <c r="C28" s="12">
        <v>75770</v>
      </c>
      <c r="D28" s="12">
        <v>379928</v>
      </c>
      <c r="E28" s="12">
        <v>417134</v>
      </c>
      <c r="F28" s="13">
        <f t="shared" si="0"/>
        <v>9.7929081299614609</v>
      </c>
      <c r="G28" s="1"/>
      <c r="H28" s="1"/>
      <c r="I28" s="1"/>
    </row>
    <row r="29" spans="1:9" x14ac:dyDescent="0.25">
      <c r="A29" s="8" t="s">
        <v>66</v>
      </c>
      <c r="B29" s="9">
        <v>1441</v>
      </c>
      <c r="C29" s="9">
        <v>120</v>
      </c>
      <c r="D29" s="9">
        <v>2338</v>
      </c>
      <c r="E29" s="9">
        <v>489</v>
      </c>
      <c r="F29" s="10">
        <f t="shared" si="0"/>
        <v>-79.084687767322492</v>
      </c>
      <c r="G29" s="1"/>
      <c r="H29" s="1"/>
      <c r="I29" s="1"/>
    </row>
    <row r="30" spans="1:9" x14ac:dyDescent="0.25">
      <c r="A30" s="11" t="s">
        <v>67</v>
      </c>
      <c r="B30" s="12">
        <v>2707</v>
      </c>
      <c r="C30" s="12">
        <v>1641</v>
      </c>
      <c r="D30" s="12">
        <v>5746</v>
      </c>
      <c r="E30" s="12">
        <v>3505</v>
      </c>
      <c r="F30" s="13">
        <f t="shared" si="0"/>
        <v>-39.001044204664112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62276</v>
      </c>
      <c r="C32" s="12">
        <v>38106</v>
      </c>
      <c r="D32" s="12">
        <v>82912</v>
      </c>
      <c r="E32" s="12">
        <v>62530</v>
      </c>
      <c r="F32" s="13">
        <f t="shared" si="0"/>
        <v>-24.58269008104979</v>
      </c>
      <c r="G32" s="1"/>
      <c r="H32" s="1"/>
      <c r="I32" s="1"/>
    </row>
    <row r="33" spans="1:9" x14ac:dyDescent="0.25">
      <c r="A33" s="8" t="s">
        <v>70</v>
      </c>
      <c r="B33" s="9">
        <v>12585</v>
      </c>
      <c r="C33" s="9">
        <v>454</v>
      </c>
      <c r="D33" s="9">
        <v>21440</v>
      </c>
      <c r="E33" s="9">
        <v>2357</v>
      </c>
      <c r="F33" s="10">
        <f t="shared" si="0"/>
        <v>-89.006529850746261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297</v>
      </c>
      <c r="D34" s="12">
        <v>0</v>
      </c>
      <c r="E34" s="12">
        <v>297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736775</v>
      </c>
      <c r="C35" s="15">
        <f t="shared" ref="C35:E35" si="1">SUM(C7:C34)</f>
        <v>709229</v>
      </c>
      <c r="D35" s="15">
        <f t="shared" si="1"/>
        <v>1761241</v>
      </c>
      <c r="E35" s="15">
        <f t="shared" si="1"/>
        <v>2032917</v>
      </c>
      <c r="F35" s="16">
        <f t="shared" si="0"/>
        <v>15.425259802605098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21017</v>
      </c>
      <c r="C38" s="41">
        <f>D7</f>
        <v>24927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551348</v>
      </c>
      <c r="G38" s="42">
        <f>LOOKUP(E38,$A$38:$A$65,$C$38:$C$65)</f>
        <v>331006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6125</v>
      </c>
      <c r="C39" s="41">
        <f t="shared" ref="C39:C65" si="5">D8</f>
        <v>8091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54" si="7">LOOKUP(E39,$A$38:$A$65,$B$38:$B$65)</f>
        <v>441781</v>
      </c>
      <c r="G39" s="42">
        <f t="shared" ref="G39:G65" si="8">LOOKUP(E39,$A$38:$A$65,$C$38:$C$65)</f>
        <v>443825</v>
      </c>
    </row>
    <row r="40" spans="1:9" x14ac:dyDescent="0.25">
      <c r="A40" s="42" t="str">
        <f t="shared" si="3"/>
        <v>ALMERIA</v>
      </c>
      <c r="B40" s="41">
        <f t="shared" si="4"/>
        <v>3028</v>
      </c>
      <c r="C40" s="41">
        <f t="shared" si="5"/>
        <v>5168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417134</v>
      </c>
      <c r="G40" s="42">
        <f t="shared" si="8"/>
        <v>379928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655</v>
      </c>
      <c r="D41" s="41">
        <f t="shared" si="6"/>
        <v>28</v>
      </c>
      <c r="E41" s="42" t="str">
        <f t="shared" si="2"/>
        <v>BALEARES</v>
      </c>
      <c r="F41" s="42">
        <f t="shared" si="7"/>
        <v>283049</v>
      </c>
      <c r="G41" s="42">
        <f t="shared" si="8"/>
        <v>211083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129610</v>
      </c>
      <c r="G42" s="42">
        <f t="shared" si="8"/>
        <v>129284</v>
      </c>
    </row>
    <row r="43" spans="1:9" x14ac:dyDescent="0.25">
      <c r="A43" s="42" t="str">
        <f t="shared" si="3"/>
        <v>BAHIA DE CADIZ</v>
      </c>
      <c r="B43" s="41">
        <f t="shared" si="4"/>
        <v>80021</v>
      </c>
      <c r="C43" s="41">
        <f t="shared" si="5"/>
        <v>99398</v>
      </c>
      <c r="D43" s="41">
        <f t="shared" si="6"/>
        <v>6</v>
      </c>
      <c r="E43" s="42" t="str">
        <f t="shared" si="2"/>
        <v>BAHIA DE CADIZ</v>
      </c>
      <c r="F43" s="42">
        <f t="shared" si="7"/>
        <v>80021</v>
      </c>
      <c r="G43" s="42">
        <f t="shared" si="8"/>
        <v>99398</v>
      </c>
    </row>
    <row r="44" spans="1:9" x14ac:dyDescent="0.25">
      <c r="A44" s="42" t="str">
        <f t="shared" si="3"/>
        <v>BALEARES</v>
      </c>
      <c r="B44" s="41">
        <f t="shared" si="4"/>
        <v>283049</v>
      </c>
      <c r="C44" s="41">
        <f t="shared" si="5"/>
        <v>211083</v>
      </c>
      <c r="D44" s="41">
        <f t="shared" si="6"/>
        <v>4</v>
      </c>
      <c r="E44" s="42" t="str">
        <f t="shared" si="2"/>
        <v>VALENCIA</v>
      </c>
      <c r="F44" s="42">
        <f t="shared" si="7"/>
        <v>62530</v>
      </c>
      <c r="G44" s="42">
        <f t="shared" si="8"/>
        <v>82912</v>
      </c>
    </row>
    <row r="45" spans="1:9" x14ac:dyDescent="0.25">
      <c r="A45" s="42" t="str">
        <f t="shared" si="3"/>
        <v>BARCELONA</v>
      </c>
      <c r="B45" s="41">
        <f t="shared" si="4"/>
        <v>441781</v>
      </c>
      <c r="C45" s="41">
        <f t="shared" si="5"/>
        <v>443825</v>
      </c>
      <c r="D45" s="41">
        <f t="shared" si="6"/>
        <v>2</v>
      </c>
      <c r="E45" s="42" t="str">
        <f t="shared" si="2"/>
        <v>A CORUÑA</v>
      </c>
      <c r="F45" s="42">
        <f t="shared" si="7"/>
        <v>21017</v>
      </c>
      <c r="G45" s="42">
        <f t="shared" si="8"/>
        <v>24927</v>
      </c>
    </row>
    <row r="46" spans="1:9" x14ac:dyDescent="0.25">
      <c r="A46" s="42" t="str">
        <f t="shared" si="3"/>
        <v>BILBAO</v>
      </c>
      <c r="B46" s="41">
        <f t="shared" si="4"/>
        <v>3542</v>
      </c>
      <c r="C46" s="41">
        <f t="shared" si="5"/>
        <v>173</v>
      </c>
      <c r="D46" s="41">
        <f t="shared" si="6"/>
        <v>12</v>
      </c>
      <c r="E46" s="42" t="str">
        <f t="shared" si="2"/>
        <v>CARTAGENA</v>
      </c>
      <c r="F46" s="42">
        <f t="shared" si="7"/>
        <v>15172</v>
      </c>
      <c r="G46" s="42">
        <f t="shared" si="8"/>
        <v>9699</v>
      </c>
    </row>
    <row r="47" spans="1:9" x14ac:dyDescent="0.25">
      <c r="A47" s="42" t="str">
        <f t="shared" si="3"/>
        <v>CARTAGENA</v>
      </c>
      <c r="B47" s="41">
        <f t="shared" si="4"/>
        <v>15172</v>
      </c>
      <c r="C47" s="41">
        <f t="shared" si="5"/>
        <v>9699</v>
      </c>
      <c r="D47" s="41">
        <f t="shared" si="6"/>
        <v>9</v>
      </c>
      <c r="E47" s="42" t="str">
        <f t="shared" si="2"/>
        <v>MOTRIL</v>
      </c>
      <c r="F47" s="42">
        <f t="shared" si="7"/>
        <v>7926</v>
      </c>
      <c r="G47" s="42">
        <f t="shared" si="8"/>
        <v>3427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ALICANTE</v>
      </c>
      <c r="F48" s="42">
        <f t="shared" si="7"/>
        <v>6125</v>
      </c>
      <c r="G48" s="42">
        <f t="shared" si="8"/>
        <v>8091</v>
      </c>
    </row>
    <row r="49" spans="1:7" x14ac:dyDescent="0.25">
      <c r="A49" s="42" t="str">
        <f t="shared" si="3"/>
        <v>CEUTA</v>
      </c>
      <c r="B49" s="41">
        <f t="shared" si="4"/>
        <v>1030</v>
      </c>
      <c r="C49" s="41">
        <f t="shared" si="5"/>
        <v>0</v>
      </c>
      <c r="D49" s="41">
        <f t="shared" si="6"/>
        <v>17</v>
      </c>
      <c r="E49" s="42" t="str">
        <f t="shared" si="2"/>
        <v>BILBAO</v>
      </c>
      <c r="F49" s="42">
        <f t="shared" si="7"/>
        <v>3542</v>
      </c>
      <c r="G49" s="42">
        <f t="shared" si="8"/>
        <v>173</v>
      </c>
    </row>
    <row r="50" spans="1:7" x14ac:dyDescent="0.25">
      <c r="A50" s="42" t="str">
        <f t="shared" si="3"/>
        <v>FERROL-SAN CIBRAO</v>
      </c>
      <c r="B50" s="41">
        <f t="shared" si="4"/>
        <v>2702</v>
      </c>
      <c r="C50" s="41">
        <f t="shared" si="5"/>
        <v>1095</v>
      </c>
      <c r="D50" s="41">
        <f t="shared" si="6"/>
        <v>15</v>
      </c>
      <c r="E50" s="42" t="str">
        <f t="shared" si="2"/>
        <v>SEVILLA</v>
      </c>
      <c r="F50" s="42">
        <f t="shared" si="7"/>
        <v>3505</v>
      </c>
      <c r="G50" s="42">
        <f t="shared" si="8"/>
        <v>5746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383</v>
      </c>
      <c r="D51" s="41">
        <f t="shared" si="6"/>
        <v>28</v>
      </c>
      <c r="E51" s="42" t="str">
        <f t="shared" si="2"/>
        <v>ALMERIA</v>
      </c>
      <c r="F51" s="42">
        <f t="shared" si="7"/>
        <v>3028</v>
      </c>
      <c r="G51" s="42">
        <f t="shared" si="8"/>
        <v>5168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FERROL-SAN CIBRAO</v>
      </c>
      <c r="F52" s="42">
        <f t="shared" si="7"/>
        <v>2702</v>
      </c>
      <c r="G52" s="42">
        <f t="shared" si="8"/>
        <v>1095</v>
      </c>
    </row>
    <row r="53" spans="1:7" x14ac:dyDescent="0.25">
      <c r="A53" s="42" t="str">
        <f t="shared" si="3"/>
        <v>LAS PALMAS</v>
      </c>
      <c r="B53" s="41">
        <f t="shared" si="4"/>
        <v>551348</v>
      </c>
      <c r="C53" s="41">
        <f t="shared" si="5"/>
        <v>331006</v>
      </c>
      <c r="D53" s="41">
        <f t="shared" si="6"/>
        <v>1</v>
      </c>
      <c r="E53" s="42" t="str">
        <f t="shared" si="2"/>
        <v>VIGO</v>
      </c>
      <c r="F53" s="42">
        <f t="shared" si="7"/>
        <v>2357</v>
      </c>
      <c r="G53" s="42">
        <f t="shared" si="8"/>
        <v>21440</v>
      </c>
    </row>
    <row r="54" spans="1:7" x14ac:dyDescent="0.25">
      <c r="A54" s="42" t="str">
        <f t="shared" si="3"/>
        <v>MALAGA</v>
      </c>
      <c r="B54" s="41">
        <f t="shared" si="4"/>
        <v>129610</v>
      </c>
      <c r="C54" s="41">
        <f t="shared" si="5"/>
        <v>129284</v>
      </c>
      <c r="D54" s="41">
        <f t="shared" si="6"/>
        <v>5</v>
      </c>
      <c r="E54" s="42" t="str">
        <f t="shared" si="2"/>
        <v>CEUTA</v>
      </c>
      <c r="F54" s="42">
        <f t="shared" si="7"/>
        <v>1030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489</v>
      </c>
      <c r="G55" s="42">
        <f t="shared" si="8"/>
        <v>2338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338</v>
      </c>
      <c r="D56" s="41">
        <f t="shared" si="6"/>
        <v>20</v>
      </c>
      <c r="E56" s="42" t="str">
        <f t="shared" si="2"/>
        <v>VILAGARCIA</v>
      </c>
      <c r="F56" s="42">
        <f t="shared" si="9"/>
        <v>297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7926</v>
      </c>
      <c r="C57" s="41">
        <f t="shared" si="5"/>
        <v>3427</v>
      </c>
      <c r="D57" s="41">
        <f t="shared" si="6"/>
        <v>10</v>
      </c>
      <c r="E57" s="42" t="str">
        <f t="shared" si="2"/>
        <v>MELILLA</v>
      </c>
      <c r="F57" s="42">
        <f t="shared" si="9"/>
        <v>254</v>
      </c>
      <c r="G57" s="42">
        <f t="shared" si="8"/>
        <v>338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417134</v>
      </c>
      <c r="C59" s="41">
        <f t="shared" si="5"/>
        <v>379928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489</v>
      </c>
      <c r="C60" s="41">
        <f t="shared" si="5"/>
        <v>2338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3505</v>
      </c>
      <c r="C61" s="41">
        <f t="shared" si="5"/>
        <v>5746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62530</v>
      </c>
      <c r="C63" s="41">
        <f t="shared" si="5"/>
        <v>82912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2357</v>
      </c>
      <c r="C64" s="41">
        <f t="shared" si="5"/>
        <v>21440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297</v>
      </c>
      <c r="C65" s="41">
        <f t="shared" si="5"/>
        <v>0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655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2980</v>
      </c>
      <c r="C8" s="12">
        <v>2373</v>
      </c>
      <c r="D8" s="12">
        <v>10750</v>
      </c>
      <c r="E8" s="12">
        <v>9266</v>
      </c>
      <c r="F8" s="13">
        <f t="shared" ref="F8:F35" si="0">((E8*100)/D8)-100</f>
        <v>-13.804651162790691</v>
      </c>
      <c r="G8" s="1"/>
      <c r="H8" s="1"/>
      <c r="I8" s="1"/>
    </row>
    <row r="9" spans="1:12" x14ac:dyDescent="0.25">
      <c r="A9" s="8" t="s">
        <v>46</v>
      </c>
      <c r="B9" s="9">
        <v>8084</v>
      </c>
      <c r="C9" s="9">
        <v>8530</v>
      </c>
      <c r="D9" s="9">
        <v>29500</v>
      </c>
      <c r="E9" s="9">
        <v>24415</v>
      </c>
      <c r="F9" s="10">
        <f t="shared" si="0"/>
        <v>-17.237288135593218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78419</v>
      </c>
      <c r="C11" s="9">
        <v>91223</v>
      </c>
      <c r="D11" s="9">
        <v>299558</v>
      </c>
      <c r="E11" s="9">
        <v>291119</v>
      </c>
      <c r="F11" s="10">
        <f t="shared" si="0"/>
        <v>-2.8171506018867802</v>
      </c>
      <c r="G11" s="1"/>
      <c r="H11" s="1"/>
      <c r="I11" s="1"/>
    </row>
    <row r="12" spans="1:12" x14ac:dyDescent="0.25">
      <c r="A12" s="11" t="s">
        <v>49</v>
      </c>
      <c r="B12" s="12">
        <v>1068</v>
      </c>
      <c r="C12" s="12">
        <v>861</v>
      </c>
      <c r="D12" s="12">
        <v>3320</v>
      </c>
      <c r="E12" s="12">
        <v>3144</v>
      </c>
      <c r="F12" s="13">
        <f t="shared" si="0"/>
        <v>-5.3012048192771033</v>
      </c>
      <c r="G12" s="1"/>
      <c r="H12" s="1"/>
      <c r="I12" s="1"/>
    </row>
    <row r="13" spans="1:12" x14ac:dyDescent="0.25">
      <c r="A13" s="8" t="s">
        <v>50</v>
      </c>
      <c r="B13" s="9">
        <v>25988</v>
      </c>
      <c r="C13" s="9">
        <v>33586</v>
      </c>
      <c r="D13" s="9">
        <v>76745</v>
      </c>
      <c r="E13" s="9">
        <v>91795</v>
      </c>
      <c r="F13" s="10">
        <f t="shared" si="0"/>
        <v>19.610398071535599</v>
      </c>
      <c r="G13" s="1"/>
      <c r="H13" s="1"/>
      <c r="I13" s="1"/>
    </row>
    <row r="14" spans="1:12" x14ac:dyDescent="0.25">
      <c r="A14" s="11" t="s">
        <v>51</v>
      </c>
      <c r="B14" s="12">
        <v>15117</v>
      </c>
      <c r="C14" s="12">
        <v>17132</v>
      </c>
      <c r="D14" s="12">
        <v>45872</v>
      </c>
      <c r="E14" s="12">
        <v>47110</v>
      </c>
      <c r="F14" s="13">
        <f t="shared" si="0"/>
        <v>2.6988140913847189</v>
      </c>
      <c r="G14" s="1"/>
      <c r="H14" s="1"/>
      <c r="I14" s="1"/>
    </row>
    <row r="15" spans="1:12" x14ac:dyDescent="0.25">
      <c r="A15" s="8" t="s">
        <v>52</v>
      </c>
      <c r="B15" s="9">
        <v>2752</v>
      </c>
      <c r="C15" s="9">
        <v>2528</v>
      </c>
      <c r="D15" s="9">
        <v>8768</v>
      </c>
      <c r="E15" s="9">
        <v>7103</v>
      </c>
      <c r="F15" s="10">
        <f t="shared" si="0"/>
        <v>-18.989507299270073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28326</v>
      </c>
      <c r="C18" s="12">
        <v>33277</v>
      </c>
      <c r="D18" s="12">
        <v>108769</v>
      </c>
      <c r="E18" s="12">
        <v>101498</v>
      </c>
      <c r="F18" s="13">
        <f t="shared" si="0"/>
        <v>-6.6848090908255102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513</v>
      </c>
      <c r="C20" s="12">
        <v>1624</v>
      </c>
      <c r="D20" s="12">
        <v>1252</v>
      </c>
      <c r="E20" s="12">
        <v>3372</v>
      </c>
      <c r="F20" s="13">
        <f t="shared" si="0"/>
        <v>169.3290734824281</v>
      </c>
      <c r="G20" s="1"/>
      <c r="H20" s="1"/>
      <c r="I20" s="1"/>
    </row>
    <row r="21" spans="1:9" x14ac:dyDescent="0.25">
      <c r="A21" s="8" t="s">
        <v>58</v>
      </c>
      <c r="B21" s="9">
        <v>1693</v>
      </c>
      <c r="C21" s="9">
        <v>1131</v>
      </c>
      <c r="D21" s="9">
        <v>3590</v>
      </c>
      <c r="E21" s="9">
        <v>4158</v>
      </c>
      <c r="F21" s="10">
        <f t="shared" si="0"/>
        <v>15.82172701949861</v>
      </c>
      <c r="G21" s="1"/>
      <c r="H21" s="1"/>
      <c r="I21" s="1"/>
    </row>
    <row r="22" spans="1:9" x14ac:dyDescent="0.25">
      <c r="A22" s="11" t="s">
        <v>59</v>
      </c>
      <c r="B22" s="12">
        <v>27318</v>
      </c>
      <c r="C22" s="12">
        <v>34994</v>
      </c>
      <c r="D22" s="12">
        <v>117374</v>
      </c>
      <c r="E22" s="12">
        <v>105620</v>
      </c>
      <c r="F22" s="13">
        <f t="shared" si="0"/>
        <v>-10.014142825497984</v>
      </c>
      <c r="G22" s="1"/>
      <c r="H22" s="1"/>
      <c r="I22" s="1"/>
    </row>
    <row r="23" spans="1:9" x14ac:dyDescent="0.25">
      <c r="A23" s="8" t="s">
        <v>60</v>
      </c>
      <c r="B23" s="9">
        <v>1678</v>
      </c>
      <c r="C23" s="9">
        <v>2541</v>
      </c>
      <c r="D23" s="9">
        <v>7218</v>
      </c>
      <c r="E23" s="9">
        <v>7048</v>
      </c>
      <c r="F23" s="10">
        <f t="shared" si="0"/>
        <v>-2.3552230534774168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8912</v>
      </c>
      <c r="C25" s="9">
        <v>11148</v>
      </c>
      <c r="D25" s="9">
        <v>33262</v>
      </c>
      <c r="E25" s="9">
        <v>31425</v>
      </c>
      <c r="F25" s="10">
        <f t="shared" si="0"/>
        <v>-5.5228188323011267</v>
      </c>
      <c r="G25" s="1"/>
      <c r="H25" s="1"/>
      <c r="I25" s="1"/>
    </row>
    <row r="26" spans="1:9" x14ac:dyDescent="0.25">
      <c r="A26" s="11" t="s">
        <v>63</v>
      </c>
      <c r="B26" s="12">
        <v>3844</v>
      </c>
      <c r="C26" s="12">
        <v>5744</v>
      </c>
      <c r="D26" s="12">
        <v>15437</v>
      </c>
      <c r="E26" s="12">
        <v>16466</v>
      </c>
      <c r="F26" s="13">
        <f t="shared" si="0"/>
        <v>6.6658029409859409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67789</v>
      </c>
      <c r="C28" s="12">
        <v>85356</v>
      </c>
      <c r="D28" s="12">
        <v>294615</v>
      </c>
      <c r="E28" s="12">
        <v>286033</v>
      </c>
      <c r="F28" s="13">
        <f t="shared" si="0"/>
        <v>-2.9129541944571713</v>
      </c>
      <c r="G28" s="1"/>
      <c r="H28" s="1"/>
      <c r="I28" s="1"/>
    </row>
    <row r="29" spans="1:9" x14ac:dyDescent="0.25">
      <c r="A29" s="8" t="s">
        <v>66</v>
      </c>
      <c r="B29" s="9">
        <v>5782</v>
      </c>
      <c r="C29" s="9">
        <v>6986</v>
      </c>
      <c r="D29" s="9">
        <v>13723</v>
      </c>
      <c r="E29" s="9">
        <v>16387</v>
      </c>
      <c r="F29" s="10">
        <f t="shared" si="0"/>
        <v>19.412664869197698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2</v>
      </c>
      <c r="E30" s="12">
        <v>119</v>
      </c>
      <c r="F30" s="17">
        <f t="shared" si="0"/>
        <v>5850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5611</v>
      </c>
      <c r="C32" s="12">
        <v>5422</v>
      </c>
      <c r="D32" s="12">
        <v>16054</v>
      </c>
      <c r="E32" s="12">
        <v>15825</v>
      </c>
      <c r="F32" s="13">
        <f t="shared" si="0"/>
        <v>-1.4264357792450539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285874</v>
      </c>
      <c r="C35" s="15">
        <f t="shared" ref="C35:E35" si="1">SUM(C7:C34)</f>
        <v>344456</v>
      </c>
      <c r="D35" s="15">
        <f t="shared" si="1"/>
        <v>1085814</v>
      </c>
      <c r="E35" s="15">
        <f t="shared" si="1"/>
        <v>1061904</v>
      </c>
      <c r="F35" s="16">
        <f t="shared" si="0"/>
        <v>-2.2020346026114908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291119</v>
      </c>
      <c r="G38" s="42">
        <f>LOOKUP(E38,$A$38:$A$65,$C$38:$C$65)</f>
        <v>299558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9266</v>
      </c>
      <c r="C39" s="41">
        <f t="shared" ref="C39:C65" si="5">D8</f>
        <v>10750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286033</v>
      </c>
      <c r="G39" s="42">
        <f t="shared" ref="G39:G65" si="8">LOOKUP(E39,$A$38:$A$65,$C$38:$C$65)</f>
        <v>294615</v>
      </c>
    </row>
    <row r="40" spans="1:9" x14ac:dyDescent="0.25">
      <c r="A40" s="42" t="str">
        <f t="shared" si="3"/>
        <v>ALMERIA</v>
      </c>
      <c r="B40" s="41">
        <f t="shared" si="4"/>
        <v>24415</v>
      </c>
      <c r="C40" s="41">
        <f t="shared" si="5"/>
        <v>29500</v>
      </c>
      <c r="D40" s="41">
        <f t="shared" si="6"/>
        <v>8</v>
      </c>
      <c r="E40" s="42" t="str">
        <f t="shared" si="2"/>
        <v>LAS PALMAS</v>
      </c>
      <c r="F40" s="42">
        <f t="shared" si="7"/>
        <v>105620</v>
      </c>
      <c r="G40" s="42">
        <f t="shared" si="8"/>
        <v>117374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101498</v>
      </c>
      <c r="G41" s="42">
        <f t="shared" si="8"/>
        <v>108769</v>
      </c>
    </row>
    <row r="42" spans="1:9" x14ac:dyDescent="0.25">
      <c r="A42" s="42" t="str">
        <f t="shared" si="3"/>
        <v>BAHIA DE ALGECIRAS</v>
      </c>
      <c r="B42" s="41">
        <f t="shared" si="4"/>
        <v>291119</v>
      </c>
      <c r="C42" s="41">
        <f t="shared" si="5"/>
        <v>299558</v>
      </c>
      <c r="D42" s="41">
        <f t="shared" si="6"/>
        <v>1</v>
      </c>
      <c r="E42" s="42" t="str">
        <f t="shared" si="2"/>
        <v>BALEARES</v>
      </c>
      <c r="F42" s="42">
        <f t="shared" si="7"/>
        <v>91795</v>
      </c>
      <c r="G42" s="42">
        <f t="shared" si="8"/>
        <v>76745</v>
      </c>
    </row>
    <row r="43" spans="1:9" x14ac:dyDescent="0.25">
      <c r="A43" s="42" t="str">
        <f t="shared" si="3"/>
        <v>BAHIA DE CADIZ</v>
      </c>
      <c r="B43" s="41">
        <f t="shared" si="4"/>
        <v>3144</v>
      </c>
      <c r="C43" s="41">
        <f t="shared" si="5"/>
        <v>3320</v>
      </c>
      <c r="D43" s="41">
        <f t="shared" si="6"/>
        <v>17</v>
      </c>
      <c r="E43" s="42" t="str">
        <f t="shared" si="2"/>
        <v>BARCELONA</v>
      </c>
      <c r="F43" s="42">
        <f t="shared" si="7"/>
        <v>47110</v>
      </c>
      <c r="G43" s="42">
        <f t="shared" si="8"/>
        <v>45872</v>
      </c>
    </row>
    <row r="44" spans="1:9" x14ac:dyDescent="0.25">
      <c r="A44" s="42" t="str">
        <f t="shared" si="3"/>
        <v>BALEARES</v>
      </c>
      <c r="B44" s="41">
        <f t="shared" si="4"/>
        <v>91795</v>
      </c>
      <c r="C44" s="41">
        <f t="shared" si="5"/>
        <v>76745</v>
      </c>
      <c r="D44" s="41">
        <f t="shared" si="6"/>
        <v>5</v>
      </c>
      <c r="E44" s="42" t="str">
        <f t="shared" si="2"/>
        <v>MELILLA</v>
      </c>
      <c r="F44" s="42">
        <f t="shared" si="7"/>
        <v>31425</v>
      </c>
      <c r="G44" s="42">
        <f t="shared" si="8"/>
        <v>33262</v>
      </c>
    </row>
    <row r="45" spans="1:9" x14ac:dyDescent="0.25">
      <c r="A45" s="42" t="str">
        <f t="shared" si="3"/>
        <v>BARCELONA</v>
      </c>
      <c r="B45" s="41">
        <f t="shared" si="4"/>
        <v>47110</v>
      </c>
      <c r="C45" s="41">
        <f t="shared" si="5"/>
        <v>45872</v>
      </c>
      <c r="D45" s="41">
        <f t="shared" si="6"/>
        <v>6</v>
      </c>
      <c r="E45" s="42" t="str">
        <f t="shared" si="2"/>
        <v>ALMERIA</v>
      </c>
      <c r="F45" s="42">
        <f t="shared" si="7"/>
        <v>24415</v>
      </c>
      <c r="G45" s="42">
        <f t="shared" si="8"/>
        <v>29500</v>
      </c>
    </row>
    <row r="46" spans="1:9" x14ac:dyDescent="0.25">
      <c r="A46" s="42" t="str">
        <f t="shared" si="3"/>
        <v>BILBAO</v>
      </c>
      <c r="B46" s="41">
        <f t="shared" si="4"/>
        <v>7103</v>
      </c>
      <c r="C46" s="41">
        <f t="shared" si="5"/>
        <v>8768</v>
      </c>
      <c r="D46" s="41">
        <f t="shared" si="6"/>
        <v>13</v>
      </c>
      <c r="E46" s="42" t="str">
        <f t="shared" si="2"/>
        <v>MOTRIL</v>
      </c>
      <c r="F46" s="42">
        <f t="shared" si="7"/>
        <v>16466</v>
      </c>
      <c r="G46" s="42">
        <f t="shared" si="8"/>
        <v>15437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16387</v>
      </c>
      <c r="G47" s="42">
        <f t="shared" si="8"/>
        <v>13723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15825</v>
      </c>
      <c r="G48" s="42">
        <f t="shared" si="8"/>
        <v>16054</v>
      </c>
    </row>
    <row r="49" spans="1:7" x14ac:dyDescent="0.25">
      <c r="A49" s="42" t="str">
        <f t="shared" si="3"/>
        <v>CEUTA</v>
      </c>
      <c r="B49" s="41">
        <f t="shared" si="4"/>
        <v>101498</v>
      </c>
      <c r="C49" s="41">
        <f t="shared" si="5"/>
        <v>108769</v>
      </c>
      <c r="D49" s="41">
        <f t="shared" si="6"/>
        <v>4</v>
      </c>
      <c r="E49" s="42" t="str">
        <f t="shared" si="2"/>
        <v>ALICANTE</v>
      </c>
      <c r="F49" s="42">
        <f t="shared" si="7"/>
        <v>9266</v>
      </c>
      <c r="G49" s="42">
        <f t="shared" si="8"/>
        <v>10750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7103</v>
      </c>
      <c r="G50" s="42">
        <f t="shared" si="8"/>
        <v>8768</v>
      </c>
    </row>
    <row r="51" spans="1:7" x14ac:dyDescent="0.25">
      <c r="A51" s="42" t="str">
        <f t="shared" si="3"/>
        <v>GIJON</v>
      </c>
      <c r="B51" s="41">
        <f t="shared" si="4"/>
        <v>3372</v>
      </c>
      <c r="C51" s="41">
        <f t="shared" si="5"/>
        <v>1252</v>
      </c>
      <c r="D51" s="41">
        <f t="shared" si="6"/>
        <v>16</v>
      </c>
      <c r="E51" s="42" t="str">
        <f t="shared" si="2"/>
        <v>MALAGA</v>
      </c>
      <c r="F51" s="42">
        <f t="shared" si="7"/>
        <v>7048</v>
      </c>
      <c r="G51" s="42">
        <f t="shared" si="8"/>
        <v>7218</v>
      </c>
    </row>
    <row r="52" spans="1:7" x14ac:dyDescent="0.25">
      <c r="A52" s="42" t="str">
        <f t="shared" si="3"/>
        <v>HUELVA</v>
      </c>
      <c r="B52" s="41">
        <f t="shared" si="4"/>
        <v>4158</v>
      </c>
      <c r="C52" s="41">
        <f t="shared" si="5"/>
        <v>3590</v>
      </c>
      <c r="D52" s="41">
        <f t="shared" si="6"/>
        <v>15</v>
      </c>
      <c r="E52" s="42" t="str">
        <f t="shared" si="2"/>
        <v>HUELVA</v>
      </c>
      <c r="F52" s="42">
        <f t="shared" si="7"/>
        <v>4158</v>
      </c>
      <c r="G52" s="42">
        <f t="shared" si="8"/>
        <v>3590</v>
      </c>
    </row>
    <row r="53" spans="1:7" x14ac:dyDescent="0.25">
      <c r="A53" s="42" t="str">
        <f t="shared" si="3"/>
        <v>LAS PALMAS</v>
      </c>
      <c r="B53" s="41">
        <f t="shared" si="4"/>
        <v>105620</v>
      </c>
      <c r="C53" s="41">
        <f t="shared" si="5"/>
        <v>117374</v>
      </c>
      <c r="D53" s="41">
        <f t="shared" si="6"/>
        <v>3</v>
      </c>
      <c r="E53" s="42" t="str">
        <f t="shared" si="2"/>
        <v>GIJON</v>
      </c>
      <c r="F53" s="42">
        <f t="shared" si="7"/>
        <v>3372</v>
      </c>
      <c r="G53" s="42">
        <f t="shared" si="8"/>
        <v>1252</v>
      </c>
    </row>
    <row r="54" spans="1:7" x14ac:dyDescent="0.25">
      <c r="A54" s="42" t="str">
        <f t="shared" si="3"/>
        <v>MALAGA</v>
      </c>
      <c r="B54" s="41">
        <f t="shared" si="4"/>
        <v>7048</v>
      </c>
      <c r="C54" s="41">
        <f t="shared" si="5"/>
        <v>7218</v>
      </c>
      <c r="D54" s="41">
        <f t="shared" si="6"/>
        <v>14</v>
      </c>
      <c r="E54" s="42" t="str">
        <f t="shared" si="2"/>
        <v>BAHIA DE CADIZ</v>
      </c>
      <c r="F54" s="42">
        <f t="shared" si="7"/>
        <v>3144</v>
      </c>
      <c r="G54" s="42">
        <f t="shared" si="8"/>
        <v>3320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119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31425</v>
      </c>
      <c r="C56" s="41">
        <f t="shared" si="5"/>
        <v>33262</v>
      </c>
      <c r="D56" s="41">
        <f t="shared" si="6"/>
        <v>7</v>
      </c>
      <c r="E56" s="42" t="str">
        <f t="shared" si="2"/>
        <v>TARRAGONA</v>
      </c>
      <c r="F56" s="42">
        <f t="shared" si="9"/>
        <v>1</v>
      </c>
      <c r="G56" s="42">
        <f t="shared" si="8"/>
        <v>5</v>
      </c>
    </row>
    <row r="57" spans="1:7" x14ac:dyDescent="0.25">
      <c r="A57" s="42" t="str">
        <f t="shared" si="3"/>
        <v>MOTRIL</v>
      </c>
      <c r="B57" s="41">
        <f t="shared" si="4"/>
        <v>16466</v>
      </c>
      <c r="C57" s="41">
        <f t="shared" si="5"/>
        <v>15437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286033</v>
      </c>
      <c r="C59" s="41">
        <f t="shared" si="5"/>
        <v>294615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16387</v>
      </c>
      <c r="C60" s="41">
        <f t="shared" si="5"/>
        <v>13723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119</v>
      </c>
      <c r="C61" s="41">
        <f t="shared" si="5"/>
        <v>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15825</v>
      </c>
      <c r="C63" s="41">
        <f t="shared" si="5"/>
        <v>16054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99</v>
      </c>
      <c r="C7" s="9">
        <v>108</v>
      </c>
      <c r="D7" s="9">
        <v>379</v>
      </c>
      <c r="E7" s="9">
        <v>368</v>
      </c>
      <c r="F7" s="10">
        <f>((E7*100)/D7)-100</f>
        <v>-2.9023746701846989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70</v>
      </c>
      <c r="D8" s="12">
        <v>269</v>
      </c>
      <c r="E8" s="12">
        <v>246</v>
      </c>
      <c r="F8" s="13">
        <f t="shared" ref="F8:F35" si="0">((E8*100)/D8)-100</f>
        <v>-8.5501858736059546</v>
      </c>
      <c r="G8" s="1"/>
      <c r="H8" s="1"/>
      <c r="I8" s="1"/>
    </row>
    <row r="9" spans="1:12" x14ac:dyDescent="0.25">
      <c r="A9" s="8" t="s">
        <v>46</v>
      </c>
      <c r="B9" s="9">
        <v>97</v>
      </c>
      <c r="C9" s="9">
        <v>97</v>
      </c>
      <c r="D9" s="9">
        <v>368</v>
      </c>
      <c r="E9" s="9">
        <v>385</v>
      </c>
      <c r="F9" s="10">
        <f t="shared" si="0"/>
        <v>4.6195652173912976</v>
      </c>
      <c r="G9" s="1"/>
      <c r="H9" s="1"/>
      <c r="I9" s="1"/>
    </row>
    <row r="10" spans="1:12" x14ac:dyDescent="0.25">
      <c r="A10" s="11" t="s">
        <v>47</v>
      </c>
      <c r="B10" s="12">
        <v>63</v>
      </c>
      <c r="C10" s="12">
        <v>70</v>
      </c>
      <c r="D10" s="12">
        <v>255</v>
      </c>
      <c r="E10" s="12">
        <v>269</v>
      </c>
      <c r="F10" s="13">
        <f t="shared" si="0"/>
        <v>5.4901960784313673</v>
      </c>
      <c r="G10" s="1"/>
      <c r="H10" s="1"/>
      <c r="I10" s="1"/>
    </row>
    <row r="11" spans="1:12" x14ac:dyDescent="0.25">
      <c r="A11" s="8" t="s">
        <v>48</v>
      </c>
      <c r="B11" s="9">
        <v>1971</v>
      </c>
      <c r="C11" s="9">
        <v>2089</v>
      </c>
      <c r="D11" s="9">
        <v>7664</v>
      </c>
      <c r="E11" s="9">
        <v>7890</v>
      </c>
      <c r="F11" s="10">
        <f t="shared" si="0"/>
        <v>2.9488517745302687</v>
      </c>
      <c r="G11" s="1"/>
      <c r="H11" s="1"/>
      <c r="I11" s="1"/>
    </row>
    <row r="12" spans="1:12" x14ac:dyDescent="0.25">
      <c r="A12" s="11" t="s">
        <v>49</v>
      </c>
      <c r="B12" s="12">
        <v>105</v>
      </c>
      <c r="C12" s="12">
        <v>92</v>
      </c>
      <c r="D12" s="12">
        <v>365</v>
      </c>
      <c r="E12" s="12">
        <v>291</v>
      </c>
      <c r="F12" s="13">
        <f t="shared" si="0"/>
        <v>-20.273972602739732</v>
      </c>
      <c r="G12" s="1"/>
      <c r="H12" s="1"/>
      <c r="I12" s="1"/>
    </row>
    <row r="13" spans="1:12" x14ac:dyDescent="0.25">
      <c r="A13" s="8" t="s">
        <v>50</v>
      </c>
      <c r="B13" s="9">
        <v>1687</v>
      </c>
      <c r="C13" s="9">
        <v>2423</v>
      </c>
      <c r="D13" s="9">
        <v>5240</v>
      </c>
      <c r="E13" s="9">
        <v>6704</v>
      </c>
      <c r="F13" s="10">
        <f t="shared" si="0"/>
        <v>27.938931297709928</v>
      </c>
      <c r="G13" s="1"/>
      <c r="H13" s="1"/>
      <c r="I13" s="1"/>
    </row>
    <row r="14" spans="1:12" x14ac:dyDescent="0.25">
      <c r="A14" s="11" t="s">
        <v>51</v>
      </c>
      <c r="B14" s="12">
        <v>670</v>
      </c>
      <c r="C14" s="12">
        <v>664</v>
      </c>
      <c r="D14" s="12">
        <v>2318</v>
      </c>
      <c r="E14" s="12">
        <v>2327</v>
      </c>
      <c r="F14" s="13">
        <f t="shared" si="0"/>
        <v>0.38826574633304745</v>
      </c>
      <c r="G14" s="1"/>
      <c r="H14" s="1"/>
      <c r="I14" s="1"/>
    </row>
    <row r="15" spans="1:12" x14ac:dyDescent="0.25">
      <c r="A15" s="8" t="s">
        <v>52</v>
      </c>
      <c r="B15" s="9">
        <v>241</v>
      </c>
      <c r="C15" s="9">
        <v>251</v>
      </c>
      <c r="D15" s="9">
        <v>927</v>
      </c>
      <c r="E15" s="9">
        <v>916</v>
      </c>
      <c r="F15" s="10">
        <f t="shared" si="0"/>
        <v>-1.1866235167206014</v>
      </c>
      <c r="G15" s="1"/>
      <c r="H15" s="1"/>
      <c r="I15" s="1"/>
    </row>
    <row r="16" spans="1:12" x14ac:dyDescent="0.25">
      <c r="A16" s="11" t="s">
        <v>53</v>
      </c>
      <c r="B16" s="12">
        <v>144</v>
      </c>
      <c r="C16" s="12">
        <v>136</v>
      </c>
      <c r="D16" s="12">
        <v>546</v>
      </c>
      <c r="E16" s="12">
        <v>510</v>
      </c>
      <c r="F16" s="13">
        <f t="shared" si="0"/>
        <v>-6.5934065934065984</v>
      </c>
      <c r="G16" s="1"/>
      <c r="H16" s="1"/>
      <c r="I16" s="1"/>
    </row>
    <row r="17" spans="1:9" x14ac:dyDescent="0.25">
      <c r="A17" s="8" t="s">
        <v>54</v>
      </c>
      <c r="B17" s="9">
        <v>116</v>
      </c>
      <c r="C17" s="9">
        <v>120</v>
      </c>
      <c r="D17" s="9">
        <v>442</v>
      </c>
      <c r="E17" s="9">
        <v>473</v>
      </c>
      <c r="F17" s="10">
        <f t="shared" si="0"/>
        <v>7.0135746606334806</v>
      </c>
      <c r="G17" s="1"/>
      <c r="H17" s="1"/>
      <c r="I17" s="1"/>
    </row>
    <row r="18" spans="1:9" x14ac:dyDescent="0.25">
      <c r="A18" s="11" t="s">
        <v>55</v>
      </c>
      <c r="B18" s="12">
        <v>974</v>
      </c>
      <c r="C18" s="12">
        <v>911</v>
      </c>
      <c r="D18" s="12">
        <v>3850</v>
      </c>
      <c r="E18" s="12">
        <v>3648</v>
      </c>
      <c r="F18" s="13">
        <f t="shared" si="0"/>
        <v>-5.2467532467532436</v>
      </c>
      <c r="G18" s="1"/>
      <c r="H18" s="1"/>
      <c r="I18" s="1"/>
    </row>
    <row r="19" spans="1:9" x14ac:dyDescent="0.25">
      <c r="A19" s="8" t="s">
        <v>56</v>
      </c>
      <c r="B19" s="9">
        <v>99</v>
      </c>
      <c r="C19" s="9">
        <v>86</v>
      </c>
      <c r="D19" s="9">
        <v>343</v>
      </c>
      <c r="E19" s="9">
        <v>374</v>
      </c>
      <c r="F19" s="10">
        <f t="shared" si="0"/>
        <v>9.037900874635568</v>
      </c>
      <c r="G19" s="1"/>
      <c r="H19" s="1"/>
      <c r="I19" s="1"/>
    </row>
    <row r="20" spans="1:9" x14ac:dyDescent="0.25">
      <c r="A20" s="11" t="s">
        <v>57</v>
      </c>
      <c r="B20" s="12">
        <v>109</v>
      </c>
      <c r="C20" s="12">
        <v>118</v>
      </c>
      <c r="D20" s="12">
        <v>387</v>
      </c>
      <c r="E20" s="12">
        <v>442</v>
      </c>
      <c r="F20" s="13">
        <f t="shared" si="0"/>
        <v>14.211886304909555</v>
      </c>
      <c r="G20" s="1"/>
      <c r="H20" s="1"/>
      <c r="I20" s="1"/>
    </row>
    <row r="21" spans="1:9" x14ac:dyDescent="0.25">
      <c r="A21" s="8" t="s">
        <v>58</v>
      </c>
      <c r="B21" s="9">
        <v>179</v>
      </c>
      <c r="C21" s="9">
        <v>153</v>
      </c>
      <c r="D21" s="9">
        <v>580</v>
      </c>
      <c r="E21" s="9">
        <v>592</v>
      </c>
      <c r="F21" s="10">
        <f t="shared" si="0"/>
        <v>2.0689655172413808</v>
      </c>
      <c r="G21" s="1"/>
      <c r="H21" s="1"/>
      <c r="I21" s="1"/>
    </row>
    <row r="22" spans="1:9" x14ac:dyDescent="0.25">
      <c r="A22" s="11" t="s">
        <v>59</v>
      </c>
      <c r="B22" s="12">
        <v>934</v>
      </c>
      <c r="C22" s="12">
        <v>950</v>
      </c>
      <c r="D22" s="12">
        <v>3683</v>
      </c>
      <c r="E22" s="12">
        <v>3664</v>
      </c>
      <c r="F22" s="13">
        <f t="shared" si="0"/>
        <v>-0.5158837903882727</v>
      </c>
      <c r="G22" s="1"/>
      <c r="H22" s="1"/>
      <c r="I22" s="1"/>
    </row>
    <row r="23" spans="1:9" x14ac:dyDescent="0.25">
      <c r="A23" s="8" t="s">
        <v>60</v>
      </c>
      <c r="B23" s="9">
        <v>122</v>
      </c>
      <c r="C23" s="9">
        <v>132</v>
      </c>
      <c r="D23" s="9">
        <v>407</v>
      </c>
      <c r="E23" s="9">
        <v>437</v>
      </c>
      <c r="F23" s="10">
        <f t="shared" si="0"/>
        <v>7.3710073710073658</v>
      </c>
      <c r="G23" s="1"/>
      <c r="H23" s="1"/>
      <c r="I23" s="1"/>
    </row>
    <row r="24" spans="1:9" x14ac:dyDescent="0.25">
      <c r="A24" s="11" t="s">
        <v>61</v>
      </c>
      <c r="B24" s="12">
        <v>41</v>
      </c>
      <c r="C24" s="12">
        <v>47</v>
      </c>
      <c r="D24" s="12">
        <v>160</v>
      </c>
      <c r="E24" s="12">
        <v>172</v>
      </c>
      <c r="F24" s="13">
        <f t="shared" si="0"/>
        <v>7.5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114</v>
      </c>
      <c r="D25" s="9">
        <v>433</v>
      </c>
      <c r="E25" s="9">
        <v>441</v>
      </c>
      <c r="F25" s="10">
        <f t="shared" si="0"/>
        <v>1.8475750577367194</v>
      </c>
      <c r="G25" s="1"/>
      <c r="H25" s="1"/>
      <c r="I25" s="1"/>
    </row>
    <row r="26" spans="1:9" x14ac:dyDescent="0.25">
      <c r="A26" s="11" t="s">
        <v>63</v>
      </c>
      <c r="B26" s="12">
        <v>84</v>
      </c>
      <c r="C26" s="12">
        <v>77</v>
      </c>
      <c r="D26" s="12">
        <v>286</v>
      </c>
      <c r="E26" s="12">
        <v>273</v>
      </c>
      <c r="F26" s="13">
        <f t="shared" si="0"/>
        <v>-4.5454545454545467</v>
      </c>
      <c r="G26" s="1"/>
      <c r="H26" s="1"/>
      <c r="I26" s="1"/>
    </row>
    <row r="27" spans="1:9" x14ac:dyDescent="0.25">
      <c r="A27" s="8" t="s">
        <v>64</v>
      </c>
      <c r="B27" s="9">
        <v>73</v>
      </c>
      <c r="C27" s="9">
        <v>70</v>
      </c>
      <c r="D27" s="9">
        <v>270</v>
      </c>
      <c r="E27" s="9">
        <v>294</v>
      </c>
      <c r="F27" s="10">
        <f t="shared" si="0"/>
        <v>8.8888888888888857</v>
      </c>
      <c r="G27" s="1"/>
      <c r="H27" s="1"/>
      <c r="I27" s="1"/>
    </row>
    <row r="28" spans="1:9" x14ac:dyDescent="0.25">
      <c r="A28" s="11" t="s">
        <v>65</v>
      </c>
      <c r="B28" s="12">
        <v>1035</v>
      </c>
      <c r="C28" s="12">
        <v>1026</v>
      </c>
      <c r="D28" s="12">
        <v>4136</v>
      </c>
      <c r="E28" s="12">
        <v>4117</v>
      </c>
      <c r="F28" s="13">
        <f t="shared" si="0"/>
        <v>-0.45938104448742934</v>
      </c>
      <c r="G28" s="1"/>
      <c r="H28" s="1"/>
      <c r="I28" s="1"/>
    </row>
    <row r="29" spans="1:9" x14ac:dyDescent="0.25">
      <c r="A29" s="8" t="s">
        <v>66</v>
      </c>
      <c r="B29" s="9">
        <v>104</v>
      </c>
      <c r="C29" s="9">
        <v>127</v>
      </c>
      <c r="D29" s="9">
        <v>396</v>
      </c>
      <c r="E29" s="9">
        <v>439</v>
      </c>
      <c r="F29" s="10">
        <f t="shared" si="0"/>
        <v>10.858585858585855</v>
      </c>
      <c r="G29" s="1"/>
      <c r="H29" s="1"/>
      <c r="I29" s="1"/>
    </row>
    <row r="30" spans="1:9" x14ac:dyDescent="0.25">
      <c r="A30" s="11" t="s">
        <v>67</v>
      </c>
      <c r="B30" s="12">
        <v>97</v>
      </c>
      <c r="C30" s="12">
        <v>94</v>
      </c>
      <c r="D30" s="12">
        <v>354</v>
      </c>
      <c r="E30" s="12">
        <v>328</v>
      </c>
      <c r="F30" s="13">
        <f t="shared" si="0"/>
        <v>-7.3446327683615777</v>
      </c>
      <c r="G30" s="1"/>
      <c r="H30" s="1"/>
      <c r="I30" s="1"/>
    </row>
    <row r="31" spans="1:9" x14ac:dyDescent="0.25">
      <c r="A31" s="8" t="s">
        <v>68</v>
      </c>
      <c r="B31" s="9">
        <v>204</v>
      </c>
      <c r="C31" s="9">
        <v>214</v>
      </c>
      <c r="D31" s="9">
        <v>862</v>
      </c>
      <c r="E31" s="9">
        <v>836</v>
      </c>
      <c r="F31" s="10">
        <f t="shared" si="0"/>
        <v>-3.0162412993039425</v>
      </c>
      <c r="G31" s="1"/>
      <c r="H31" s="1"/>
      <c r="I31" s="1"/>
    </row>
    <row r="32" spans="1:9" x14ac:dyDescent="0.25">
      <c r="A32" s="11" t="s">
        <v>69</v>
      </c>
      <c r="B32" s="12">
        <v>606</v>
      </c>
      <c r="C32" s="12">
        <v>624</v>
      </c>
      <c r="D32" s="12">
        <v>2234</v>
      </c>
      <c r="E32" s="12">
        <v>2327</v>
      </c>
      <c r="F32" s="13">
        <f t="shared" si="0"/>
        <v>4.1629364368845074</v>
      </c>
      <c r="G32" s="1"/>
      <c r="H32" s="1"/>
      <c r="I32" s="1"/>
    </row>
    <row r="33" spans="1:9" x14ac:dyDescent="0.25">
      <c r="A33" s="8" t="s">
        <v>70</v>
      </c>
      <c r="B33" s="9">
        <v>126</v>
      </c>
      <c r="C33" s="9">
        <v>132</v>
      </c>
      <c r="D33" s="9">
        <v>494</v>
      </c>
      <c r="E33" s="9">
        <v>495</v>
      </c>
      <c r="F33" s="10">
        <f t="shared" si="0"/>
        <v>0.20242914979756677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20</v>
      </c>
      <c r="D34" s="12">
        <v>78</v>
      </c>
      <c r="E34" s="12">
        <v>87</v>
      </c>
      <c r="F34" s="13">
        <f t="shared" si="0"/>
        <v>11.538461538461533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10192</v>
      </c>
      <c r="C35" s="15">
        <f t="shared" ref="C35:E35" si="1">SUM(C7:C34)</f>
        <v>11015</v>
      </c>
      <c r="D35" s="15">
        <f t="shared" si="1"/>
        <v>37726</v>
      </c>
      <c r="E35" s="15">
        <f t="shared" si="1"/>
        <v>39345</v>
      </c>
      <c r="F35" s="16">
        <f t="shared" si="0"/>
        <v>4.2914700736892399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368</v>
      </c>
      <c r="C38" s="41">
        <f>D7</f>
        <v>379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7890</v>
      </c>
      <c r="G38" s="42">
        <f>LOOKUP(E38,$A$38:$A$65,$C$38:$C$65)</f>
        <v>7664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246</v>
      </c>
      <c r="C39" s="41">
        <f t="shared" ref="C39:C65" si="5">D8</f>
        <v>269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6704</v>
      </c>
      <c r="G39" s="42">
        <f t="shared" ref="G39:G65" si="8">LOOKUP(E39,$A$38:$A$65,$C$38:$C$65)</f>
        <v>5240</v>
      </c>
    </row>
    <row r="40" spans="1:9" x14ac:dyDescent="0.25">
      <c r="A40" s="42" t="str">
        <f t="shared" si="3"/>
        <v>ALMERIA</v>
      </c>
      <c r="B40" s="41">
        <f t="shared" si="4"/>
        <v>385</v>
      </c>
      <c r="C40" s="41">
        <f t="shared" si="5"/>
        <v>368</v>
      </c>
      <c r="D40" s="41">
        <f t="shared" si="6"/>
        <v>18</v>
      </c>
      <c r="E40" s="42" t="str">
        <f t="shared" si="2"/>
        <v>SANTA CRUZ DE TENERIFE</v>
      </c>
      <c r="F40" s="42">
        <f t="shared" si="7"/>
        <v>4117</v>
      </c>
      <c r="G40" s="42">
        <f t="shared" si="8"/>
        <v>4136</v>
      </c>
    </row>
    <row r="41" spans="1:9" x14ac:dyDescent="0.25">
      <c r="A41" s="42" t="str">
        <f t="shared" si="3"/>
        <v>AVILES</v>
      </c>
      <c r="B41" s="41">
        <f t="shared" si="4"/>
        <v>269</v>
      </c>
      <c r="C41" s="41">
        <f t="shared" si="5"/>
        <v>255</v>
      </c>
      <c r="D41" s="41">
        <f t="shared" si="6"/>
        <v>25</v>
      </c>
      <c r="E41" s="42" t="str">
        <f t="shared" si="2"/>
        <v>LAS PALMAS</v>
      </c>
      <c r="F41" s="42">
        <f t="shared" si="7"/>
        <v>3664</v>
      </c>
      <c r="G41" s="42">
        <f t="shared" si="8"/>
        <v>3683</v>
      </c>
    </row>
    <row r="42" spans="1:9" x14ac:dyDescent="0.25">
      <c r="A42" s="42" t="str">
        <f t="shared" si="3"/>
        <v>BAHIA DE ALGECIRAS</v>
      </c>
      <c r="B42" s="41">
        <f t="shared" si="4"/>
        <v>7890</v>
      </c>
      <c r="C42" s="41">
        <f t="shared" si="5"/>
        <v>7664</v>
      </c>
      <c r="D42" s="41">
        <f t="shared" si="6"/>
        <v>1</v>
      </c>
      <c r="E42" s="42" t="str">
        <f t="shared" si="2"/>
        <v>CEUTA</v>
      </c>
      <c r="F42" s="42">
        <f t="shared" si="7"/>
        <v>3648</v>
      </c>
      <c r="G42" s="42">
        <f t="shared" si="8"/>
        <v>3850</v>
      </c>
    </row>
    <row r="43" spans="1:9" x14ac:dyDescent="0.25">
      <c r="A43" s="42" t="str">
        <f t="shared" si="3"/>
        <v>BAHIA DE CADIZ</v>
      </c>
      <c r="B43" s="41">
        <f t="shared" si="4"/>
        <v>291</v>
      </c>
      <c r="C43" s="41">
        <f t="shared" si="5"/>
        <v>365</v>
      </c>
      <c r="D43" s="41">
        <f t="shared" si="6"/>
        <v>23</v>
      </c>
      <c r="E43" s="42" t="e">
        <f t="shared" si="2"/>
        <v>#N/A</v>
      </c>
      <c r="F43" s="42" t="e">
        <f t="shared" si="7"/>
        <v>#N/A</v>
      </c>
      <c r="G43" s="42" t="e">
        <f t="shared" si="8"/>
        <v>#N/A</v>
      </c>
    </row>
    <row r="44" spans="1:9" x14ac:dyDescent="0.25">
      <c r="A44" s="42" t="str">
        <f t="shared" si="3"/>
        <v>BALEARES</v>
      </c>
      <c r="B44" s="41">
        <f t="shared" si="4"/>
        <v>6704</v>
      </c>
      <c r="C44" s="41">
        <f t="shared" si="5"/>
        <v>5240</v>
      </c>
      <c r="D44" s="41">
        <f t="shared" si="6"/>
        <v>2</v>
      </c>
      <c r="E44" s="42" t="str">
        <f t="shared" si="2"/>
        <v>BARCELONA</v>
      </c>
      <c r="F44" s="42">
        <f t="shared" si="7"/>
        <v>2327</v>
      </c>
      <c r="G44" s="42">
        <f t="shared" si="8"/>
        <v>2318</v>
      </c>
    </row>
    <row r="45" spans="1:9" x14ac:dyDescent="0.25">
      <c r="A45" s="42" t="str">
        <f t="shared" si="3"/>
        <v>BARCELONA</v>
      </c>
      <c r="B45" s="41">
        <f t="shared" si="4"/>
        <v>2327</v>
      </c>
      <c r="C45" s="41">
        <f t="shared" si="5"/>
        <v>2318</v>
      </c>
      <c r="D45" s="41">
        <f t="shared" si="6"/>
        <v>7</v>
      </c>
      <c r="E45" s="42" t="str">
        <f t="shared" si="2"/>
        <v>BILBAO</v>
      </c>
      <c r="F45" s="42">
        <f t="shared" si="7"/>
        <v>916</v>
      </c>
      <c r="G45" s="42">
        <f t="shared" si="8"/>
        <v>927</v>
      </c>
    </row>
    <row r="46" spans="1:9" x14ac:dyDescent="0.25">
      <c r="A46" s="42" t="str">
        <f t="shared" si="3"/>
        <v>BILBAO</v>
      </c>
      <c r="B46" s="41">
        <f t="shared" si="4"/>
        <v>916</v>
      </c>
      <c r="C46" s="41">
        <f t="shared" si="5"/>
        <v>927</v>
      </c>
      <c r="D46" s="41">
        <f t="shared" si="6"/>
        <v>8</v>
      </c>
      <c r="E46" s="42" t="str">
        <f t="shared" si="2"/>
        <v>TARRAGONA</v>
      </c>
      <c r="F46" s="42">
        <f t="shared" si="7"/>
        <v>836</v>
      </c>
      <c r="G46" s="42">
        <f t="shared" si="8"/>
        <v>862</v>
      </c>
    </row>
    <row r="47" spans="1:9" x14ac:dyDescent="0.25">
      <c r="A47" s="42" t="str">
        <f t="shared" si="3"/>
        <v>CARTAGENA</v>
      </c>
      <c r="B47" s="41">
        <f t="shared" si="4"/>
        <v>510</v>
      </c>
      <c r="C47" s="41">
        <f t="shared" si="5"/>
        <v>546</v>
      </c>
      <c r="D47" s="41">
        <f t="shared" si="6"/>
        <v>11</v>
      </c>
      <c r="E47" s="42" t="str">
        <f t="shared" si="2"/>
        <v>HUELVA</v>
      </c>
      <c r="F47" s="42">
        <f t="shared" si="7"/>
        <v>592</v>
      </c>
      <c r="G47" s="42">
        <f t="shared" si="8"/>
        <v>580</v>
      </c>
    </row>
    <row r="48" spans="1:9" x14ac:dyDescent="0.25">
      <c r="A48" s="42" t="str">
        <f t="shared" si="3"/>
        <v>CASTELLON</v>
      </c>
      <c r="B48" s="41">
        <f t="shared" si="4"/>
        <v>473</v>
      </c>
      <c r="C48" s="41">
        <f t="shared" si="5"/>
        <v>442</v>
      </c>
      <c r="D48" s="41">
        <f t="shared" si="6"/>
        <v>13</v>
      </c>
      <c r="E48" s="42" t="str">
        <f t="shared" si="2"/>
        <v>CARTAGENA</v>
      </c>
      <c r="F48" s="42">
        <f t="shared" si="7"/>
        <v>510</v>
      </c>
      <c r="G48" s="42">
        <f t="shared" si="8"/>
        <v>546</v>
      </c>
    </row>
    <row r="49" spans="1:7" x14ac:dyDescent="0.25">
      <c r="A49" s="42" t="str">
        <f t="shared" si="3"/>
        <v>CEUTA</v>
      </c>
      <c r="B49" s="41">
        <f t="shared" si="4"/>
        <v>3648</v>
      </c>
      <c r="C49" s="41">
        <f t="shared" si="5"/>
        <v>3850</v>
      </c>
      <c r="D49" s="41">
        <f t="shared" si="6"/>
        <v>5</v>
      </c>
      <c r="E49" s="42" t="str">
        <f t="shared" si="2"/>
        <v>VIGO</v>
      </c>
      <c r="F49" s="42">
        <f t="shared" si="7"/>
        <v>495</v>
      </c>
      <c r="G49" s="42">
        <f t="shared" si="8"/>
        <v>494</v>
      </c>
    </row>
    <row r="50" spans="1:7" x14ac:dyDescent="0.25">
      <c r="A50" s="42" t="str">
        <f t="shared" si="3"/>
        <v>FERROL-SAN CIBRAO</v>
      </c>
      <c r="B50" s="41">
        <f t="shared" si="4"/>
        <v>374</v>
      </c>
      <c r="C50" s="41">
        <f t="shared" si="5"/>
        <v>343</v>
      </c>
      <c r="D50" s="41">
        <f t="shared" si="6"/>
        <v>19</v>
      </c>
      <c r="E50" s="42" t="str">
        <f t="shared" si="2"/>
        <v>CASTELLON</v>
      </c>
      <c r="F50" s="42">
        <f t="shared" si="7"/>
        <v>473</v>
      </c>
      <c r="G50" s="42">
        <f t="shared" si="8"/>
        <v>442</v>
      </c>
    </row>
    <row r="51" spans="1:7" x14ac:dyDescent="0.25">
      <c r="A51" s="42" t="str">
        <f t="shared" si="3"/>
        <v>GIJON</v>
      </c>
      <c r="B51" s="41">
        <f t="shared" si="4"/>
        <v>442</v>
      </c>
      <c r="C51" s="41">
        <f t="shared" si="5"/>
        <v>387</v>
      </c>
      <c r="D51" s="41">
        <f t="shared" si="6"/>
        <v>14</v>
      </c>
      <c r="E51" s="42" t="str">
        <f t="shared" si="2"/>
        <v>GIJON</v>
      </c>
      <c r="F51" s="42">
        <f t="shared" si="7"/>
        <v>442</v>
      </c>
      <c r="G51" s="42">
        <f t="shared" si="8"/>
        <v>387</v>
      </c>
    </row>
    <row r="52" spans="1:7" x14ac:dyDescent="0.25">
      <c r="A52" s="42" t="str">
        <f t="shared" si="3"/>
        <v>HUELVA</v>
      </c>
      <c r="B52" s="41">
        <f t="shared" si="4"/>
        <v>592</v>
      </c>
      <c r="C52" s="41">
        <f t="shared" si="5"/>
        <v>580</v>
      </c>
      <c r="D52" s="41">
        <f t="shared" si="6"/>
        <v>10</v>
      </c>
      <c r="E52" s="42" t="str">
        <f t="shared" si="2"/>
        <v>MELILLA</v>
      </c>
      <c r="F52" s="42">
        <f t="shared" si="7"/>
        <v>441</v>
      </c>
      <c r="G52" s="42">
        <f t="shared" si="8"/>
        <v>433</v>
      </c>
    </row>
    <row r="53" spans="1:7" x14ac:dyDescent="0.25">
      <c r="A53" s="42" t="str">
        <f t="shared" si="3"/>
        <v>LAS PALMAS</v>
      </c>
      <c r="B53" s="41">
        <f t="shared" si="4"/>
        <v>3664</v>
      </c>
      <c r="C53" s="41">
        <f t="shared" si="5"/>
        <v>3683</v>
      </c>
      <c r="D53" s="41">
        <f t="shared" si="6"/>
        <v>4</v>
      </c>
      <c r="E53" s="42" t="str">
        <f t="shared" si="2"/>
        <v>SANTANDER</v>
      </c>
      <c r="F53" s="42">
        <f t="shared" si="7"/>
        <v>439</v>
      </c>
      <c r="G53" s="42">
        <f t="shared" si="8"/>
        <v>396</v>
      </c>
    </row>
    <row r="54" spans="1:7" x14ac:dyDescent="0.25">
      <c r="A54" s="42" t="str">
        <f t="shared" si="3"/>
        <v>MALAGA</v>
      </c>
      <c r="B54" s="41">
        <f t="shared" si="4"/>
        <v>437</v>
      </c>
      <c r="C54" s="41">
        <f t="shared" si="5"/>
        <v>407</v>
      </c>
      <c r="D54" s="41">
        <f t="shared" si="6"/>
        <v>17</v>
      </c>
      <c r="E54" s="42" t="str">
        <f t="shared" si="2"/>
        <v>MALAGA</v>
      </c>
      <c r="F54" s="42">
        <f t="shared" si="7"/>
        <v>437</v>
      </c>
      <c r="G54" s="42">
        <f t="shared" si="8"/>
        <v>407</v>
      </c>
    </row>
    <row r="55" spans="1:7" x14ac:dyDescent="0.25">
      <c r="A55" s="42" t="str">
        <f t="shared" si="3"/>
        <v>MARIN Y RIA DE PONTEVEDRA</v>
      </c>
      <c r="B55" s="41">
        <f t="shared" si="4"/>
        <v>172</v>
      </c>
      <c r="C55" s="41">
        <f t="shared" si="5"/>
        <v>160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385</v>
      </c>
      <c r="G55" s="42">
        <f t="shared" si="8"/>
        <v>368</v>
      </c>
    </row>
    <row r="56" spans="1:7" x14ac:dyDescent="0.25">
      <c r="A56" s="42" t="str">
        <f t="shared" si="3"/>
        <v>MELILLA</v>
      </c>
      <c r="B56" s="41">
        <f t="shared" si="4"/>
        <v>441</v>
      </c>
      <c r="C56" s="41">
        <f t="shared" si="5"/>
        <v>433</v>
      </c>
      <c r="D56" s="41">
        <f t="shared" si="6"/>
        <v>15</v>
      </c>
      <c r="E56" s="42" t="str">
        <f t="shared" si="2"/>
        <v>FERROL-SAN CIBRAO</v>
      </c>
      <c r="F56" s="42">
        <f t="shared" si="9"/>
        <v>374</v>
      </c>
      <c r="G56" s="42">
        <f t="shared" si="8"/>
        <v>343</v>
      </c>
    </row>
    <row r="57" spans="1:7" x14ac:dyDescent="0.25">
      <c r="A57" s="42" t="str">
        <f t="shared" si="3"/>
        <v>MOTRIL</v>
      </c>
      <c r="B57" s="41">
        <f t="shared" si="4"/>
        <v>273</v>
      </c>
      <c r="C57" s="41">
        <f t="shared" si="5"/>
        <v>286</v>
      </c>
      <c r="D57" s="41">
        <f t="shared" si="6"/>
        <v>24</v>
      </c>
      <c r="E57" s="42" t="str">
        <f t="shared" si="2"/>
        <v>A CORUÑA</v>
      </c>
      <c r="F57" s="42">
        <f t="shared" si="9"/>
        <v>368</v>
      </c>
      <c r="G57" s="42">
        <f t="shared" si="8"/>
        <v>379</v>
      </c>
    </row>
    <row r="58" spans="1:7" x14ac:dyDescent="0.25">
      <c r="A58" s="42" t="str">
        <f t="shared" si="3"/>
        <v>PASAIA</v>
      </c>
      <c r="B58" s="41">
        <f t="shared" si="4"/>
        <v>294</v>
      </c>
      <c r="C58" s="41">
        <f t="shared" si="5"/>
        <v>270</v>
      </c>
      <c r="D58" s="41">
        <f t="shared" si="6"/>
        <v>22</v>
      </c>
      <c r="E58" s="42" t="str">
        <f t="shared" si="2"/>
        <v>SEVILLA</v>
      </c>
      <c r="F58" s="42">
        <f t="shared" si="9"/>
        <v>328</v>
      </c>
      <c r="G58" s="42">
        <f t="shared" si="8"/>
        <v>354</v>
      </c>
    </row>
    <row r="59" spans="1:7" x14ac:dyDescent="0.25">
      <c r="A59" s="42" t="str">
        <f t="shared" si="3"/>
        <v>SANTA CRUZ DE TENERIFE</v>
      </c>
      <c r="B59" s="41">
        <f t="shared" si="4"/>
        <v>4117</v>
      </c>
      <c r="C59" s="41">
        <f t="shared" si="5"/>
        <v>4136</v>
      </c>
      <c r="D59" s="41">
        <f t="shared" si="6"/>
        <v>3</v>
      </c>
      <c r="E59" s="42" t="str">
        <f t="shared" si="2"/>
        <v>PASAIA</v>
      </c>
      <c r="F59" s="42">
        <f t="shared" si="9"/>
        <v>294</v>
      </c>
      <c r="G59" s="42">
        <f t="shared" si="8"/>
        <v>270</v>
      </c>
    </row>
    <row r="60" spans="1:7" x14ac:dyDescent="0.25">
      <c r="A60" s="42" t="str">
        <f t="shared" si="3"/>
        <v>SANTANDER</v>
      </c>
      <c r="B60" s="41">
        <f t="shared" si="4"/>
        <v>439</v>
      </c>
      <c r="C60" s="41">
        <f t="shared" si="5"/>
        <v>396</v>
      </c>
      <c r="D60" s="41">
        <f t="shared" si="6"/>
        <v>16</v>
      </c>
      <c r="E60" s="42" t="str">
        <f t="shared" si="2"/>
        <v>BAHIA DE CADIZ</v>
      </c>
      <c r="F60" s="42">
        <f t="shared" si="9"/>
        <v>291</v>
      </c>
      <c r="G60" s="42">
        <f t="shared" si="8"/>
        <v>365</v>
      </c>
    </row>
    <row r="61" spans="1:7" x14ac:dyDescent="0.25">
      <c r="A61" s="42" t="str">
        <f t="shared" si="3"/>
        <v>SEVILLA</v>
      </c>
      <c r="B61" s="41">
        <f t="shared" si="4"/>
        <v>328</v>
      </c>
      <c r="C61" s="41">
        <f t="shared" si="5"/>
        <v>354</v>
      </c>
      <c r="D61" s="41">
        <f t="shared" si="6"/>
        <v>21</v>
      </c>
      <c r="E61" s="42" t="str">
        <f t="shared" si="2"/>
        <v>MOTRIL</v>
      </c>
      <c r="F61" s="42">
        <f t="shared" si="9"/>
        <v>273</v>
      </c>
      <c r="G61" s="42">
        <f t="shared" si="8"/>
        <v>286</v>
      </c>
    </row>
    <row r="62" spans="1:7" x14ac:dyDescent="0.25">
      <c r="A62" s="42" t="str">
        <f t="shared" si="3"/>
        <v>TARRAGONA</v>
      </c>
      <c r="B62" s="41">
        <f t="shared" si="4"/>
        <v>836</v>
      </c>
      <c r="C62" s="41">
        <f t="shared" si="5"/>
        <v>862</v>
      </c>
      <c r="D62" s="41">
        <f t="shared" si="6"/>
        <v>9</v>
      </c>
      <c r="E62" s="42" t="str">
        <f t="shared" si="2"/>
        <v>AVILES</v>
      </c>
      <c r="F62" s="42">
        <f t="shared" si="9"/>
        <v>269</v>
      </c>
      <c r="G62" s="42">
        <f t="shared" si="8"/>
        <v>255</v>
      </c>
    </row>
    <row r="63" spans="1:7" x14ac:dyDescent="0.25">
      <c r="A63" s="42" t="str">
        <f t="shared" si="3"/>
        <v>VALENCIA</v>
      </c>
      <c r="B63" s="41">
        <f t="shared" si="4"/>
        <v>2327</v>
      </c>
      <c r="C63" s="41">
        <f t="shared" si="5"/>
        <v>2234</v>
      </c>
      <c r="D63" s="41">
        <f t="shared" si="6"/>
        <v>7</v>
      </c>
      <c r="E63" s="42" t="str">
        <f t="shared" si="2"/>
        <v>ALICANTE</v>
      </c>
      <c r="F63" s="42">
        <f t="shared" si="9"/>
        <v>246</v>
      </c>
      <c r="G63" s="42">
        <f t="shared" si="8"/>
        <v>269</v>
      </c>
    </row>
    <row r="64" spans="1:7" x14ac:dyDescent="0.25">
      <c r="A64" s="42" t="str">
        <f t="shared" si="3"/>
        <v>VIGO</v>
      </c>
      <c r="B64" s="41">
        <f t="shared" si="4"/>
        <v>495</v>
      </c>
      <c r="C64" s="41">
        <f t="shared" si="5"/>
        <v>494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172</v>
      </c>
      <c r="G64" s="42">
        <f t="shared" si="8"/>
        <v>160</v>
      </c>
    </row>
    <row r="65" spans="1:7" x14ac:dyDescent="0.25">
      <c r="A65" s="42" t="str">
        <f t="shared" si="3"/>
        <v>VILAGARCIA</v>
      </c>
      <c r="B65" s="41">
        <f t="shared" si="4"/>
        <v>87</v>
      </c>
      <c r="C65" s="41">
        <f t="shared" si="5"/>
        <v>78</v>
      </c>
      <c r="D65" s="41">
        <f t="shared" si="6"/>
        <v>28</v>
      </c>
      <c r="E65" s="42" t="str">
        <f t="shared" si="2"/>
        <v>VILAGARCIA</v>
      </c>
      <c r="F65" s="42">
        <f t="shared" si="9"/>
        <v>87</v>
      </c>
      <c r="G65" s="42">
        <f t="shared" si="8"/>
        <v>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Abril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41793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1792825</v>
      </c>
      <c r="C7" s="9">
        <v>1563531</v>
      </c>
      <c r="D7" s="9">
        <v>4912863</v>
      </c>
      <c r="E7" s="9">
        <v>5024407</v>
      </c>
      <c r="F7" s="10">
        <f>((E7*100)/D7)-100</f>
        <v>2.2704480055723053</v>
      </c>
      <c r="G7" s="1"/>
      <c r="H7" s="1"/>
      <c r="I7" s="1"/>
    </row>
    <row r="8" spans="1:12" x14ac:dyDescent="0.25">
      <c r="A8" s="11" t="s">
        <v>45</v>
      </c>
      <c r="B8" s="12">
        <v>1012396</v>
      </c>
      <c r="C8" s="12">
        <v>844995</v>
      </c>
      <c r="D8" s="12">
        <v>2948215</v>
      </c>
      <c r="E8" s="12">
        <v>2592281</v>
      </c>
      <c r="F8" s="13">
        <f t="shared" ref="F8:F35" si="0">((E8*100)/D8)-100</f>
        <v>-12.072864428137024</v>
      </c>
      <c r="G8" s="1"/>
      <c r="H8" s="1"/>
      <c r="I8" s="1"/>
    </row>
    <row r="9" spans="1:12" x14ac:dyDescent="0.25">
      <c r="A9" s="8" t="s">
        <v>46</v>
      </c>
      <c r="B9" s="9">
        <v>1784019</v>
      </c>
      <c r="C9" s="9">
        <v>1704375</v>
      </c>
      <c r="D9" s="9">
        <v>5263695</v>
      </c>
      <c r="E9" s="9">
        <v>5632324</v>
      </c>
      <c r="F9" s="10">
        <f t="shared" si="0"/>
        <v>7.0032363197335741</v>
      </c>
      <c r="G9" s="1"/>
      <c r="H9" s="1"/>
      <c r="I9" s="1"/>
    </row>
    <row r="10" spans="1:12" x14ac:dyDescent="0.25">
      <c r="A10" s="11" t="s">
        <v>47</v>
      </c>
      <c r="B10" s="12">
        <v>443785</v>
      </c>
      <c r="C10" s="12">
        <v>524283</v>
      </c>
      <c r="D10" s="12">
        <v>1805748</v>
      </c>
      <c r="E10" s="12">
        <v>1988042</v>
      </c>
      <c r="F10" s="13">
        <f t="shared" si="0"/>
        <v>10.095207083158897</v>
      </c>
      <c r="G10" s="1"/>
      <c r="H10" s="1"/>
      <c r="I10" s="1"/>
    </row>
    <row r="11" spans="1:12" x14ac:dyDescent="0.25">
      <c r="A11" s="8" t="s">
        <v>48</v>
      </c>
      <c r="B11" s="9">
        <v>28469573</v>
      </c>
      <c r="C11" s="9">
        <v>32303949</v>
      </c>
      <c r="D11" s="9">
        <v>111921460</v>
      </c>
      <c r="E11" s="9">
        <v>124203449</v>
      </c>
      <c r="F11" s="10">
        <f t="shared" si="0"/>
        <v>10.973756954206991</v>
      </c>
      <c r="G11" s="1"/>
      <c r="H11" s="1"/>
      <c r="I11" s="1"/>
    </row>
    <row r="12" spans="1:12" x14ac:dyDescent="0.25">
      <c r="A12" s="11" t="s">
        <v>49</v>
      </c>
      <c r="B12" s="12">
        <v>2893049</v>
      </c>
      <c r="C12" s="12">
        <v>2771320</v>
      </c>
      <c r="D12" s="12">
        <v>7677702</v>
      </c>
      <c r="E12" s="12">
        <v>6274214</v>
      </c>
      <c r="F12" s="13">
        <f t="shared" si="0"/>
        <v>-18.280053067962257</v>
      </c>
      <c r="G12" s="1"/>
      <c r="H12" s="1"/>
      <c r="I12" s="1"/>
    </row>
    <row r="13" spans="1:12" x14ac:dyDescent="0.25">
      <c r="A13" s="8" t="s">
        <v>50</v>
      </c>
      <c r="B13" s="9">
        <v>9907944</v>
      </c>
      <c r="C13" s="9">
        <v>13290667</v>
      </c>
      <c r="D13" s="9">
        <v>28939082</v>
      </c>
      <c r="E13" s="9">
        <v>40729726</v>
      </c>
      <c r="F13" s="10">
        <f t="shared" si="0"/>
        <v>40.742978647353084</v>
      </c>
      <c r="G13" s="1"/>
      <c r="H13" s="1"/>
      <c r="I13" s="1"/>
    </row>
    <row r="14" spans="1:12" x14ac:dyDescent="0.25">
      <c r="A14" s="11" t="s">
        <v>51</v>
      </c>
      <c r="B14" s="12">
        <v>22274615</v>
      </c>
      <c r="C14" s="12">
        <v>21575130</v>
      </c>
      <c r="D14" s="12">
        <v>74407799</v>
      </c>
      <c r="E14" s="12">
        <v>72770068</v>
      </c>
      <c r="F14" s="13">
        <f t="shared" si="0"/>
        <v>-2.2010206215076948</v>
      </c>
      <c r="G14" s="1"/>
      <c r="H14" s="1"/>
      <c r="I14" s="1"/>
    </row>
    <row r="15" spans="1:12" x14ac:dyDescent="0.25">
      <c r="A15" s="8" t="s">
        <v>52</v>
      </c>
      <c r="B15" s="9">
        <v>2919939</v>
      </c>
      <c r="C15" s="9">
        <v>3469975</v>
      </c>
      <c r="D15" s="9">
        <v>12264614</v>
      </c>
      <c r="E15" s="9">
        <v>12276203</v>
      </c>
      <c r="F15" s="10">
        <f t="shared" si="0"/>
        <v>9.4491355374088926E-2</v>
      </c>
      <c r="G15" s="1"/>
      <c r="H15" s="1"/>
      <c r="I15" s="1"/>
    </row>
    <row r="16" spans="1:12" x14ac:dyDescent="0.25">
      <c r="A16" s="11" t="s">
        <v>53</v>
      </c>
      <c r="B16" s="12">
        <v>2830203</v>
      </c>
      <c r="C16" s="12">
        <v>3377658</v>
      </c>
      <c r="D16" s="12">
        <v>10074301</v>
      </c>
      <c r="E16" s="12">
        <v>10513074</v>
      </c>
      <c r="F16" s="13">
        <f t="shared" si="0"/>
        <v>4.3553691715187028</v>
      </c>
      <c r="G16" s="1"/>
      <c r="H16" s="1"/>
      <c r="I16" s="1"/>
    </row>
    <row r="17" spans="1:9" x14ac:dyDescent="0.25">
      <c r="A17" s="8" t="s">
        <v>54</v>
      </c>
      <c r="B17" s="9">
        <v>1448619</v>
      </c>
      <c r="C17" s="9">
        <v>1709247</v>
      </c>
      <c r="D17" s="9">
        <v>5650555</v>
      </c>
      <c r="E17" s="9">
        <v>6350264</v>
      </c>
      <c r="F17" s="10">
        <f t="shared" si="0"/>
        <v>12.383013703963599</v>
      </c>
      <c r="G17" s="1"/>
      <c r="H17" s="1"/>
      <c r="I17" s="1"/>
    </row>
    <row r="18" spans="1:9" x14ac:dyDescent="0.25">
      <c r="A18" s="11" t="s">
        <v>55</v>
      </c>
      <c r="B18" s="12">
        <v>5112620</v>
      </c>
      <c r="C18" s="12">
        <v>4550531</v>
      </c>
      <c r="D18" s="12">
        <v>20331570</v>
      </c>
      <c r="E18" s="12">
        <v>17804710</v>
      </c>
      <c r="F18" s="13">
        <f t="shared" si="0"/>
        <v>-12.428258122712606</v>
      </c>
      <c r="G18" s="1"/>
      <c r="H18" s="1"/>
      <c r="I18" s="1"/>
    </row>
    <row r="19" spans="1:9" x14ac:dyDescent="0.25">
      <c r="A19" s="8" t="s">
        <v>56</v>
      </c>
      <c r="B19" s="9">
        <v>1648335</v>
      </c>
      <c r="C19" s="9">
        <v>1500046</v>
      </c>
      <c r="D19" s="9">
        <v>5144310</v>
      </c>
      <c r="E19" s="9">
        <v>5556413</v>
      </c>
      <c r="F19" s="10">
        <f t="shared" si="0"/>
        <v>8.0108508235312428</v>
      </c>
      <c r="G19" s="1"/>
      <c r="H19" s="1"/>
      <c r="I19" s="1"/>
    </row>
    <row r="20" spans="1:9" x14ac:dyDescent="0.25">
      <c r="A20" s="11" t="s">
        <v>57</v>
      </c>
      <c r="B20" s="12">
        <v>1579475</v>
      </c>
      <c r="C20" s="12">
        <v>2231832</v>
      </c>
      <c r="D20" s="12">
        <v>5911036</v>
      </c>
      <c r="E20" s="12">
        <v>7383978</v>
      </c>
      <c r="F20" s="13">
        <f t="shared" si="0"/>
        <v>24.91850836300101</v>
      </c>
      <c r="G20" s="1"/>
      <c r="H20" s="1"/>
      <c r="I20" s="1"/>
    </row>
    <row r="21" spans="1:9" x14ac:dyDescent="0.25">
      <c r="A21" s="8" t="s">
        <v>58</v>
      </c>
      <c r="B21" s="9">
        <v>2347676</v>
      </c>
      <c r="C21" s="9">
        <v>2376011</v>
      </c>
      <c r="D21" s="9">
        <v>8331243</v>
      </c>
      <c r="E21" s="9">
        <v>8667541</v>
      </c>
      <c r="F21" s="10">
        <f t="shared" si="0"/>
        <v>4.0365885378688375</v>
      </c>
      <c r="G21" s="1"/>
      <c r="H21" s="1"/>
      <c r="I21" s="1"/>
    </row>
    <row r="22" spans="1:9" x14ac:dyDescent="0.25">
      <c r="A22" s="11" t="s">
        <v>59</v>
      </c>
      <c r="B22" s="12">
        <v>17409340</v>
      </c>
      <c r="C22" s="12">
        <v>17148732</v>
      </c>
      <c r="D22" s="12">
        <v>68815924</v>
      </c>
      <c r="E22" s="12">
        <v>71005983</v>
      </c>
      <c r="F22" s="13">
        <f t="shared" si="0"/>
        <v>3.1824886925880662</v>
      </c>
      <c r="G22" s="1"/>
      <c r="H22" s="1"/>
      <c r="I22" s="1"/>
    </row>
    <row r="23" spans="1:9" x14ac:dyDescent="0.25">
      <c r="A23" s="8" t="s">
        <v>60</v>
      </c>
      <c r="B23" s="9">
        <v>3178383</v>
      </c>
      <c r="C23" s="9">
        <v>3775814</v>
      </c>
      <c r="D23" s="9">
        <v>9848750</v>
      </c>
      <c r="E23" s="9">
        <v>11010039</v>
      </c>
      <c r="F23" s="10">
        <f t="shared" si="0"/>
        <v>11.791232389897189</v>
      </c>
      <c r="G23" s="1"/>
      <c r="H23" s="1"/>
      <c r="I23" s="1"/>
    </row>
    <row r="24" spans="1:9" x14ac:dyDescent="0.25">
      <c r="A24" s="11" t="s">
        <v>61</v>
      </c>
      <c r="B24" s="12">
        <v>217090</v>
      </c>
      <c r="C24" s="12">
        <v>248611</v>
      </c>
      <c r="D24" s="12">
        <v>1476898</v>
      </c>
      <c r="E24" s="12">
        <v>949941</v>
      </c>
      <c r="F24" s="13">
        <f t="shared" si="0"/>
        <v>-35.679986024762712</v>
      </c>
      <c r="G24" s="1"/>
      <c r="H24" s="1"/>
      <c r="I24" s="1"/>
    </row>
    <row r="25" spans="1:9" x14ac:dyDescent="0.25">
      <c r="A25" s="8" t="s">
        <v>62</v>
      </c>
      <c r="B25" s="9">
        <v>2348418</v>
      </c>
      <c r="C25" s="9">
        <v>2462106</v>
      </c>
      <c r="D25" s="9">
        <v>8016219</v>
      </c>
      <c r="E25" s="9">
        <v>8590583</v>
      </c>
      <c r="F25" s="10">
        <f t="shared" si="0"/>
        <v>7.1650238098534942</v>
      </c>
      <c r="G25" s="1"/>
      <c r="H25" s="1"/>
      <c r="I25" s="1"/>
    </row>
    <row r="26" spans="1:9" x14ac:dyDescent="0.25">
      <c r="A26" s="11" t="s">
        <v>63</v>
      </c>
      <c r="B26" s="12">
        <v>1374107</v>
      </c>
      <c r="C26" s="12">
        <v>1574101</v>
      </c>
      <c r="D26" s="12">
        <v>4671982</v>
      </c>
      <c r="E26" s="12">
        <v>5327784</v>
      </c>
      <c r="F26" s="13">
        <f t="shared" si="0"/>
        <v>14.036911957280651</v>
      </c>
      <c r="G26" s="1"/>
      <c r="H26" s="1"/>
      <c r="I26" s="1"/>
    </row>
    <row r="27" spans="1:9" x14ac:dyDescent="0.25">
      <c r="A27" s="8" t="s">
        <v>64</v>
      </c>
      <c r="B27" s="9">
        <v>503795</v>
      </c>
      <c r="C27" s="9">
        <v>534611</v>
      </c>
      <c r="D27" s="9">
        <v>2023859</v>
      </c>
      <c r="E27" s="9">
        <v>2105242</v>
      </c>
      <c r="F27" s="10">
        <f t="shared" si="0"/>
        <v>4.0211793410509387</v>
      </c>
      <c r="G27" s="1"/>
      <c r="H27" s="1"/>
      <c r="I27" s="1"/>
    </row>
    <row r="28" spans="1:9" x14ac:dyDescent="0.25">
      <c r="A28" s="11" t="s">
        <v>65</v>
      </c>
      <c r="B28" s="12">
        <v>16334174</v>
      </c>
      <c r="C28" s="12">
        <v>15042334</v>
      </c>
      <c r="D28" s="12">
        <v>65983674</v>
      </c>
      <c r="E28" s="12">
        <v>64939357</v>
      </c>
      <c r="F28" s="13">
        <f t="shared" si="0"/>
        <v>-1.582689984798364</v>
      </c>
      <c r="G28" s="1"/>
      <c r="H28" s="1"/>
      <c r="I28" s="1"/>
    </row>
    <row r="29" spans="1:9" x14ac:dyDescent="0.25">
      <c r="A29" s="8" t="s">
        <v>66</v>
      </c>
      <c r="B29" s="9">
        <v>1840767</v>
      </c>
      <c r="C29" s="9">
        <v>2424392</v>
      </c>
      <c r="D29" s="9">
        <v>6186389</v>
      </c>
      <c r="E29" s="9">
        <v>8023824</v>
      </c>
      <c r="F29" s="10">
        <f t="shared" si="0"/>
        <v>29.701252216761674</v>
      </c>
      <c r="G29" s="1"/>
      <c r="H29" s="1"/>
      <c r="I29" s="1"/>
    </row>
    <row r="30" spans="1:9" x14ac:dyDescent="0.25">
      <c r="A30" s="11" t="s">
        <v>67</v>
      </c>
      <c r="B30" s="12">
        <v>490807</v>
      </c>
      <c r="C30" s="12">
        <v>517959</v>
      </c>
      <c r="D30" s="12">
        <v>1686607</v>
      </c>
      <c r="E30" s="12">
        <v>1729718</v>
      </c>
      <c r="F30" s="13">
        <f t="shared" si="0"/>
        <v>2.5560785648346069</v>
      </c>
      <c r="G30" s="1"/>
      <c r="H30" s="1"/>
      <c r="I30" s="1"/>
    </row>
    <row r="31" spans="1:9" x14ac:dyDescent="0.25">
      <c r="A31" s="8" t="s">
        <v>68</v>
      </c>
      <c r="B31" s="9">
        <v>2919079</v>
      </c>
      <c r="C31" s="9">
        <v>3059187</v>
      </c>
      <c r="D31" s="9">
        <v>12870833</v>
      </c>
      <c r="E31" s="9">
        <v>13158679</v>
      </c>
      <c r="F31" s="10">
        <f t="shared" si="0"/>
        <v>2.2364209060905438</v>
      </c>
      <c r="G31" s="1"/>
      <c r="H31" s="1"/>
      <c r="I31" s="1"/>
    </row>
    <row r="32" spans="1:9" x14ac:dyDescent="0.25">
      <c r="A32" s="11" t="s">
        <v>69</v>
      </c>
      <c r="B32" s="12">
        <v>18719274</v>
      </c>
      <c r="C32" s="12">
        <v>18424926</v>
      </c>
      <c r="D32" s="12">
        <v>65749195</v>
      </c>
      <c r="E32" s="12">
        <v>67588364</v>
      </c>
      <c r="F32" s="13">
        <f t="shared" si="0"/>
        <v>2.7972494568184487</v>
      </c>
      <c r="G32" s="1"/>
      <c r="H32" s="1"/>
      <c r="I32" s="1"/>
    </row>
    <row r="33" spans="1:9" x14ac:dyDescent="0.25">
      <c r="A33" s="8" t="s">
        <v>70</v>
      </c>
      <c r="B33" s="9">
        <v>2323355</v>
      </c>
      <c r="C33" s="9">
        <v>1923340</v>
      </c>
      <c r="D33" s="9">
        <v>8484356</v>
      </c>
      <c r="E33" s="9">
        <v>7408061</v>
      </c>
      <c r="F33" s="10">
        <f t="shared" si="0"/>
        <v>-12.685641668029959</v>
      </c>
      <c r="G33" s="1"/>
      <c r="H33" s="1"/>
      <c r="I33" s="1"/>
    </row>
    <row r="34" spans="1:9" x14ac:dyDescent="0.25">
      <c r="A34" s="11" t="s">
        <v>71</v>
      </c>
      <c r="B34" s="12">
        <v>93690</v>
      </c>
      <c r="C34" s="12">
        <v>136320</v>
      </c>
      <c r="D34" s="12">
        <v>504255</v>
      </c>
      <c r="E34" s="12">
        <v>582390</v>
      </c>
      <c r="F34" s="13">
        <f t="shared" si="0"/>
        <v>15.495136389326831</v>
      </c>
      <c r="G34" s="1"/>
      <c r="H34" s="1"/>
      <c r="I34" s="1"/>
    </row>
    <row r="35" spans="1:9" x14ac:dyDescent="0.25">
      <c r="A35" s="14" t="s">
        <v>72</v>
      </c>
      <c r="B35" s="15">
        <f>SUM(B7:B34)</f>
        <v>154217352</v>
      </c>
      <c r="C35" s="15">
        <f t="shared" ref="C35:E35" si="1">SUM(C7:C34)</f>
        <v>161065983</v>
      </c>
      <c r="D35" s="15">
        <f t="shared" si="1"/>
        <v>561903134</v>
      </c>
      <c r="E35" s="15">
        <f t="shared" si="1"/>
        <v>590186659</v>
      </c>
      <c r="F35" s="16">
        <f t="shared" si="0"/>
        <v>5.0335232691547844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5024407</v>
      </c>
      <c r="C38" s="41">
        <f>D7</f>
        <v>4912863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124203449</v>
      </c>
      <c r="G38" s="42">
        <f>LOOKUP(E38,$A$38:$A$65,$C$38:$C$65)</f>
        <v>111921460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2592281</v>
      </c>
      <c r="C39" s="41">
        <f t="shared" ref="C39:C65" si="5">D8</f>
        <v>2948215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72770068</v>
      </c>
      <c r="G39" s="42">
        <f t="shared" ref="G39:G65" si="8">LOOKUP(E39,$A$38:$A$65,$C$38:$C$65)</f>
        <v>74407799</v>
      </c>
    </row>
    <row r="40" spans="1:9" x14ac:dyDescent="0.25">
      <c r="A40" s="42" t="str">
        <f t="shared" si="3"/>
        <v>ALMERIA</v>
      </c>
      <c r="B40" s="41">
        <f t="shared" si="4"/>
        <v>5632324</v>
      </c>
      <c r="C40" s="41">
        <f t="shared" si="5"/>
        <v>5263695</v>
      </c>
      <c r="D40" s="41">
        <f t="shared" si="6"/>
        <v>19</v>
      </c>
      <c r="E40" s="42" t="str">
        <f t="shared" si="2"/>
        <v>LAS PALMAS</v>
      </c>
      <c r="F40" s="42">
        <f t="shared" si="7"/>
        <v>71005983</v>
      </c>
      <c r="G40" s="42">
        <f t="shared" si="8"/>
        <v>68815924</v>
      </c>
    </row>
    <row r="41" spans="1:9" x14ac:dyDescent="0.25">
      <c r="A41" s="42" t="str">
        <f t="shared" si="3"/>
        <v>AVILES</v>
      </c>
      <c r="B41" s="41">
        <f t="shared" si="4"/>
        <v>1988042</v>
      </c>
      <c r="C41" s="41">
        <f t="shared" si="5"/>
        <v>1805748</v>
      </c>
      <c r="D41" s="41">
        <f t="shared" si="6"/>
        <v>25</v>
      </c>
      <c r="E41" s="42" t="str">
        <f t="shared" si="2"/>
        <v>VALENCIA</v>
      </c>
      <c r="F41" s="42">
        <f t="shared" si="7"/>
        <v>67588364</v>
      </c>
      <c r="G41" s="42">
        <f t="shared" si="8"/>
        <v>65749195</v>
      </c>
    </row>
    <row r="42" spans="1:9" x14ac:dyDescent="0.25">
      <c r="A42" s="42" t="str">
        <f t="shared" si="3"/>
        <v>BAHIA DE ALGECIRAS</v>
      </c>
      <c r="B42" s="41">
        <f t="shared" si="4"/>
        <v>124203449</v>
      </c>
      <c r="C42" s="41">
        <f t="shared" si="5"/>
        <v>111921460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64939357</v>
      </c>
      <c r="G42" s="42">
        <f t="shared" si="8"/>
        <v>65983674</v>
      </c>
    </row>
    <row r="43" spans="1:9" x14ac:dyDescent="0.25">
      <c r="A43" s="42" t="str">
        <f t="shared" si="3"/>
        <v>BAHIA DE CADIZ</v>
      </c>
      <c r="B43" s="41">
        <f t="shared" si="4"/>
        <v>6274214</v>
      </c>
      <c r="C43" s="41">
        <f t="shared" si="5"/>
        <v>7677702</v>
      </c>
      <c r="D43" s="41">
        <f t="shared" si="6"/>
        <v>18</v>
      </c>
      <c r="E43" s="42" t="str">
        <f t="shared" si="2"/>
        <v>BALEARES</v>
      </c>
      <c r="F43" s="42">
        <f t="shared" si="7"/>
        <v>40729726</v>
      </c>
      <c r="G43" s="42">
        <f t="shared" si="8"/>
        <v>28939082</v>
      </c>
    </row>
    <row r="44" spans="1:9" x14ac:dyDescent="0.25">
      <c r="A44" s="42" t="str">
        <f t="shared" si="3"/>
        <v>BALEARES</v>
      </c>
      <c r="B44" s="41">
        <f t="shared" si="4"/>
        <v>40729726</v>
      </c>
      <c r="C44" s="41">
        <f t="shared" si="5"/>
        <v>28939082</v>
      </c>
      <c r="D44" s="41">
        <f t="shared" si="6"/>
        <v>6</v>
      </c>
      <c r="E44" s="42" t="str">
        <f t="shared" si="2"/>
        <v>CEUTA</v>
      </c>
      <c r="F44" s="42">
        <f t="shared" si="7"/>
        <v>17804710</v>
      </c>
      <c r="G44" s="42">
        <f t="shared" si="8"/>
        <v>20331570</v>
      </c>
    </row>
    <row r="45" spans="1:9" x14ac:dyDescent="0.25">
      <c r="A45" s="42" t="str">
        <f t="shared" si="3"/>
        <v>BARCELONA</v>
      </c>
      <c r="B45" s="41">
        <f t="shared" si="4"/>
        <v>72770068</v>
      </c>
      <c r="C45" s="41">
        <f t="shared" si="5"/>
        <v>74407799</v>
      </c>
      <c r="D45" s="41">
        <f t="shared" si="6"/>
        <v>2</v>
      </c>
      <c r="E45" s="42" t="str">
        <f t="shared" si="2"/>
        <v>TARRAGONA</v>
      </c>
      <c r="F45" s="42">
        <f t="shared" si="7"/>
        <v>13158679</v>
      </c>
      <c r="G45" s="42">
        <f t="shared" si="8"/>
        <v>12870833</v>
      </c>
    </row>
    <row r="46" spans="1:9" x14ac:dyDescent="0.25">
      <c r="A46" s="42" t="str">
        <f t="shared" si="3"/>
        <v>BILBAO</v>
      </c>
      <c r="B46" s="41">
        <f t="shared" si="4"/>
        <v>12276203</v>
      </c>
      <c r="C46" s="41">
        <f t="shared" si="5"/>
        <v>12264614</v>
      </c>
      <c r="D46" s="41">
        <f t="shared" si="6"/>
        <v>9</v>
      </c>
      <c r="E46" s="42" t="str">
        <f t="shared" si="2"/>
        <v>BILBAO</v>
      </c>
      <c r="F46" s="42">
        <f t="shared" si="7"/>
        <v>12276203</v>
      </c>
      <c r="G46" s="42">
        <f t="shared" si="8"/>
        <v>12264614</v>
      </c>
    </row>
    <row r="47" spans="1:9" x14ac:dyDescent="0.25">
      <c r="A47" s="42" t="str">
        <f t="shared" si="3"/>
        <v>CARTAGENA</v>
      </c>
      <c r="B47" s="41">
        <f t="shared" si="4"/>
        <v>10513074</v>
      </c>
      <c r="C47" s="41">
        <f t="shared" si="5"/>
        <v>10074301</v>
      </c>
      <c r="D47" s="41">
        <f t="shared" si="6"/>
        <v>11</v>
      </c>
      <c r="E47" s="42" t="str">
        <f t="shared" si="2"/>
        <v>MALAGA</v>
      </c>
      <c r="F47" s="42">
        <f t="shared" si="7"/>
        <v>11010039</v>
      </c>
      <c r="G47" s="42">
        <f t="shared" si="8"/>
        <v>9848750</v>
      </c>
    </row>
    <row r="48" spans="1:9" x14ac:dyDescent="0.25">
      <c r="A48" s="42" t="str">
        <f t="shared" si="3"/>
        <v>CASTELLON</v>
      </c>
      <c r="B48" s="41">
        <f t="shared" si="4"/>
        <v>6350264</v>
      </c>
      <c r="C48" s="41">
        <f t="shared" si="5"/>
        <v>5650555</v>
      </c>
      <c r="D48" s="41">
        <f t="shared" si="6"/>
        <v>17</v>
      </c>
      <c r="E48" s="42" t="str">
        <f t="shared" si="2"/>
        <v>CARTAGENA</v>
      </c>
      <c r="F48" s="42">
        <f t="shared" si="7"/>
        <v>10513074</v>
      </c>
      <c r="G48" s="42">
        <f t="shared" si="8"/>
        <v>10074301</v>
      </c>
    </row>
    <row r="49" spans="1:7" x14ac:dyDescent="0.25">
      <c r="A49" s="42" t="str">
        <f t="shared" si="3"/>
        <v>CEUTA</v>
      </c>
      <c r="B49" s="41">
        <f t="shared" si="4"/>
        <v>17804710</v>
      </c>
      <c r="C49" s="41">
        <f t="shared" si="5"/>
        <v>20331570</v>
      </c>
      <c r="D49" s="41">
        <f t="shared" si="6"/>
        <v>7</v>
      </c>
      <c r="E49" s="42" t="str">
        <f t="shared" si="2"/>
        <v>HUELVA</v>
      </c>
      <c r="F49" s="42">
        <f t="shared" si="7"/>
        <v>8667541</v>
      </c>
      <c r="G49" s="42">
        <f t="shared" si="8"/>
        <v>8331243</v>
      </c>
    </row>
    <row r="50" spans="1:7" x14ac:dyDescent="0.25">
      <c r="A50" s="42" t="str">
        <f t="shared" si="3"/>
        <v>FERROL-SAN CIBRAO</v>
      </c>
      <c r="B50" s="41">
        <f t="shared" si="4"/>
        <v>5556413</v>
      </c>
      <c r="C50" s="41">
        <f t="shared" si="5"/>
        <v>5144310</v>
      </c>
      <c r="D50" s="41">
        <f t="shared" si="6"/>
        <v>20</v>
      </c>
      <c r="E50" s="42" t="str">
        <f t="shared" si="2"/>
        <v>MELILLA</v>
      </c>
      <c r="F50" s="42">
        <f t="shared" si="7"/>
        <v>8590583</v>
      </c>
      <c r="G50" s="42">
        <f t="shared" si="8"/>
        <v>8016219</v>
      </c>
    </row>
    <row r="51" spans="1:7" x14ac:dyDescent="0.25">
      <c r="A51" s="42" t="str">
        <f t="shared" si="3"/>
        <v>GIJON</v>
      </c>
      <c r="B51" s="41">
        <f t="shared" si="4"/>
        <v>7383978</v>
      </c>
      <c r="C51" s="41">
        <f t="shared" si="5"/>
        <v>5911036</v>
      </c>
      <c r="D51" s="41">
        <f t="shared" si="6"/>
        <v>16</v>
      </c>
      <c r="E51" s="42" t="str">
        <f t="shared" si="2"/>
        <v>SANTANDER</v>
      </c>
      <c r="F51" s="42">
        <f t="shared" si="7"/>
        <v>8023824</v>
      </c>
      <c r="G51" s="42">
        <f t="shared" si="8"/>
        <v>6186389</v>
      </c>
    </row>
    <row r="52" spans="1:7" x14ac:dyDescent="0.25">
      <c r="A52" s="42" t="str">
        <f t="shared" si="3"/>
        <v>HUELVA</v>
      </c>
      <c r="B52" s="41">
        <f t="shared" si="4"/>
        <v>8667541</v>
      </c>
      <c r="C52" s="41">
        <f t="shared" si="5"/>
        <v>8331243</v>
      </c>
      <c r="D52" s="41">
        <f t="shared" si="6"/>
        <v>12</v>
      </c>
      <c r="E52" s="42" t="str">
        <f t="shared" si="2"/>
        <v>VIGO</v>
      </c>
      <c r="F52" s="42">
        <f t="shared" si="7"/>
        <v>7408061</v>
      </c>
      <c r="G52" s="42">
        <f t="shared" si="8"/>
        <v>8484356</v>
      </c>
    </row>
    <row r="53" spans="1:7" x14ac:dyDescent="0.25">
      <c r="A53" s="42" t="str">
        <f t="shared" si="3"/>
        <v>LAS PALMAS</v>
      </c>
      <c r="B53" s="41">
        <f t="shared" si="4"/>
        <v>71005983</v>
      </c>
      <c r="C53" s="41">
        <f t="shared" si="5"/>
        <v>68815924</v>
      </c>
      <c r="D53" s="41">
        <f t="shared" si="6"/>
        <v>3</v>
      </c>
      <c r="E53" s="42" t="str">
        <f t="shared" si="2"/>
        <v>GIJON</v>
      </c>
      <c r="F53" s="42">
        <f t="shared" si="7"/>
        <v>7383978</v>
      </c>
      <c r="G53" s="42">
        <f t="shared" si="8"/>
        <v>5911036</v>
      </c>
    </row>
    <row r="54" spans="1:7" x14ac:dyDescent="0.25">
      <c r="A54" s="42" t="str">
        <f t="shared" si="3"/>
        <v>MALAGA</v>
      </c>
      <c r="B54" s="41">
        <f t="shared" si="4"/>
        <v>11010039</v>
      </c>
      <c r="C54" s="41">
        <f t="shared" si="5"/>
        <v>9848750</v>
      </c>
      <c r="D54" s="41">
        <f t="shared" si="6"/>
        <v>10</v>
      </c>
      <c r="E54" s="42" t="str">
        <f t="shared" si="2"/>
        <v>CASTELLON</v>
      </c>
      <c r="F54" s="42">
        <f t="shared" si="7"/>
        <v>6350264</v>
      </c>
      <c r="G54" s="42">
        <f t="shared" si="8"/>
        <v>5650555</v>
      </c>
    </row>
    <row r="55" spans="1:7" x14ac:dyDescent="0.25">
      <c r="A55" s="42" t="str">
        <f t="shared" si="3"/>
        <v>MARIN Y RIA DE PONTEVEDRA</v>
      </c>
      <c r="B55" s="41">
        <f t="shared" si="4"/>
        <v>949941</v>
      </c>
      <c r="C55" s="41">
        <f t="shared" si="5"/>
        <v>1476898</v>
      </c>
      <c r="D55" s="41">
        <f t="shared" si="6"/>
        <v>27</v>
      </c>
      <c r="E55" s="42" t="str">
        <f t="shared" si="2"/>
        <v>BAHIA DE CADIZ</v>
      </c>
      <c r="F55" s="42">
        <f t="shared" ref="F55:F65" si="9">LOOKUP(E55,$A$38:$A$65,$B$38:$B$65)</f>
        <v>6274214</v>
      </c>
      <c r="G55" s="42">
        <f t="shared" si="8"/>
        <v>7677702</v>
      </c>
    </row>
    <row r="56" spans="1:7" x14ac:dyDescent="0.25">
      <c r="A56" s="42" t="str">
        <f t="shared" si="3"/>
        <v>MELILLA</v>
      </c>
      <c r="B56" s="41">
        <f t="shared" si="4"/>
        <v>8590583</v>
      </c>
      <c r="C56" s="41">
        <f t="shared" si="5"/>
        <v>8016219</v>
      </c>
      <c r="D56" s="41">
        <f t="shared" si="6"/>
        <v>13</v>
      </c>
      <c r="E56" s="42" t="str">
        <f t="shared" si="2"/>
        <v>ALMERIA</v>
      </c>
      <c r="F56" s="42">
        <f t="shared" si="9"/>
        <v>5632324</v>
      </c>
      <c r="G56" s="42">
        <f t="shared" si="8"/>
        <v>5263695</v>
      </c>
    </row>
    <row r="57" spans="1:7" x14ac:dyDescent="0.25">
      <c r="A57" s="42" t="str">
        <f t="shared" si="3"/>
        <v>MOTRIL</v>
      </c>
      <c r="B57" s="41">
        <f t="shared" si="4"/>
        <v>5327784</v>
      </c>
      <c r="C57" s="41">
        <f t="shared" si="5"/>
        <v>4671982</v>
      </c>
      <c r="D57" s="41">
        <f t="shared" si="6"/>
        <v>21</v>
      </c>
      <c r="E57" s="42" t="str">
        <f t="shared" si="2"/>
        <v>FERROL-SAN CIBRAO</v>
      </c>
      <c r="F57" s="42">
        <f t="shared" si="9"/>
        <v>5556413</v>
      </c>
      <c r="G57" s="42">
        <f t="shared" si="8"/>
        <v>5144310</v>
      </c>
    </row>
    <row r="58" spans="1:7" x14ac:dyDescent="0.25">
      <c r="A58" s="42" t="str">
        <f t="shared" si="3"/>
        <v>PASAIA</v>
      </c>
      <c r="B58" s="41">
        <f t="shared" si="4"/>
        <v>2105242</v>
      </c>
      <c r="C58" s="41">
        <f t="shared" si="5"/>
        <v>2023859</v>
      </c>
      <c r="D58" s="41">
        <f t="shared" si="6"/>
        <v>24</v>
      </c>
      <c r="E58" s="42" t="str">
        <f t="shared" si="2"/>
        <v>MOTRIL</v>
      </c>
      <c r="F58" s="42">
        <f t="shared" si="9"/>
        <v>5327784</v>
      </c>
      <c r="G58" s="42">
        <f t="shared" si="8"/>
        <v>4671982</v>
      </c>
    </row>
    <row r="59" spans="1:7" x14ac:dyDescent="0.25">
      <c r="A59" s="42" t="str">
        <f t="shared" si="3"/>
        <v>SANTA CRUZ DE TENERIFE</v>
      </c>
      <c r="B59" s="41">
        <f t="shared" si="4"/>
        <v>64939357</v>
      </c>
      <c r="C59" s="41">
        <f t="shared" si="5"/>
        <v>65983674</v>
      </c>
      <c r="D59" s="41">
        <f t="shared" si="6"/>
        <v>5</v>
      </c>
      <c r="E59" s="42" t="str">
        <f t="shared" si="2"/>
        <v>A CORUÑA</v>
      </c>
      <c r="F59" s="42">
        <f t="shared" si="9"/>
        <v>5024407</v>
      </c>
      <c r="G59" s="42">
        <f t="shared" si="8"/>
        <v>4912863</v>
      </c>
    </row>
    <row r="60" spans="1:7" x14ac:dyDescent="0.25">
      <c r="A60" s="42" t="str">
        <f t="shared" si="3"/>
        <v>SANTANDER</v>
      </c>
      <c r="B60" s="41">
        <f t="shared" si="4"/>
        <v>8023824</v>
      </c>
      <c r="C60" s="41">
        <f t="shared" si="5"/>
        <v>6186389</v>
      </c>
      <c r="D60" s="41">
        <f t="shared" si="6"/>
        <v>14</v>
      </c>
      <c r="E60" s="42" t="str">
        <f t="shared" si="2"/>
        <v>ALICANTE</v>
      </c>
      <c r="F60" s="42">
        <f t="shared" si="9"/>
        <v>2592281</v>
      </c>
      <c r="G60" s="42">
        <f t="shared" si="8"/>
        <v>2948215</v>
      </c>
    </row>
    <row r="61" spans="1:7" x14ac:dyDescent="0.25">
      <c r="A61" s="42" t="str">
        <f t="shared" si="3"/>
        <v>SEVILLA</v>
      </c>
      <c r="B61" s="41">
        <f t="shared" si="4"/>
        <v>1729718</v>
      </c>
      <c r="C61" s="41">
        <f t="shared" si="5"/>
        <v>1686607</v>
      </c>
      <c r="D61" s="41">
        <f t="shared" si="6"/>
        <v>26</v>
      </c>
      <c r="E61" s="42" t="str">
        <f t="shared" si="2"/>
        <v>PASAIA</v>
      </c>
      <c r="F61" s="42">
        <f t="shared" si="9"/>
        <v>2105242</v>
      </c>
      <c r="G61" s="42">
        <f t="shared" si="8"/>
        <v>2023859</v>
      </c>
    </row>
    <row r="62" spans="1:7" x14ac:dyDescent="0.25">
      <c r="A62" s="42" t="str">
        <f t="shared" si="3"/>
        <v>TARRAGONA</v>
      </c>
      <c r="B62" s="41">
        <f t="shared" si="4"/>
        <v>13158679</v>
      </c>
      <c r="C62" s="41">
        <f t="shared" si="5"/>
        <v>12870833</v>
      </c>
      <c r="D62" s="41">
        <f t="shared" si="6"/>
        <v>8</v>
      </c>
      <c r="E62" s="42" t="str">
        <f t="shared" si="2"/>
        <v>AVILES</v>
      </c>
      <c r="F62" s="42">
        <f t="shared" si="9"/>
        <v>1988042</v>
      </c>
      <c r="G62" s="42">
        <f t="shared" si="8"/>
        <v>1805748</v>
      </c>
    </row>
    <row r="63" spans="1:7" x14ac:dyDescent="0.25">
      <c r="A63" s="42" t="str">
        <f t="shared" si="3"/>
        <v>VALENCIA</v>
      </c>
      <c r="B63" s="41">
        <f t="shared" si="4"/>
        <v>67588364</v>
      </c>
      <c r="C63" s="41">
        <f t="shared" si="5"/>
        <v>65749195</v>
      </c>
      <c r="D63" s="41">
        <f t="shared" si="6"/>
        <v>4</v>
      </c>
      <c r="E63" s="42" t="str">
        <f t="shared" si="2"/>
        <v>SEVILLA</v>
      </c>
      <c r="F63" s="42">
        <f t="shared" si="9"/>
        <v>1729718</v>
      </c>
      <c r="G63" s="42">
        <f t="shared" si="8"/>
        <v>1686607</v>
      </c>
    </row>
    <row r="64" spans="1:7" x14ac:dyDescent="0.25">
      <c r="A64" s="42" t="str">
        <f t="shared" si="3"/>
        <v>VIGO</v>
      </c>
      <c r="B64" s="41">
        <f t="shared" si="4"/>
        <v>7408061</v>
      </c>
      <c r="C64" s="41">
        <f t="shared" si="5"/>
        <v>8484356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949941</v>
      </c>
      <c r="G64" s="42">
        <f t="shared" si="8"/>
        <v>1476898</v>
      </c>
    </row>
    <row r="65" spans="1:7" x14ac:dyDescent="0.25">
      <c r="A65" s="42" t="str">
        <f t="shared" si="3"/>
        <v>VILAGARCIA</v>
      </c>
      <c r="B65" s="41">
        <f t="shared" si="4"/>
        <v>582390</v>
      </c>
      <c r="C65" s="41">
        <f t="shared" si="5"/>
        <v>504255</v>
      </c>
      <c r="D65" s="41">
        <f t="shared" si="6"/>
        <v>28</v>
      </c>
      <c r="E65" s="42" t="str">
        <f t="shared" si="2"/>
        <v>VILAGARCIA</v>
      </c>
      <c r="F65" s="42">
        <f t="shared" si="9"/>
        <v>582390</v>
      </c>
      <c r="G65" s="42">
        <f t="shared" si="8"/>
        <v>504255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26" t="s">
        <v>97</v>
      </c>
      <c r="B5" s="124" t="str">
        <f>'Resumen general'!D6</f>
        <v>Mes Abril</v>
      </c>
      <c r="C5" s="125"/>
      <c r="D5" s="124" t="str">
        <f>'Resumen general'!F6</f>
        <v>Acumulado desde Enero</v>
      </c>
      <c r="E5" s="125"/>
      <c r="F5" s="125"/>
      <c r="L5" s="48">
        <f>'Resumen general'!I4</f>
        <v>41793</v>
      </c>
    </row>
    <row r="6" spans="1:12" x14ac:dyDescent="0.25">
      <c r="A6" s="127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15</v>
      </c>
      <c r="C7" s="51">
        <v>7</v>
      </c>
      <c r="D7" s="51">
        <v>17</v>
      </c>
      <c r="E7" s="51">
        <v>14</v>
      </c>
      <c r="F7" s="52">
        <f>((E7*100)/D7)-100</f>
        <v>-17.647058823529406</v>
      </c>
      <c r="G7" s="53"/>
      <c r="H7" s="53"/>
      <c r="I7" s="53"/>
    </row>
    <row r="8" spans="1:12" x14ac:dyDescent="0.25">
      <c r="A8" s="54" t="s">
        <v>45</v>
      </c>
      <c r="B8" s="55">
        <v>8</v>
      </c>
      <c r="C8" s="55">
        <v>3</v>
      </c>
      <c r="D8" s="55">
        <v>8</v>
      </c>
      <c r="E8" s="55">
        <v>5</v>
      </c>
      <c r="F8" s="56">
        <f t="shared" ref="F8:F35" si="0">((E8*100)/D8)-100</f>
        <v>-37.5</v>
      </c>
      <c r="G8" s="53"/>
      <c r="H8" s="53"/>
      <c r="I8" s="53"/>
    </row>
    <row r="9" spans="1:12" x14ac:dyDescent="0.25">
      <c r="A9" s="50" t="s">
        <v>46</v>
      </c>
      <c r="B9" s="51">
        <v>7</v>
      </c>
      <c r="C9" s="51">
        <v>4</v>
      </c>
      <c r="D9" s="51">
        <v>10</v>
      </c>
      <c r="E9" s="51">
        <v>5</v>
      </c>
      <c r="F9" s="52">
        <f t="shared" si="0"/>
        <v>-50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0</v>
      </c>
      <c r="D10" s="55">
        <v>1</v>
      </c>
      <c r="E10" s="55">
        <v>0</v>
      </c>
      <c r="F10" s="56">
        <f t="shared" si="0"/>
        <v>-100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41</v>
      </c>
      <c r="C12" s="55">
        <v>42</v>
      </c>
      <c r="D12" s="55">
        <v>79</v>
      </c>
      <c r="E12" s="55">
        <v>65</v>
      </c>
      <c r="F12" s="56">
        <f t="shared" si="0"/>
        <v>-17.721518987341767</v>
      </c>
      <c r="G12" s="53"/>
      <c r="H12" s="53"/>
      <c r="I12" s="53"/>
    </row>
    <row r="13" spans="1:12" x14ac:dyDescent="0.25">
      <c r="A13" s="50" t="s">
        <v>50</v>
      </c>
      <c r="B13" s="51">
        <v>71</v>
      </c>
      <c r="C13" s="51">
        <v>76</v>
      </c>
      <c r="D13" s="51">
        <v>96</v>
      </c>
      <c r="E13" s="51">
        <v>118</v>
      </c>
      <c r="F13" s="52">
        <f t="shared" si="0"/>
        <v>22.916666666666671</v>
      </c>
      <c r="G13" s="53"/>
      <c r="H13" s="53"/>
      <c r="I13" s="53"/>
    </row>
    <row r="14" spans="1:12" x14ac:dyDescent="0.25">
      <c r="A14" s="54" t="s">
        <v>51</v>
      </c>
      <c r="B14" s="55">
        <v>90</v>
      </c>
      <c r="C14" s="55">
        <v>80</v>
      </c>
      <c r="D14" s="55">
        <v>156</v>
      </c>
      <c r="E14" s="55">
        <v>162</v>
      </c>
      <c r="F14" s="56">
        <f t="shared" si="0"/>
        <v>3.8461538461538396</v>
      </c>
      <c r="G14" s="53"/>
      <c r="H14" s="53"/>
      <c r="I14" s="53"/>
    </row>
    <row r="15" spans="1:12" x14ac:dyDescent="0.25">
      <c r="A15" s="50" t="s">
        <v>52</v>
      </c>
      <c r="B15" s="51">
        <v>1</v>
      </c>
      <c r="C15" s="51">
        <v>3</v>
      </c>
      <c r="D15" s="51">
        <v>1</v>
      </c>
      <c r="E15" s="51">
        <v>3</v>
      </c>
      <c r="F15" s="52">
        <f t="shared" si="0"/>
        <v>200</v>
      </c>
      <c r="G15" s="53"/>
      <c r="H15" s="53"/>
      <c r="I15" s="53"/>
    </row>
    <row r="16" spans="1:12" x14ac:dyDescent="0.25">
      <c r="A16" s="54" t="s">
        <v>53</v>
      </c>
      <c r="B16" s="55">
        <v>10</v>
      </c>
      <c r="C16" s="55">
        <v>14</v>
      </c>
      <c r="D16" s="55">
        <v>13</v>
      </c>
      <c r="E16" s="55">
        <v>16</v>
      </c>
      <c r="F16" s="56">
        <f t="shared" si="0"/>
        <v>23.07692307692308</v>
      </c>
      <c r="G16" s="53"/>
      <c r="H16" s="53"/>
      <c r="I16" s="53"/>
    </row>
    <row r="17" spans="1:9" x14ac:dyDescent="0.25">
      <c r="A17" s="50" t="s">
        <v>54</v>
      </c>
      <c r="B17" s="51">
        <v>1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2</v>
      </c>
      <c r="D18" s="55">
        <v>0</v>
      </c>
      <c r="E18" s="55">
        <v>3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2</v>
      </c>
      <c r="D19" s="51">
        <v>2</v>
      </c>
      <c r="E19" s="51">
        <v>2</v>
      </c>
      <c r="F19" s="52">
        <f t="shared" si="0"/>
        <v>0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1</v>
      </c>
      <c r="E20" s="55">
        <v>0</v>
      </c>
      <c r="F20" s="56">
        <f t="shared" si="0"/>
        <v>-100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0</v>
      </c>
      <c r="F21" s="57">
        <f t="shared" si="0"/>
        <v>-100</v>
      </c>
      <c r="G21" s="53"/>
      <c r="H21" s="53"/>
      <c r="I21" s="53"/>
    </row>
    <row r="22" spans="1:9" x14ac:dyDescent="0.25">
      <c r="A22" s="54" t="s">
        <v>59</v>
      </c>
      <c r="B22" s="55">
        <v>45</v>
      </c>
      <c r="C22" s="55">
        <v>52</v>
      </c>
      <c r="D22" s="55">
        <v>211</v>
      </c>
      <c r="E22" s="55">
        <v>258</v>
      </c>
      <c r="F22" s="56">
        <f t="shared" si="0"/>
        <v>22.274881516587683</v>
      </c>
      <c r="G22" s="53"/>
      <c r="H22" s="53"/>
      <c r="I22" s="53"/>
    </row>
    <row r="23" spans="1:9" x14ac:dyDescent="0.25">
      <c r="A23" s="50" t="s">
        <v>60</v>
      </c>
      <c r="B23" s="51">
        <v>35</v>
      </c>
      <c r="C23" s="51">
        <v>36</v>
      </c>
      <c r="D23" s="51">
        <v>73</v>
      </c>
      <c r="E23" s="51">
        <v>64</v>
      </c>
      <c r="F23" s="52">
        <f t="shared" si="0"/>
        <v>-12.328767123287676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1</v>
      </c>
      <c r="D25" s="51">
        <v>1</v>
      </c>
      <c r="E25" s="51">
        <v>1</v>
      </c>
      <c r="F25" s="52">
        <f t="shared" si="0"/>
        <v>0</v>
      </c>
      <c r="G25" s="53"/>
      <c r="H25" s="53"/>
      <c r="I25" s="53"/>
    </row>
    <row r="26" spans="1:9" x14ac:dyDescent="0.25">
      <c r="A26" s="54" t="s">
        <v>63</v>
      </c>
      <c r="B26" s="55">
        <v>7</v>
      </c>
      <c r="C26" s="55">
        <v>8</v>
      </c>
      <c r="D26" s="55">
        <v>7</v>
      </c>
      <c r="E26" s="55">
        <v>8</v>
      </c>
      <c r="F26" s="56">
        <f t="shared" si="0"/>
        <v>14.285714285714292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59</v>
      </c>
      <c r="C28" s="55">
        <v>58</v>
      </c>
      <c r="D28" s="55">
        <v>257</v>
      </c>
      <c r="E28" s="55">
        <v>252</v>
      </c>
      <c r="F28" s="56">
        <f t="shared" si="0"/>
        <v>-1.9455252918287869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0</v>
      </c>
      <c r="D29" s="51">
        <v>2</v>
      </c>
      <c r="E29" s="51">
        <v>0</v>
      </c>
      <c r="F29" s="52">
        <f t="shared" si="0"/>
        <v>-100</v>
      </c>
      <c r="G29" s="53"/>
      <c r="H29" s="53"/>
      <c r="I29" s="53"/>
    </row>
    <row r="30" spans="1:9" x14ac:dyDescent="0.25">
      <c r="A30" s="54" t="s">
        <v>67</v>
      </c>
      <c r="B30" s="55">
        <v>8</v>
      </c>
      <c r="C30" s="55">
        <v>6</v>
      </c>
      <c r="D30" s="55">
        <v>16</v>
      </c>
      <c r="E30" s="55">
        <v>13</v>
      </c>
      <c r="F30" s="56">
        <f t="shared" si="0"/>
        <v>-18.75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32</v>
      </c>
      <c r="C32" s="55">
        <v>18</v>
      </c>
      <c r="D32" s="55">
        <v>43</v>
      </c>
      <c r="E32" s="55">
        <v>31</v>
      </c>
      <c r="F32" s="56">
        <f t="shared" si="0"/>
        <v>-27.906976744186053</v>
      </c>
      <c r="G32" s="53"/>
      <c r="H32" s="53"/>
      <c r="I32" s="53"/>
    </row>
    <row r="33" spans="1:9" x14ac:dyDescent="0.25">
      <c r="A33" s="50" t="s">
        <v>70</v>
      </c>
      <c r="B33" s="51">
        <v>6</v>
      </c>
      <c r="C33" s="51">
        <v>2</v>
      </c>
      <c r="D33" s="51">
        <v>12</v>
      </c>
      <c r="E33" s="51">
        <v>4</v>
      </c>
      <c r="F33" s="52">
        <f t="shared" si="0"/>
        <v>-66.666666666666657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1</v>
      </c>
      <c r="D34" s="55">
        <v>0</v>
      </c>
      <c r="E34" s="55">
        <v>1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442</v>
      </c>
      <c r="C35" s="60">
        <f t="shared" ref="C35:E35" si="1">SUM(C7:C34)</f>
        <v>415</v>
      </c>
      <c r="D35" s="60">
        <f t="shared" si="1"/>
        <v>1008</v>
      </c>
      <c r="E35" s="60">
        <f t="shared" si="1"/>
        <v>1025</v>
      </c>
      <c r="F35" s="61">
        <f t="shared" si="0"/>
        <v>1.6865079365079367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14</v>
      </c>
      <c r="C38" s="63">
        <f>D7</f>
        <v>17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LAS PALMAS</v>
      </c>
      <c r="F38" s="62">
        <f>LOOKUP(E38,$A$38:$A$65,$B$38:$B$65)</f>
        <v>258</v>
      </c>
      <c r="G38" s="62">
        <f>LOOKUP(E38,$A$38:$A$65,$C$38:$C$65)</f>
        <v>211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5</v>
      </c>
      <c r="C39" s="63">
        <f t="shared" ref="C39:C65" si="5">D8</f>
        <v>8</v>
      </c>
      <c r="D39" s="63">
        <f t="shared" ref="D39:D65" si="6">_xlfn.RANK.EQ(B39,$B$38:$B$65)+COUNTIF($B$38:$B$65,B39)-1</f>
        <v>13</v>
      </c>
      <c r="E39" s="62" t="str">
        <f t="shared" si="2"/>
        <v>SANTA CRUZ DE TENERIFE</v>
      </c>
      <c r="F39" s="62">
        <f t="shared" ref="F39:F54" si="7">LOOKUP(E39,$A$38:$A$65,$B$38:$B$65)</f>
        <v>252</v>
      </c>
      <c r="G39" s="62">
        <f t="shared" ref="G39:G65" si="8">LOOKUP(E39,$A$38:$A$65,$C$38:$C$65)</f>
        <v>257</v>
      </c>
    </row>
    <row r="40" spans="1:9" x14ac:dyDescent="0.25">
      <c r="A40" s="62" t="str">
        <f t="shared" si="3"/>
        <v>ALMERIA</v>
      </c>
      <c r="B40" s="63">
        <f t="shared" si="4"/>
        <v>5</v>
      </c>
      <c r="C40" s="63">
        <f t="shared" si="5"/>
        <v>10</v>
      </c>
      <c r="D40" s="63">
        <f t="shared" si="6"/>
        <v>13</v>
      </c>
      <c r="E40" s="62" t="str">
        <f t="shared" si="2"/>
        <v>BARCELONA</v>
      </c>
      <c r="F40" s="62">
        <f t="shared" si="7"/>
        <v>162</v>
      </c>
      <c r="G40" s="62">
        <f t="shared" si="8"/>
        <v>156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1</v>
      </c>
      <c r="D41" s="63">
        <f t="shared" si="6"/>
        <v>28</v>
      </c>
      <c r="E41" s="62" t="str">
        <f t="shared" si="2"/>
        <v>BALEARES</v>
      </c>
      <c r="F41" s="62">
        <f t="shared" si="7"/>
        <v>118</v>
      </c>
      <c r="G41" s="62">
        <f t="shared" si="8"/>
        <v>96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65</v>
      </c>
      <c r="G42" s="62">
        <f t="shared" si="8"/>
        <v>79</v>
      </c>
    </row>
    <row r="43" spans="1:9" x14ac:dyDescent="0.25">
      <c r="A43" s="62" t="str">
        <f t="shared" si="3"/>
        <v>BAHIA DE CADIZ</v>
      </c>
      <c r="B43" s="63">
        <f t="shared" si="4"/>
        <v>65</v>
      </c>
      <c r="C43" s="63">
        <f t="shared" si="5"/>
        <v>79</v>
      </c>
      <c r="D43" s="63">
        <f t="shared" si="6"/>
        <v>5</v>
      </c>
      <c r="E43" s="62" t="str">
        <f t="shared" si="2"/>
        <v>MALAGA</v>
      </c>
      <c r="F43" s="62">
        <f t="shared" si="7"/>
        <v>64</v>
      </c>
      <c r="G43" s="62">
        <f t="shared" si="8"/>
        <v>73</v>
      </c>
    </row>
    <row r="44" spans="1:9" x14ac:dyDescent="0.25">
      <c r="A44" s="62" t="str">
        <f t="shared" si="3"/>
        <v>BALEARES</v>
      </c>
      <c r="B44" s="63">
        <f t="shared" si="4"/>
        <v>118</v>
      </c>
      <c r="C44" s="63">
        <f t="shared" si="5"/>
        <v>96</v>
      </c>
      <c r="D44" s="63">
        <f t="shared" si="6"/>
        <v>4</v>
      </c>
      <c r="E44" s="62" t="str">
        <f t="shared" si="2"/>
        <v>VALENCIA</v>
      </c>
      <c r="F44" s="62">
        <f t="shared" si="7"/>
        <v>31</v>
      </c>
      <c r="G44" s="62">
        <f t="shared" si="8"/>
        <v>43</v>
      </c>
    </row>
    <row r="45" spans="1:9" x14ac:dyDescent="0.25">
      <c r="A45" s="62" t="str">
        <f t="shared" si="3"/>
        <v>BARCELONA</v>
      </c>
      <c r="B45" s="63">
        <f t="shared" si="4"/>
        <v>162</v>
      </c>
      <c r="C45" s="63">
        <f t="shared" si="5"/>
        <v>156</v>
      </c>
      <c r="D45" s="63">
        <f t="shared" si="6"/>
        <v>3</v>
      </c>
      <c r="E45" s="62" t="str">
        <f>INDEX($A$38:$B$65,MATCH(ROW()-37,$D$38:$D$65,0),1)</f>
        <v>CARTAGENA</v>
      </c>
      <c r="F45" s="62">
        <f t="shared" si="7"/>
        <v>16</v>
      </c>
      <c r="G45" s="62">
        <f t="shared" si="8"/>
        <v>13</v>
      </c>
    </row>
    <row r="46" spans="1:9" x14ac:dyDescent="0.25">
      <c r="A46" s="62" t="str">
        <f t="shared" si="3"/>
        <v>BILBAO</v>
      </c>
      <c r="B46" s="63">
        <f t="shared" si="4"/>
        <v>3</v>
      </c>
      <c r="C46" s="63">
        <f t="shared" si="5"/>
        <v>1</v>
      </c>
      <c r="D46" s="63">
        <f t="shared" si="6"/>
        <v>16</v>
      </c>
      <c r="E46" s="62" t="str">
        <f>A47</f>
        <v>CARTAGENA</v>
      </c>
      <c r="F46" s="62">
        <f>LOOKUP(E46,$A$38:$A$65,$B$38:$B$65)</f>
        <v>16</v>
      </c>
      <c r="G46" s="62">
        <f>LOOKUP(E46,$A$38:$A$65,$C$38:$C$65)</f>
        <v>13</v>
      </c>
    </row>
    <row r="47" spans="1:9" x14ac:dyDescent="0.25">
      <c r="A47" s="62" t="str">
        <f t="shared" si="3"/>
        <v>CARTAGENA</v>
      </c>
      <c r="B47" s="63">
        <f t="shared" si="4"/>
        <v>16</v>
      </c>
      <c r="C47" s="63">
        <f t="shared" si="5"/>
        <v>13</v>
      </c>
      <c r="D47" s="63">
        <f t="shared" si="6"/>
        <v>8</v>
      </c>
      <c r="E47" s="62" t="str">
        <f t="shared" si="2"/>
        <v>SEVILLA</v>
      </c>
      <c r="F47" s="62">
        <f t="shared" si="7"/>
        <v>13</v>
      </c>
      <c r="G47" s="62">
        <f t="shared" si="8"/>
        <v>16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MOTRIL</v>
      </c>
      <c r="F48" s="62">
        <f t="shared" si="7"/>
        <v>8</v>
      </c>
      <c r="G48" s="62">
        <f t="shared" si="8"/>
        <v>7</v>
      </c>
    </row>
    <row r="49" spans="1:7" x14ac:dyDescent="0.25">
      <c r="A49" s="62" t="str">
        <f t="shared" si="3"/>
        <v>CEUTA</v>
      </c>
      <c r="B49" s="63">
        <f t="shared" si="4"/>
        <v>3</v>
      </c>
      <c r="C49" s="63">
        <f t="shared" si="5"/>
        <v>0</v>
      </c>
      <c r="D49" s="63">
        <f t="shared" si="6"/>
        <v>16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2</v>
      </c>
      <c r="C50" s="63">
        <f t="shared" si="5"/>
        <v>2</v>
      </c>
      <c r="D50" s="63">
        <f t="shared" si="6"/>
        <v>17</v>
      </c>
      <c r="E50" s="62" t="str">
        <f t="shared" si="2"/>
        <v>ALICANTE</v>
      </c>
      <c r="F50" s="62">
        <f t="shared" si="7"/>
        <v>5</v>
      </c>
      <c r="G50" s="62">
        <f t="shared" si="8"/>
        <v>8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1</v>
      </c>
      <c r="D51" s="63">
        <f t="shared" si="6"/>
        <v>28</v>
      </c>
      <c r="E51" s="62" t="str">
        <f t="shared" si="2"/>
        <v>VIGO</v>
      </c>
      <c r="F51" s="62">
        <f t="shared" si="7"/>
        <v>4</v>
      </c>
      <c r="G51" s="62">
        <f t="shared" si="8"/>
        <v>12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1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258</v>
      </c>
      <c r="C53" s="63">
        <f t="shared" si="5"/>
        <v>211</v>
      </c>
      <c r="D53" s="63">
        <f t="shared" si="6"/>
        <v>1</v>
      </c>
      <c r="E53" s="62" t="str">
        <f t="shared" si="2"/>
        <v>BILBAO</v>
      </c>
      <c r="F53" s="62">
        <f t="shared" si="7"/>
        <v>3</v>
      </c>
      <c r="G53" s="62">
        <f t="shared" si="8"/>
        <v>1</v>
      </c>
    </row>
    <row r="54" spans="1:7" x14ac:dyDescent="0.25">
      <c r="A54" s="62" t="str">
        <f t="shared" si="3"/>
        <v>MALAGA</v>
      </c>
      <c r="B54" s="63">
        <f t="shared" si="4"/>
        <v>64</v>
      </c>
      <c r="C54" s="63">
        <f t="shared" si="5"/>
        <v>73</v>
      </c>
      <c r="D54" s="63">
        <f t="shared" si="6"/>
        <v>6</v>
      </c>
      <c r="E54" s="62" t="str">
        <f t="shared" si="2"/>
        <v>FERROL-SAN CIBRAO</v>
      </c>
      <c r="F54" s="62">
        <f t="shared" si="7"/>
        <v>2</v>
      </c>
      <c r="G54" s="62">
        <f t="shared" si="8"/>
        <v>2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1</v>
      </c>
      <c r="D56" s="63">
        <f t="shared" si="6"/>
        <v>19</v>
      </c>
      <c r="E56" s="62" t="str">
        <f t="shared" si="2"/>
        <v>MELILLA</v>
      </c>
      <c r="F56" s="62">
        <f t="shared" si="9"/>
        <v>1</v>
      </c>
      <c r="G56" s="62">
        <f t="shared" si="8"/>
        <v>1</v>
      </c>
    </row>
    <row r="57" spans="1:7" x14ac:dyDescent="0.25">
      <c r="A57" s="62" t="str">
        <f t="shared" si="3"/>
        <v>MOTRIL</v>
      </c>
      <c r="B57" s="63">
        <f t="shared" si="4"/>
        <v>8</v>
      </c>
      <c r="C57" s="63">
        <f t="shared" si="5"/>
        <v>7</v>
      </c>
      <c r="D57" s="63">
        <f t="shared" si="6"/>
        <v>11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252</v>
      </c>
      <c r="C59" s="63">
        <f t="shared" si="5"/>
        <v>257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2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13</v>
      </c>
      <c r="C61" s="63">
        <f t="shared" si="5"/>
        <v>16</v>
      </c>
      <c r="D61" s="63">
        <f t="shared" si="6"/>
        <v>10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31</v>
      </c>
      <c r="C63" s="63">
        <f t="shared" si="5"/>
        <v>43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4</v>
      </c>
      <c r="C64" s="63">
        <f t="shared" si="5"/>
        <v>12</v>
      </c>
      <c r="D64" s="63">
        <f t="shared" si="6"/>
        <v>14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1</v>
      </c>
      <c r="C65" s="63">
        <f t="shared" si="5"/>
        <v>0</v>
      </c>
      <c r="D65" s="63">
        <f t="shared" si="6"/>
        <v>19</v>
      </c>
      <c r="E65" s="62" t="str">
        <f t="shared" si="2"/>
        <v>AVILES</v>
      </c>
      <c r="F65" s="62">
        <f t="shared" si="9"/>
        <v>0</v>
      </c>
      <c r="G65" s="62">
        <f t="shared" si="8"/>
        <v>1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492D9233-63DD-49D2-8BE5-66DA0C0AB828}"/>
</file>

<file path=customXml/itemProps2.xml><?xml version="1.0" encoding="utf-8"?>
<ds:datastoreItem xmlns:ds="http://schemas.openxmlformats.org/officeDocument/2006/customXml" ds:itemID="{A416ADAA-695A-4385-8A69-B5A2AFB85E1C}"/>
</file>

<file path=customXml/itemProps3.xml><?xml version="1.0" encoding="utf-8"?>
<ds:datastoreItem xmlns:ds="http://schemas.openxmlformats.org/officeDocument/2006/customXml" ds:itemID="{1315A349-CDD3-4792-AAC6-EC7764E53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