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4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<sst xmlns="http://schemas.openxmlformats.org/spreadsheetml/2006/main" count="755" uniqueCount="99">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</sst>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5" xfId="0" applyFont="1" applyBorder="1" applyAlignment="1"/>
    <xf numFmtId="0" fontId="46" fillId="4" borderId="1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40822381</c:v>
                </c:pt>
                <c:pt idx="1">
                  <c:v>27237687</c:v>
                </c:pt>
                <c:pt idx="2">
                  <c:v>18461933</c:v>
                </c:pt>
                <c:pt idx="3">
                  <c:v>12920421</c:v>
                </c:pt>
                <c:pt idx="4">
                  <c:v>12277160</c:v>
                </c:pt>
                <c:pt idx="5">
                  <c:v>12124813</c:v>
                </c:pt>
                <c:pt idx="6">
                  <c:v>9263069</c:v>
                </c:pt>
                <c:pt idx="7">
                  <c:v>8805787</c:v>
                </c:pt>
                <c:pt idx="8">
                  <c:v>7515403</c:v>
                </c:pt>
                <c:pt idx="9">
                  <c:v>6508606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36040506</c:v>
                </c:pt>
                <c:pt idx="1">
                  <c:v>27851321</c:v>
                </c:pt>
                <c:pt idx="2">
                  <c:v>17147127</c:v>
                </c:pt>
                <c:pt idx="3">
                  <c:v>11874966</c:v>
                </c:pt>
                <c:pt idx="4">
                  <c:v>12524488</c:v>
                </c:pt>
                <c:pt idx="5">
                  <c:v>11867478</c:v>
                </c:pt>
                <c:pt idx="6">
                  <c:v>10063261</c:v>
                </c:pt>
                <c:pt idx="7">
                  <c:v>9354402</c:v>
                </c:pt>
                <c:pt idx="8">
                  <c:v>6770710</c:v>
                </c:pt>
                <c:pt idx="9">
                  <c:v>5583312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38327493</c:v>
                </c:pt>
                <c:pt idx="1">
                  <c:v>27046022</c:v>
                </c:pt>
                <c:pt idx="2">
                  <c:v>18106043</c:v>
                </c:pt>
                <c:pt idx="3">
                  <c:v>12897199</c:v>
                </c:pt>
                <c:pt idx="4">
                  <c:v>12194568</c:v>
                </c:pt>
                <c:pt idx="5">
                  <c:v>12101647</c:v>
                </c:pt>
                <c:pt idx="6">
                  <c:v>9166105</c:v>
                </c:pt>
                <c:pt idx="7">
                  <c:v>7898389</c:v>
                </c:pt>
                <c:pt idx="8">
                  <c:v>7486517</c:v>
                </c:pt>
                <c:pt idx="9">
                  <c:v>6498845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34006356</c:v>
                </c:pt>
                <c:pt idx="1">
                  <c:v>27642745</c:v>
                </c:pt>
                <c:pt idx="2">
                  <c:v>16775238</c:v>
                </c:pt>
                <c:pt idx="3">
                  <c:v>11780755</c:v>
                </c:pt>
                <c:pt idx="4">
                  <c:v>12251679</c:v>
                </c:pt>
                <c:pt idx="5">
                  <c:v>11750981</c:v>
                </c:pt>
                <c:pt idx="6">
                  <c:v>10010408</c:v>
                </c:pt>
                <c:pt idx="7">
                  <c:v>8304791</c:v>
                </c:pt>
                <c:pt idx="8">
                  <c:v>6722343</c:v>
                </c:pt>
                <c:pt idx="9">
                  <c:v>5571327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10936192</c:v>
                </c:pt>
                <c:pt idx="1">
                  <c:v>10305446</c:v>
                </c:pt>
                <c:pt idx="2">
                  <c:v>7766044</c:v>
                </c:pt>
                <c:pt idx="3">
                  <c:v>7687454</c:v>
                </c:pt>
                <c:pt idx="4">
                  <c:v>6350581</c:v>
                </c:pt>
                <c:pt idx="5">
                  <c:v>5070211</c:v>
                </c:pt>
                <c:pt idx="6">
                  <c:v>3523989</c:v>
                </c:pt>
                <c:pt idx="7">
                  <c:v>2666863</c:v>
                </c:pt>
                <c:pt idx="8">
                  <c:v>2650888</c:v>
                </c:pt>
                <c:pt idx="9">
                  <c:v>1963301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9413739</c:v>
                </c:pt>
                <c:pt idx="1">
                  <c:v>9581394</c:v>
                </c:pt>
                <c:pt idx="2">
                  <c:v>8315848</c:v>
                </c:pt>
                <c:pt idx="3">
                  <c:v>7841591</c:v>
                </c:pt>
                <c:pt idx="4">
                  <c:v>6528327</c:v>
                </c:pt>
                <c:pt idx="5">
                  <c:v>4252532</c:v>
                </c:pt>
                <c:pt idx="6">
                  <c:v>3373180</c:v>
                </c:pt>
                <c:pt idx="7">
                  <c:v>3013560</c:v>
                </c:pt>
                <c:pt idx="8">
                  <c:v>2970091</c:v>
                </c:pt>
                <c:pt idx="9">
                  <c:v>1518826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CASTELLON</c:v>
                </c:pt>
                <c:pt idx="7">
                  <c:v>A CORUÑA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6254003</c:v>
                </c:pt>
                <c:pt idx="1">
                  <c:v>3731976</c:v>
                </c:pt>
                <c:pt idx="2">
                  <c:v>3241833</c:v>
                </c:pt>
                <c:pt idx="3">
                  <c:v>2133028</c:v>
                </c:pt>
                <c:pt idx="4">
                  <c:v>1966307</c:v>
                </c:pt>
                <c:pt idx="5">
                  <c:v>1855171</c:v>
                </c:pt>
                <c:pt idx="6">
                  <c:v>1734792</c:v>
                </c:pt>
                <c:pt idx="7">
                  <c:v>1637223</c:v>
                </c:pt>
                <c:pt idx="8">
                  <c:v>1551010</c:v>
                </c:pt>
                <c:pt idx="9">
                  <c:v>1252649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CASTELLON</c:v>
                </c:pt>
                <c:pt idx="7">
                  <c:v>A CORUÑA</c:v>
                </c:pt>
                <c:pt idx="8">
                  <c:v>ALMERIA</c:v>
                </c:pt>
                <c:pt idx="9">
                  <c:v>VALENCIA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5543755</c:v>
                </c:pt>
                <c:pt idx="1">
                  <c:v>3555786</c:v>
                </c:pt>
                <c:pt idx="2">
                  <c:v>2738175</c:v>
                </c:pt>
                <c:pt idx="3">
                  <c:v>1779820</c:v>
                </c:pt>
                <c:pt idx="4">
                  <c:v>1826224</c:v>
                </c:pt>
                <c:pt idx="5">
                  <c:v>1896917</c:v>
                </c:pt>
                <c:pt idx="6">
                  <c:v>1040423</c:v>
                </c:pt>
                <c:pt idx="7">
                  <c:v>1452781</c:v>
                </c:pt>
                <c:pt idx="8">
                  <c:v>1690732</c:v>
                </c:pt>
                <c:pt idx="9">
                  <c:v>954829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26781575</c:v>
                </c:pt>
                <c:pt idx="1">
                  <c:v>23830072</c:v>
                </c:pt>
                <c:pt idx="2">
                  <c:v>11069525</c:v>
                </c:pt>
                <c:pt idx="3">
                  <c:v>5747792</c:v>
                </c:pt>
                <c:pt idx="4">
                  <c:v>3988816</c:v>
                </c:pt>
                <c:pt idx="5">
                  <c:v>3736849</c:v>
                </c:pt>
                <c:pt idx="6">
                  <c:v>2213073</c:v>
                </c:pt>
                <c:pt idx="7">
                  <c:v>1382047</c:v>
                </c:pt>
                <c:pt idx="8">
                  <c:v>1240064</c:v>
                </c:pt>
                <c:pt idx="9">
                  <c:v>1172360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24093475</c:v>
                </c:pt>
                <c:pt idx="1">
                  <c:v>25169090</c:v>
                </c:pt>
                <c:pt idx="2">
                  <c:v>10696482</c:v>
                </c:pt>
                <c:pt idx="3">
                  <c:v>6100793</c:v>
                </c:pt>
                <c:pt idx="4">
                  <c:v>3826435</c:v>
                </c:pt>
                <c:pt idx="5">
                  <c:v>3468845</c:v>
                </c:pt>
                <c:pt idx="6">
                  <c:v>2147803</c:v>
                </c:pt>
                <c:pt idx="7">
                  <c:v>1441991</c:v>
                </c:pt>
                <c:pt idx="8">
                  <c:v>1157724</c:v>
                </c:pt>
                <c:pt idx="9">
                  <c:v>1171215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TARRAGONA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24550</c:v>
                </c:pt>
                <c:pt idx="1">
                  <c:v>20570</c:v>
                </c:pt>
                <c:pt idx="2">
                  <c:v>10295</c:v>
                </c:pt>
                <c:pt idx="3">
                  <c:v>7451</c:v>
                </c:pt>
                <c:pt idx="4">
                  <c:v>5009</c:v>
                </c:pt>
                <c:pt idx="5">
                  <c:v>4394</c:v>
                </c:pt>
                <c:pt idx="6">
                  <c:v>4337</c:v>
                </c:pt>
                <c:pt idx="7">
                  <c:v>1984</c:v>
                </c:pt>
                <c:pt idx="8">
                  <c:v>1853</c:v>
                </c:pt>
                <c:pt idx="9">
                  <c:v>1693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TARRAGONA</c:v>
                </c:pt>
                <c:pt idx="7">
                  <c:v>SANTANDER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25153</c:v>
                </c:pt>
                <c:pt idx="1">
                  <c:v>17197</c:v>
                </c:pt>
                <c:pt idx="2">
                  <c:v>11565</c:v>
                </c:pt>
                <c:pt idx="3">
                  <c:v>7512</c:v>
                </c:pt>
                <c:pt idx="4">
                  <c:v>6791</c:v>
                </c:pt>
                <c:pt idx="5">
                  <c:v>5799</c:v>
                </c:pt>
                <c:pt idx="6">
                  <c:v>894</c:v>
                </c:pt>
                <c:pt idx="7">
                  <c:v>2779</c:v>
                </c:pt>
                <c:pt idx="8">
                  <c:v>1666</c:v>
                </c:pt>
                <c:pt idx="9">
                  <c:v>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1465726</c:v>
                </c:pt>
                <c:pt idx="1">
                  <c:v>907369</c:v>
                </c:pt>
                <c:pt idx="2">
                  <c:v>385464</c:v>
                </c:pt>
                <c:pt idx="3">
                  <c:v>354731</c:v>
                </c:pt>
                <c:pt idx="4">
                  <c:v>242189</c:v>
                </c:pt>
                <c:pt idx="5">
                  <c:v>191002</c:v>
                </c:pt>
                <c:pt idx="6">
                  <c:v>90429</c:v>
                </c:pt>
                <c:pt idx="7">
                  <c:v>65214</c:v>
                </c:pt>
                <c:pt idx="8">
                  <c:v>52192</c:v>
                </c:pt>
                <c:pt idx="9">
                  <c:v>51531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1071913</c:v>
                </c:pt>
                <c:pt idx="1">
                  <c:v>1049400</c:v>
                </c:pt>
                <c:pt idx="2">
                  <c:v>425033</c:v>
                </c:pt>
                <c:pt idx="3">
                  <c:v>371086</c:v>
                </c:pt>
                <c:pt idx="4">
                  <c:v>276691</c:v>
                </c:pt>
                <c:pt idx="5">
                  <c:v>208166</c:v>
                </c:pt>
                <c:pt idx="6">
                  <c:v>87964</c:v>
                </c:pt>
                <c:pt idx="7">
                  <c:v>80437</c:v>
                </c:pt>
                <c:pt idx="8">
                  <c:v>51475</c:v>
                </c:pt>
                <c:pt idx="9">
                  <c:v>51865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25467299</c:v>
                </c:pt>
                <c:pt idx="1">
                  <c:v>12407632</c:v>
                </c:pt>
                <c:pt idx="2">
                  <c:v>3206965</c:v>
                </c:pt>
                <c:pt idx="3">
                  <c:v>2769954</c:v>
                </c:pt>
                <c:pt idx="4">
                  <c:v>1452009</c:v>
                </c:pt>
                <c:pt idx="5">
                  <c:v>318094</c:v>
                </c:pt>
                <c:pt idx="6">
                  <c:v>262688</c:v>
                </c:pt>
                <c:pt idx="7">
                  <c:v>173531</c:v>
                </c:pt>
                <c:pt idx="8">
                  <c:v>130413</c:v>
                </c:pt>
                <c:pt idx="9">
                  <c:v>92719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22476164</c:v>
                </c:pt>
                <c:pt idx="1">
                  <c:v>14221549</c:v>
                </c:pt>
                <c:pt idx="2">
                  <c:v>3735271</c:v>
                </c:pt>
                <c:pt idx="3">
                  <c:v>2667514</c:v>
                </c:pt>
                <c:pt idx="4">
                  <c:v>1181885</c:v>
                </c:pt>
                <c:pt idx="5">
                  <c:v>173879</c:v>
                </c:pt>
                <c:pt idx="6">
                  <c:v>577922</c:v>
                </c:pt>
                <c:pt idx="7">
                  <c:v>201368</c:v>
                </c:pt>
                <c:pt idx="8">
                  <c:v>0</c:v>
                </c:pt>
                <c:pt idx="9">
                  <c:v>125596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22095688</c:v>
                </c:pt>
                <c:pt idx="1">
                  <c:v>12378431</c:v>
                </c:pt>
                <c:pt idx="2">
                  <c:v>2965335</c:v>
                </c:pt>
                <c:pt idx="3">
                  <c:v>1273083</c:v>
                </c:pt>
                <c:pt idx="4">
                  <c:v>360497</c:v>
                </c:pt>
                <c:pt idx="5">
                  <c:v>173309</c:v>
                </c:pt>
                <c:pt idx="6">
                  <c:v>46206</c:v>
                </c:pt>
                <c:pt idx="7">
                  <c:v>30448</c:v>
                </c:pt>
                <c:pt idx="8">
                  <c:v>14568</c:v>
                </c:pt>
                <c:pt idx="9">
                  <c:v>5724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19264423</c:v>
                </c:pt>
                <c:pt idx="1">
                  <c:v>14133952</c:v>
                </c:pt>
                <c:pt idx="2">
                  <c:v>3579743</c:v>
                </c:pt>
                <c:pt idx="3">
                  <c:v>1475989</c:v>
                </c:pt>
                <c:pt idx="4">
                  <c:v>405434</c:v>
                </c:pt>
                <c:pt idx="5">
                  <c:v>199340</c:v>
                </c:pt>
                <c:pt idx="6">
                  <c:v>44163</c:v>
                </c:pt>
                <c:pt idx="7">
                  <c:v>13635</c:v>
                </c:pt>
                <c:pt idx="8">
                  <c:v>16925</c:v>
                </c:pt>
                <c:pt idx="9">
                  <c:v>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23533712</c:v>
                </c:pt>
                <c:pt idx="1">
                  <c:v>19919820</c:v>
                </c:pt>
                <c:pt idx="2">
                  <c:v>6952856</c:v>
                </c:pt>
                <c:pt idx="3">
                  <c:v>4289425</c:v>
                </c:pt>
                <c:pt idx="4">
                  <c:v>2593468</c:v>
                </c:pt>
                <c:pt idx="5">
                  <c:v>1115165</c:v>
                </c:pt>
                <c:pt idx="6">
                  <c:v>998494</c:v>
                </c:pt>
                <c:pt idx="7">
                  <c:v>933877</c:v>
                </c:pt>
                <c:pt idx="8">
                  <c:v>721729</c:v>
                </c:pt>
                <c:pt idx="9">
                  <c:v>465772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20798788</c:v>
                </c:pt>
                <c:pt idx="1">
                  <c:v>21849133</c:v>
                </c:pt>
                <c:pt idx="2">
                  <c:v>6853650</c:v>
                </c:pt>
                <c:pt idx="3">
                  <c:v>4825052</c:v>
                </c:pt>
                <c:pt idx="4">
                  <c:v>2539744</c:v>
                </c:pt>
                <c:pt idx="5">
                  <c:v>1029548</c:v>
                </c:pt>
                <c:pt idx="6">
                  <c:v>979989</c:v>
                </c:pt>
                <c:pt idx="7">
                  <c:v>969132</c:v>
                </c:pt>
                <c:pt idx="8">
                  <c:v>695362</c:v>
                </c:pt>
                <c:pt idx="9">
                  <c:v>424083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3990298</c:v>
                </c:pt>
                <c:pt idx="1">
                  <c:v>3631510</c:v>
                </c:pt>
                <c:pt idx="2">
                  <c:v>3076553</c:v>
                </c:pt>
                <c:pt idx="3">
                  <c:v>3045316</c:v>
                </c:pt>
                <c:pt idx="4">
                  <c:v>1272783</c:v>
                </c:pt>
                <c:pt idx="5">
                  <c:v>1265003</c:v>
                </c:pt>
                <c:pt idx="6">
                  <c:v>562089</c:v>
                </c:pt>
                <c:pt idx="7">
                  <c:v>390013</c:v>
                </c:pt>
                <c:pt idx="8">
                  <c:v>365105</c:v>
                </c:pt>
                <c:pt idx="9">
                  <c:v>312820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3772073</c:v>
                </c:pt>
                <c:pt idx="1">
                  <c:v>3388019</c:v>
                </c:pt>
                <c:pt idx="2">
                  <c:v>2889704</c:v>
                </c:pt>
                <c:pt idx="3">
                  <c:v>2466533</c:v>
                </c:pt>
                <c:pt idx="4">
                  <c:v>1236657</c:v>
                </c:pt>
                <c:pt idx="5">
                  <c:v>1057254</c:v>
                </c:pt>
                <c:pt idx="6">
                  <c:v>480899</c:v>
                </c:pt>
                <c:pt idx="7">
                  <c:v>387345</c:v>
                </c:pt>
                <c:pt idx="8">
                  <c:v>432213</c:v>
                </c:pt>
                <c:pt idx="9">
                  <c:v>334929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1947908</c:v>
                </c:pt>
                <c:pt idx="1">
                  <c:v>1758979</c:v>
                </c:pt>
                <c:pt idx="2">
                  <c:v>721470.5</c:v>
                </c:pt>
                <c:pt idx="3">
                  <c:v>398863</c:v>
                </c:pt>
                <c:pt idx="4">
                  <c:v>249190</c:v>
                </c:pt>
                <c:pt idx="5">
                  <c:v>129934</c:v>
                </c:pt>
                <c:pt idx="6">
                  <c:v>80218</c:v>
                </c:pt>
                <c:pt idx="7">
                  <c:v>78155</c:v>
                </c:pt>
                <c:pt idx="8">
                  <c:v>66946</c:v>
                </c:pt>
                <c:pt idx="9">
                  <c:v>64884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1710805</c:v>
                </c:pt>
                <c:pt idx="1">
                  <c:v>1871877</c:v>
                </c:pt>
                <c:pt idx="2">
                  <c:v>675490</c:v>
                </c:pt>
                <c:pt idx="3">
                  <c:v>435379</c:v>
                </c:pt>
                <c:pt idx="4">
                  <c:v>247248.75</c:v>
                </c:pt>
                <c:pt idx="5">
                  <c:v>124016</c:v>
                </c:pt>
                <c:pt idx="6">
                  <c:v>74881</c:v>
                </c:pt>
                <c:pt idx="7">
                  <c:v>82760</c:v>
                </c:pt>
                <c:pt idx="8">
                  <c:v>64964</c:v>
                </c:pt>
                <c:pt idx="9">
                  <c:v>67025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1794593</c:v>
                </c:pt>
                <c:pt idx="1">
                  <c:v>979938</c:v>
                </c:pt>
                <c:pt idx="2">
                  <c:v>220256</c:v>
                </c:pt>
                <c:pt idx="3">
                  <c:v>123098</c:v>
                </c:pt>
                <c:pt idx="4">
                  <c:v>49959</c:v>
                </c:pt>
                <c:pt idx="5">
                  <c:v>28258</c:v>
                </c:pt>
                <c:pt idx="6">
                  <c:v>2725</c:v>
                </c:pt>
                <c:pt idx="7">
                  <c:v>1894</c:v>
                </c:pt>
                <c:pt idx="8">
                  <c:v>1472</c:v>
                </c:pt>
                <c:pt idx="9">
                  <c:v>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1549266</c:v>
                </c:pt>
                <c:pt idx="1">
                  <c:v>954170</c:v>
                </c:pt>
                <c:pt idx="2">
                  <c:v>269645</c:v>
                </c:pt>
                <c:pt idx="3">
                  <c:v>121151.5</c:v>
                </c:pt>
                <c:pt idx="4">
                  <c:v>54372</c:v>
                </c:pt>
                <c:pt idx="5">
                  <c:v>32925</c:v>
                </c:pt>
                <c:pt idx="6">
                  <c:v>2736</c:v>
                </c:pt>
                <c:pt idx="7">
                  <c:v>996</c:v>
                </c:pt>
                <c:pt idx="8">
                  <c:v>1287</c:v>
                </c:pt>
                <c:pt idx="9">
                  <c:v>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149768</c:v>
                </c:pt>
                <c:pt idx="1">
                  <c:v>115469</c:v>
                </c:pt>
                <c:pt idx="2">
                  <c:v>80362</c:v>
                </c:pt>
                <c:pt idx="3">
                  <c:v>64330</c:v>
                </c:pt>
                <c:pt idx="4">
                  <c:v>56210</c:v>
                </c:pt>
                <c:pt idx="5">
                  <c:v>47814</c:v>
                </c:pt>
                <c:pt idx="6">
                  <c:v>27715</c:v>
                </c:pt>
                <c:pt idx="7">
                  <c:v>25707</c:v>
                </c:pt>
                <c:pt idx="8">
                  <c:v>13915</c:v>
                </c:pt>
                <c:pt idx="9">
                  <c:v>12284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135271</c:v>
                </c:pt>
                <c:pt idx="1">
                  <c:v>109589</c:v>
                </c:pt>
                <c:pt idx="2">
                  <c:v>68296.5</c:v>
                </c:pt>
                <c:pt idx="3">
                  <c:v>54273</c:v>
                </c:pt>
                <c:pt idx="4">
                  <c:v>50109</c:v>
                </c:pt>
                <c:pt idx="5">
                  <c:v>48913</c:v>
                </c:pt>
                <c:pt idx="6">
                  <c:v>27251.25</c:v>
                </c:pt>
                <c:pt idx="7">
                  <c:v>25591</c:v>
                </c:pt>
                <c:pt idx="8">
                  <c:v>12405</c:v>
                </c:pt>
                <c:pt idx="9">
                  <c:v>13982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714711</c:v>
                </c:pt>
                <c:pt idx="1">
                  <c:v>518010.5</c:v>
                </c:pt>
                <c:pt idx="2">
                  <c:v>221167</c:v>
                </c:pt>
                <c:pt idx="3">
                  <c:v>151595</c:v>
                </c:pt>
                <c:pt idx="4">
                  <c:v>76175</c:v>
                </c:pt>
                <c:pt idx="5">
                  <c:v>64573</c:v>
                </c:pt>
                <c:pt idx="6">
                  <c:v>34478</c:v>
                </c:pt>
                <c:pt idx="7">
                  <c:v>28839</c:v>
                </c:pt>
                <c:pt idx="8">
                  <c:v>27646.5</c:v>
                </c:pt>
                <c:pt idx="9">
                  <c:v>26344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863434</c:v>
                </c:pt>
                <c:pt idx="1">
                  <c:v>486033</c:v>
                </c:pt>
                <c:pt idx="2">
                  <c:v>219768.25</c:v>
                </c:pt>
                <c:pt idx="3">
                  <c:v>161178</c:v>
                </c:pt>
                <c:pt idx="4">
                  <c:v>72975</c:v>
                </c:pt>
                <c:pt idx="5">
                  <c:v>70413</c:v>
                </c:pt>
                <c:pt idx="6">
                  <c:v>24551</c:v>
                </c:pt>
                <c:pt idx="7">
                  <c:v>30462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779041</c:v>
                </c:pt>
                <c:pt idx="1">
                  <c:v>598372.5</c:v>
                </c:pt>
                <c:pt idx="2">
                  <c:v>248882</c:v>
                </c:pt>
                <c:pt idx="3">
                  <c:v>178607</c:v>
                </c:pt>
                <c:pt idx="4">
                  <c:v>153315</c:v>
                </c:pt>
                <c:pt idx="5">
                  <c:v>128462</c:v>
                </c:pt>
                <c:pt idx="6">
                  <c:v>78324</c:v>
                </c:pt>
                <c:pt idx="7">
                  <c:v>75430</c:v>
                </c:pt>
                <c:pt idx="8">
                  <c:v>61148</c:v>
                </c:pt>
                <c:pt idx="9">
                  <c:v>58233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917707</c:v>
                </c:pt>
                <c:pt idx="1">
                  <c:v>554338.5</c:v>
                </c:pt>
                <c:pt idx="2">
                  <c:v>247019.5</c:v>
                </c:pt>
                <c:pt idx="3">
                  <c:v>165734</c:v>
                </c:pt>
                <c:pt idx="4">
                  <c:v>161539</c:v>
                </c:pt>
                <c:pt idx="5">
                  <c:v>122729</c:v>
                </c:pt>
                <c:pt idx="6">
                  <c:v>73885</c:v>
                </c:pt>
                <c:pt idx="7">
                  <c:v>80024</c:v>
                </c:pt>
                <c:pt idx="8">
                  <c:v>55197</c:v>
                </c:pt>
                <c:pt idx="9">
                  <c:v>61130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2089639</c:v>
                </c:pt>
                <c:pt idx="1">
                  <c:v>1694022</c:v>
                </c:pt>
                <c:pt idx="2">
                  <c:v>1520073</c:v>
                </c:pt>
                <c:pt idx="3">
                  <c:v>996423</c:v>
                </c:pt>
                <c:pt idx="4">
                  <c:v>967332</c:v>
                </c:pt>
                <c:pt idx="5">
                  <c:v>686506</c:v>
                </c:pt>
                <c:pt idx="6">
                  <c:v>239747</c:v>
                </c:pt>
                <c:pt idx="7">
                  <c:v>223766</c:v>
                </c:pt>
                <c:pt idx="8">
                  <c:v>206383</c:v>
                </c:pt>
                <c:pt idx="9">
                  <c:v>151390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2089317</c:v>
                </c:pt>
                <c:pt idx="1">
                  <c:v>1660679</c:v>
                </c:pt>
                <c:pt idx="2">
                  <c:v>1394275</c:v>
                </c:pt>
                <c:pt idx="3">
                  <c:v>1032801</c:v>
                </c:pt>
                <c:pt idx="4">
                  <c:v>852438</c:v>
                </c:pt>
                <c:pt idx="5">
                  <c:v>697036</c:v>
                </c:pt>
                <c:pt idx="6">
                  <c:v>235639</c:v>
                </c:pt>
                <c:pt idx="7">
                  <c:v>217572</c:v>
                </c:pt>
                <c:pt idx="8">
                  <c:v>230854</c:v>
                </c:pt>
                <c:pt idx="9">
                  <c:v>171138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BILBAO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692612</c:v>
                </c:pt>
                <c:pt idx="1">
                  <c:v>563998</c:v>
                </c:pt>
                <c:pt idx="2">
                  <c:v>438803</c:v>
                </c:pt>
                <c:pt idx="3">
                  <c:v>424882</c:v>
                </c:pt>
                <c:pt idx="4">
                  <c:v>161418</c:v>
                </c:pt>
                <c:pt idx="5">
                  <c:v>121752</c:v>
                </c:pt>
                <c:pt idx="6">
                  <c:v>93747</c:v>
                </c:pt>
                <c:pt idx="7">
                  <c:v>47750</c:v>
                </c:pt>
                <c:pt idx="8">
                  <c:v>34068</c:v>
                </c:pt>
                <c:pt idx="9">
                  <c:v>29163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BILBAO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748556</c:v>
                </c:pt>
                <c:pt idx="1">
                  <c:v>362622</c:v>
                </c:pt>
                <c:pt idx="2">
                  <c:v>411512</c:v>
                </c:pt>
                <c:pt idx="3">
                  <c:v>388071</c:v>
                </c:pt>
                <c:pt idx="4">
                  <c:v>160268</c:v>
                </c:pt>
                <c:pt idx="5">
                  <c:v>137968</c:v>
                </c:pt>
                <c:pt idx="6">
                  <c:v>141675</c:v>
                </c:pt>
                <c:pt idx="7">
                  <c:v>51252</c:v>
                </c:pt>
                <c:pt idx="8">
                  <c:v>31768</c:v>
                </c:pt>
                <c:pt idx="9">
                  <c:v>7270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360719</c:v>
                </c:pt>
                <c:pt idx="1">
                  <c:v>354936</c:v>
                </c:pt>
                <c:pt idx="2">
                  <c:v>136816</c:v>
                </c:pt>
                <c:pt idx="3">
                  <c:v>127397</c:v>
                </c:pt>
                <c:pt idx="4">
                  <c:v>125935</c:v>
                </c:pt>
                <c:pt idx="5">
                  <c:v>61904</c:v>
                </c:pt>
                <c:pt idx="6">
                  <c:v>38466</c:v>
                </c:pt>
                <c:pt idx="7">
                  <c:v>30431</c:v>
                </c:pt>
                <c:pt idx="8">
                  <c:v>24247</c:v>
                </c:pt>
                <c:pt idx="9">
                  <c:v>20825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376632</c:v>
                </c:pt>
                <c:pt idx="1">
                  <c:v>370087</c:v>
                </c:pt>
                <c:pt idx="2">
                  <c:v>151258</c:v>
                </c:pt>
                <c:pt idx="3">
                  <c:v>135836</c:v>
                </c:pt>
                <c:pt idx="4">
                  <c:v>106523</c:v>
                </c:pt>
                <c:pt idx="5">
                  <c:v>63667</c:v>
                </c:pt>
                <c:pt idx="6">
                  <c:v>41199</c:v>
                </c:pt>
                <c:pt idx="7">
                  <c:v>37492</c:v>
                </c:pt>
                <c:pt idx="8">
                  <c:v>21414</c:v>
                </c:pt>
                <c:pt idx="9">
                  <c:v>21301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#N/A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9995</c:v>
                </c:pt>
                <c:pt idx="1">
                  <c:v>9915</c:v>
                </c:pt>
                <c:pt idx="2">
                  <c:v>5114</c:v>
                </c:pt>
                <c:pt idx="3">
                  <c:v>4578</c:v>
                </c:pt>
                <c:pt idx="4">
                  <c:v>4552</c:v>
                </c:pt>
                <c:pt idx="5">
                  <c:v>#N/A</c:v>
                </c:pt>
                <c:pt idx="6">
                  <c:v>3015</c:v>
                </c:pt>
                <c:pt idx="7">
                  <c:v>1184</c:v>
                </c:pt>
                <c:pt idx="8">
                  <c:v>1053</c:v>
                </c:pt>
                <c:pt idx="9">
                  <c:v>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#N/A</c:v>
                </c:pt>
                <c:pt idx="6">
                  <c:v>BARCELONA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9703</c:v>
                </c:pt>
                <c:pt idx="1">
                  <c:v>7872</c:v>
                </c:pt>
                <c:pt idx="2">
                  <c:v>5119</c:v>
                </c:pt>
                <c:pt idx="3">
                  <c:v>4569</c:v>
                </c:pt>
                <c:pt idx="4">
                  <c:v>4852</c:v>
                </c:pt>
                <c:pt idx="5">
                  <c:v>#N/A</c:v>
                </c:pt>
                <c:pt idx="6">
                  <c:v>3025</c:v>
                </c:pt>
                <c:pt idx="7">
                  <c:v>1179</c:v>
                </c:pt>
                <c:pt idx="8">
                  <c:v>1074</c:v>
                </c:pt>
                <c:pt idx="9">
                  <c:v>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157667278</c:v>
                </c:pt>
                <c:pt idx="1">
                  <c:v>96298404</c:v>
                </c:pt>
                <c:pt idx="2">
                  <c:v>87571324</c:v>
                </c:pt>
                <c:pt idx="3">
                  <c:v>86265460</c:v>
                </c:pt>
                <c:pt idx="4">
                  <c:v>77795961</c:v>
                </c:pt>
                <c:pt idx="5">
                  <c:v>55359654</c:v>
                </c:pt>
                <c:pt idx="6">
                  <c:v>22392555</c:v>
                </c:pt>
                <c:pt idx="7">
                  <c:v>16736603</c:v>
                </c:pt>
                <c:pt idx="8">
                  <c:v>16566992</c:v>
                </c:pt>
                <c:pt idx="9">
                  <c:v>14287220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140698560</c:v>
                </c:pt>
                <c:pt idx="1">
                  <c:v>99843839</c:v>
                </c:pt>
                <c:pt idx="2">
                  <c:v>85988004</c:v>
                </c:pt>
                <c:pt idx="3">
                  <c:v>84982399</c:v>
                </c:pt>
                <c:pt idx="4">
                  <c:v>80296859</c:v>
                </c:pt>
                <c:pt idx="5">
                  <c:v>41853348</c:v>
                </c:pt>
                <c:pt idx="6">
                  <c:v>25481734</c:v>
                </c:pt>
                <c:pt idx="7">
                  <c:v>15981426</c:v>
                </c:pt>
                <c:pt idx="8">
                  <c:v>16293510</c:v>
                </c:pt>
                <c:pt idx="9">
                  <c:v>13558478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BILBAO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270</c:v>
                </c:pt>
                <c:pt idx="1">
                  <c:v>269</c:v>
                </c:pt>
                <c:pt idx="2">
                  <c:v>257</c:v>
                </c:pt>
                <c:pt idx="3">
                  <c:v>188</c:v>
                </c:pt>
                <c:pt idx="4">
                  <c:v>102</c:v>
                </c:pt>
                <c:pt idx="5">
                  <c:v>90</c:v>
                </c:pt>
                <c:pt idx="6">
                  <c:v>49</c:v>
                </c:pt>
                <c:pt idx="7">
                  <c:v>36</c:v>
                </c:pt>
                <c:pt idx="8">
                  <c:v>33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BILBAO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273</c:v>
                </c:pt>
                <c:pt idx="1">
                  <c:v>226</c:v>
                </c:pt>
                <c:pt idx="2">
                  <c:v>270</c:v>
                </c:pt>
                <c:pt idx="3">
                  <c:v>195</c:v>
                </c:pt>
                <c:pt idx="4">
                  <c:v>115</c:v>
                </c:pt>
                <c:pt idx="5">
                  <c:v>101</c:v>
                </c:pt>
                <c:pt idx="6">
                  <c:v>76</c:v>
                </c:pt>
                <c:pt idx="7">
                  <c:v>35</c:v>
                </c:pt>
                <c:pt idx="8">
                  <c:v>34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99" bestFit="1" customWidth="1"/>
    <col min="2" max="2" width="16" style="99" bestFit="1" customWidth="1"/>
    <col min="3" max="3" width="26.5703125" style="99" bestFit="1" customWidth="1"/>
    <col min="4" max="16384" width="11.42578125" style="99"/>
  </cols>
  <sheetData>
    <row r="1" spans="1:9" ht="22.5" customHeight="1" x14ac:dyDescent="0.35">
      <c r="D1" s="100" t="s">
        <v>39</v>
      </c>
    </row>
    <row r="4" spans="1:9" x14ac:dyDescent="0.25">
      <c r="F4" s="101"/>
      <c r="G4" s="101"/>
      <c r="I4" s="102">
        <v>41821</v>
      </c>
    </row>
    <row r="6" spans="1:9" x14ac:dyDescent="0.25">
      <c r="A6" s="103" t="s">
        <v>42</v>
      </c>
      <c r="B6" s="104"/>
      <c r="C6" s="104"/>
      <c r="D6" s="105" t="s">
        <v>98</v>
      </c>
      <c r="E6" s="106"/>
      <c r="F6" s="105" t="s">
        <v>40</v>
      </c>
      <c r="G6" s="106"/>
      <c r="H6" s="105" t="s">
        <v>41</v>
      </c>
      <c r="I6" s="106"/>
    </row>
    <row r="7" spans="1:9" x14ac:dyDescent="0.25">
      <c r="A7" s="107"/>
      <c r="B7" s="107"/>
      <c r="C7" s="107"/>
      <c r="D7" s="108">
        <v>2013</v>
      </c>
      <c r="E7" s="108">
        <v>2014</v>
      </c>
      <c r="F7" s="108">
        <v>2013</v>
      </c>
      <c r="G7" s="108">
        <v>2014</v>
      </c>
      <c r="H7" s="108" t="s">
        <v>0</v>
      </c>
      <c r="I7" s="108" t="s">
        <v>3</v>
      </c>
    </row>
    <row r="8" spans="1:9" x14ac:dyDescent="0.25">
      <c r="A8" s="109" t="s">
        <v>12</v>
      </c>
      <c r="B8" s="109" t="s">
        <v>13</v>
      </c>
      <c r="C8" s="110" t="s">
        <v>14</v>
      </c>
      <c r="D8" s="111">
        <v>14065377</v>
      </c>
      <c r="E8" s="111">
        <v>13827341</v>
      </c>
      <c r="F8" s="111">
        <v>62478484</v>
      </c>
      <c r="G8" s="111">
        <v>64501547</v>
      </c>
      <c r="H8" s="111">
        <v>2023063</v>
      </c>
      <c r="I8" s="112">
        <f>((G8*100/F8)-100)</f>
        <v>3.2380155062661231</v>
      </c>
    </row>
    <row r="9" spans="1:9" x14ac:dyDescent="0.25">
      <c r="A9" s="113"/>
      <c r="B9" s="114"/>
      <c r="C9" s="110" t="s">
        <v>15</v>
      </c>
      <c r="D9" s="111">
        <v>6604226</v>
      </c>
      <c r="E9" s="111">
        <v>6515616</v>
      </c>
      <c r="F9" s="111">
        <v>30864067</v>
      </c>
      <c r="G9" s="111">
        <v>33842429</v>
      </c>
      <c r="H9" s="111">
        <v>2978362</v>
      </c>
      <c r="I9" s="112">
        <f t="shared" ref="I9:I19" si="0">((G9*100/F9)-100)</f>
        <v>9.6499336914995695</v>
      </c>
    </row>
    <row r="10" spans="1:9" x14ac:dyDescent="0.25">
      <c r="A10" s="113"/>
      <c r="B10" s="109" t="s">
        <v>16</v>
      </c>
      <c r="C10" s="110" t="s">
        <v>17</v>
      </c>
      <c r="D10" s="111">
        <v>5632891</v>
      </c>
      <c r="E10" s="111">
        <v>6036097</v>
      </c>
      <c r="F10" s="111">
        <v>24657557</v>
      </c>
      <c r="G10" s="111">
        <v>26296128</v>
      </c>
      <c r="H10" s="111">
        <v>1638571</v>
      </c>
      <c r="I10" s="112">
        <f t="shared" si="0"/>
        <v>6.6453095900782131</v>
      </c>
    </row>
    <row r="11" spans="1:9" x14ac:dyDescent="0.25">
      <c r="A11" s="113"/>
      <c r="B11" s="113"/>
      <c r="C11" s="110" t="s">
        <v>18</v>
      </c>
      <c r="D11" s="111">
        <v>13714434</v>
      </c>
      <c r="E11" s="111">
        <v>13598889</v>
      </c>
      <c r="F11" s="111">
        <v>63369661</v>
      </c>
      <c r="G11" s="111">
        <v>63985011</v>
      </c>
      <c r="H11" s="111">
        <v>615350</v>
      </c>
      <c r="I11" s="112">
        <f t="shared" si="0"/>
        <v>0.97104827497814483</v>
      </c>
    </row>
    <row r="12" spans="1:9" x14ac:dyDescent="0.25">
      <c r="A12" s="114"/>
      <c r="B12" s="114"/>
      <c r="C12" s="110" t="s">
        <v>2</v>
      </c>
      <c r="D12" s="111">
        <v>19347325</v>
      </c>
      <c r="E12" s="111">
        <v>19634986</v>
      </c>
      <c r="F12" s="111">
        <v>88027218</v>
      </c>
      <c r="G12" s="111">
        <v>90281139</v>
      </c>
      <c r="H12" s="111">
        <v>2253921</v>
      </c>
      <c r="I12" s="112">
        <f t="shared" si="0"/>
        <v>2.5604819182176186</v>
      </c>
    </row>
    <row r="13" spans="1:9" x14ac:dyDescent="0.25">
      <c r="A13" s="115"/>
      <c r="B13" s="115"/>
      <c r="C13" s="116" t="s">
        <v>2</v>
      </c>
      <c r="D13" s="117">
        <v>40016928</v>
      </c>
      <c r="E13" s="117">
        <v>39977943</v>
      </c>
      <c r="F13" s="117">
        <v>181369769</v>
      </c>
      <c r="G13" s="117">
        <v>188625115</v>
      </c>
      <c r="H13" s="117">
        <v>7255346</v>
      </c>
      <c r="I13" s="118">
        <f t="shared" si="0"/>
        <v>4.0003061370166932</v>
      </c>
    </row>
    <row r="14" spans="1:9" x14ac:dyDescent="0.25">
      <c r="A14" s="109" t="s">
        <v>4</v>
      </c>
      <c r="B14" s="119" t="s">
        <v>5</v>
      </c>
      <c r="C14" s="110" t="s">
        <v>6</v>
      </c>
      <c r="D14" s="111">
        <v>18151</v>
      </c>
      <c r="E14" s="111">
        <v>15917</v>
      </c>
      <c r="F14" s="111">
        <v>87975</v>
      </c>
      <c r="G14" s="111">
        <v>89343</v>
      </c>
      <c r="H14" s="111">
        <v>1368</v>
      </c>
      <c r="I14" s="112">
        <f t="shared" si="0"/>
        <v>1.5549872122762167</v>
      </c>
    </row>
    <row r="15" spans="1:9" x14ac:dyDescent="0.25">
      <c r="A15" s="113"/>
      <c r="B15" s="109" t="s">
        <v>7</v>
      </c>
      <c r="C15" s="110" t="s">
        <v>8</v>
      </c>
      <c r="D15" s="111">
        <v>650318</v>
      </c>
      <c r="E15" s="111">
        <v>661227</v>
      </c>
      <c r="F15" s="111">
        <v>3183204</v>
      </c>
      <c r="G15" s="111">
        <v>3270036</v>
      </c>
      <c r="H15" s="111">
        <v>86832</v>
      </c>
      <c r="I15" s="112">
        <f t="shared" si="0"/>
        <v>2.7278176328001535</v>
      </c>
    </row>
    <row r="16" spans="1:9" x14ac:dyDescent="0.25">
      <c r="A16" s="113"/>
      <c r="B16" s="114"/>
      <c r="C16" s="110" t="s">
        <v>9</v>
      </c>
      <c r="D16" s="111">
        <v>200300</v>
      </c>
      <c r="E16" s="111">
        <v>163569</v>
      </c>
      <c r="F16" s="111">
        <v>822473</v>
      </c>
      <c r="G16" s="111">
        <v>808246</v>
      </c>
      <c r="H16" s="111">
        <v>-14227</v>
      </c>
      <c r="I16" s="112">
        <f t="shared" si="0"/>
        <v>-1.7297832269265996</v>
      </c>
    </row>
    <row r="17" spans="1:9" x14ac:dyDescent="0.25">
      <c r="A17" s="114"/>
      <c r="B17" s="119" t="s">
        <v>10</v>
      </c>
      <c r="C17" s="110" t="s">
        <v>11</v>
      </c>
      <c r="D17" s="111">
        <v>254680</v>
      </c>
      <c r="E17" s="111">
        <v>193290</v>
      </c>
      <c r="F17" s="111">
        <v>1403775</v>
      </c>
      <c r="G17" s="111">
        <v>1184677</v>
      </c>
      <c r="H17" s="111">
        <v>-219098</v>
      </c>
      <c r="I17" s="112">
        <f t="shared" si="0"/>
        <v>-15.607771900767574</v>
      </c>
    </row>
    <row r="18" spans="1:9" x14ac:dyDescent="0.25">
      <c r="A18" s="120"/>
      <c r="B18" s="120"/>
      <c r="C18" s="116" t="s">
        <v>2</v>
      </c>
      <c r="D18" s="117">
        <v>1123449</v>
      </c>
      <c r="E18" s="117">
        <v>1034003</v>
      </c>
      <c r="F18" s="117">
        <v>5497427</v>
      </c>
      <c r="G18" s="117">
        <v>5352302</v>
      </c>
      <c r="H18" s="117">
        <v>-145125</v>
      </c>
      <c r="I18" s="118">
        <f t="shared" si="0"/>
        <v>-2.6398713434484904</v>
      </c>
    </row>
    <row r="19" spans="1:9" x14ac:dyDescent="0.25">
      <c r="A19" s="121"/>
      <c r="B19" s="121"/>
      <c r="C19" s="122" t="s">
        <v>1</v>
      </c>
      <c r="D19" s="123">
        <f>+D13+D18</f>
        <v>41140377</v>
      </c>
      <c r="E19" s="123">
        <f t="shared" ref="E19:G19" si="1">+E13+E18</f>
        <v>41011946</v>
      </c>
      <c r="F19" s="123">
        <f t="shared" si="1"/>
        <v>186867196</v>
      </c>
      <c r="G19" s="123">
        <f t="shared" si="1"/>
        <v>193977417</v>
      </c>
      <c r="H19" s="123">
        <f t="shared" ref="H19" si="2">G19-F19</f>
        <v>7110221</v>
      </c>
      <c r="I19" s="124">
        <f t="shared" si="0"/>
        <v>3.8049594322590536</v>
      </c>
    </row>
    <row r="20" spans="1:9" x14ac:dyDescent="0.25">
      <c r="A20" s="120"/>
      <c r="B20" s="120"/>
      <c r="I20" s="125"/>
    </row>
    <row r="21" spans="1:9" x14ac:dyDescent="0.25">
      <c r="A21" s="109" t="s">
        <v>19</v>
      </c>
      <c r="B21" s="109" t="s">
        <v>20</v>
      </c>
      <c r="C21" s="110" t="s">
        <v>21</v>
      </c>
      <c r="D21" s="111">
        <v>10016833</v>
      </c>
      <c r="E21" s="111">
        <v>9571206</v>
      </c>
      <c r="F21" s="111">
        <v>45485498</v>
      </c>
      <c r="G21" s="111">
        <v>46422807</v>
      </c>
      <c r="H21" s="111">
        <v>937309</v>
      </c>
      <c r="I21" s="112">
        <f t="shared" ref="I21:I34" si="3">((G21*100/F21)-100)</f>
        <v>2.0606765699256471</v>
      </c>
    </row>
    <row r="22" spans="1:9" x14ac:dyDescent="0.25">
      <c r="A22" s="113"/>
      <c r="B22" s="114"/>
      <c r="C22" s="110" t="s">
        <v>22</v>
      </c>
      <c r="D22" s="111">
        <v>8343892</v>
      </c>
      <c r="E22" s="111">
        <v>8229198</v>
      </c>
      <c r="F22" s="111">
        <v>39159183</v>
      </c>
      <c r="G22" s="111">
        <v>39357388</v>
      </c>
      <c r="H22" s="111">
        <v>198205</v>
      </c>
      <c r="I22" s="112">
        <f t="shared" si="3"/>
        <v>0.50615203080207039</v>
      </c>
    </row>
    <row r="23" spans="1:9" x14ac:dyDescent="0.25">
      <c r="A23" s="113"/>
      <c r="B23" s="119" t="s">
        <v>23</v>
      </c>
      <c r="C23" s="110" t="s">
        <v>24</v>
      </c>
      <c r="D23" s="111">
        <v>4254183</v>
      </c>
      <c r="E23" s="111">
        <v>4685637</v>
      </c>
      <c r="F23" s="111">
        <v>18550288</v>
      </c>
      <c r="G23" s="111">
        <v>19872692</v>
      </c>
      <c r="H23" s="111">
        <v>1322404</v>
      </c>
      <c r="I23" s="112">
        <f t="shared" si="3"/>
        <v>7.1287518554968017</v>
      </c>
    </row>
    <row r="24" spans="1:9" x14ac:dyDescent="0.25">
      <c r="A24" s="113"/>
      <c r="B24" s="109" t="s">
        <v>25</v>
      </c>
      <c r="C24" s="110" t="s">
        <v>26</v>
      </c>
      <c r="D24" s="111">
        <v>1219874</v>
      </c>
      <c r="E24" s="111">
        <v>1220662.25</v>
      </c>
      <c r="F24" s="111">
        <v>5649107.75</v>
      </c>
      <c r="G24" s="111">
        <v>5797941</v>
      </c>
      <c r="H24" s="111">
        <v>148833.25</v>
      </c>
      <c r="I24" s="112">
        <f t="shared" si="3"/>
        <v>2.6346328763157345</v>
      </c>
    </row>
    <row r="25" spans="1:9" x14ac:dyDescent="0.25">
      <c r="A25" s="113"/>
      <c r="B25" s="113"/>
      <c r="C25" s="110" t="s">
        <v>21</v>
      </c>
      <c r="D25" s="111">
        <v>640335.5</v>
      </c>
      <c r="E25" s="111">
        <v>668134</v>
      </c>
      <c r="F25" s="111">
        <v>2988722.75</v>
      </c>
      <c r="G25" s="111">
        <v>3203772</v>
      </c>
      <c r="H25" s="111">
        <v>215049.25</v>
      </c>
      <c r="I25" s="112">
        <f t="shared" si="3"/>
        <v>7.1953562771923174</v>
      </c>
    </row>
    <row r="26" spans="1:9" x14ac:dyDescent="0.25">
      <c r="A26" s="113"/>
      <c r="B26" s="113"/>
      <c r="C26" s="110" t="s">
        <v>27</v>
      </c>
      <c r="D26" s="111">
        <v>127670.5</v>
      </c>
      <c r="E26" s="111">
        <v>136124.75</v>
      </c>
      <c r="F26" s="111">
        <v>603049.75</v>
      </c>
      <c r="G26" s="111">
        <v>653538</v>
      </c>
      <c r="H26" s="111">
        <v>50488.25</v>
      </c>
      <c r="I26" s="112">
        <f t="shared" si="3"/>
        <v>8.3721533754055883</v>
      </c>
    </row>
    <row r="27" spans="1:9" x14ac:dyDescent="0.25">
      <c r="A27" s="113"/>
      <c r="B27" s="113"/>
      <c r="C27" s="110" t="s">
        <v>28</v>
      </c>
      <c r="D27" s="111">
        <v>451868</v>
      </c>
      <c r="E27" s="111">
        <v>416403.5</v>
      </c>
      <c r="F27" s="111">
        <v>2057325.25</v>
      </c>
      <c r="G27" s="111">
        <v>1940631</v>
      </c>
      <c r="H27" s="111">
        <v>-116694.25</v>
      </c>
      <c r="I27" s="112">
        <f t="shared" si="3"/>
        <v>-5.6721342432364565</v>
      </c>
    </row>
    <row r="28" spans="1:9" x14ac:dyDescent="0.25">
      <c r="A28" s="113"/>
      <c r="B28" s="114"/>
      <c r="C28" s="110" t="s">
        <v>29</v>
      </c>
      <c r="D28" s="111">
        <v>579538.5</v>
      </c>
      <c r="E28" s="111">
        <v>552528.25</v>
      </c>
      <c r="F28" s="111">
        <v>2660385</v>
      </c>
      <c r="G28" s="111">
        <v>2594169</v>
      </c>
      <c r="H28" s="111">
        <v>-66216</v>
      </c>
      <c r="I28" s="112">
        <f t="shared" si="3"/>
        <v>-2.4889630636167368</v>
      </c>
    </row>
    <row r="29" spans="1:9" x14ac:dyDescent="0.25">
      <c r="A29" s="113"/>
      <c r="B29" s="109" t="s">
        <v>30</v>
      </c>
      <c r="C29" s="110" t="s">
        <v>31</v>
      </c>
      <c r="D29" s="111">
        <v>2301868</v>
      </c>
      <c r="E29" s="111">
        <v>2174399</v>
      </c>
      <c r="F29" s="111">
        <v>9135124</v>
      </c>
      <c r="G29" s="111">
        <v>9320754</v>
      </c>
      <c r="H29" s="111">
        <v>185630</v>
      </c>
      <c r="I29" s="112">
        <f t="shared" si="3"/>
        <v>2.03204685563108</v>
      </c>
    </row>
    <row r="30" spans="1:9" x14ac:dyDescent="0.25">
      <c r="A30" s="113"/>
      <c r="B30" s="114"/>
      <c r="C30" s="110" t="s">
        <v>32</v>
      </c>
      <c r="D30" s="111">
        <v>779940</v>
      </c>
      <c r="E30" s="111">
        <v>655359</v>
      </c>
      <c r="F30" s="111">
        <v>2541181</v>
      </c>
      <c r="G30" s="111">
        <v>2688383</v>
      </c>
      <c r="H30" s="111">
        <v>147202</v>
      </c>
      <c r="I30" s="112">
        <f t="shared" si="3"/>
        <v>5.7926609714144774</v>
      </c>
    </row>
    <row r="31" spans="1:9" x14ac:dyDescent="0.25">
      <c r="A31" s="113"/>
      <c r="B31" s="119" t="s">
        <v>33</v>
      </c>
      <c r="C31" s="110" t="s">
        <v>34</v>
      </c>
      <c r="D31" s="111">
        <v>304807</v>
      </c>
      <c r="E31" s="111">
        <v>284829</v>
      </c>
      <c r="F31" s="111">
        <v>1390621</v>
      </c>
      <c r="G31" s="111">
        <v>1347807</v>
      </c>
      <c r="H31" s="111">
        <v>-42814</v>
      </c>
      <c r="I31" s="112">
        <f t="shared" si="3"/>
        <v>-3.0787684063450769</v>
      </c>
    </row>
    <row r="32" spans="1:9" x14ac:dyDescent="0.25">
      <c r="A32" s="113"/>
      <c r="B32" s="109" t="s">
        <v>35</v>
      </c>
      <c r="C32" s="110" t="s">
        <v>36</v>
      </c>
      <c r="D32" s="111">
        <v>11313</v>
      </c>
      <c r="E32" s="111">
        <v>11908</v>
      </c>
      <c r="F32" s="111">
        <v>49039</v>
      </c>
      <c r="G32" s="111">
        <v>51255</v>
      </c>
      <c r="H32" s="111">
        <v>2216</v>
      </c>
      <c r="I32" s="112">
        <f t="shared" si="3"/>
        <v>4.5188523420135027</v>
      </c>
    </row>
    <row r="33" spans="1:9" x14ac:dyDescent="0.25">
      <c r="A33" s="113"/>
      <c r="B33" s="113"/>
      <c r="C33" s="110" t="s">
        <v>37</v>
      </c>
      <c r="D33" s="111">
        <v>161174829</v>
      </c>
      <c r="E33" s="111">
        <v>165207933</v>
      </c>
      <c r="F33" s="111">
        <v>723077963</v>
      </c>
      <c r="G33" s="111">
        <v>755370796</v>
      </c>
      <c r="H33" s="111">
        <v>32292833</v>
      </c>
      <c r="I33" s="112">
        <f t="shared" si="3"/>
        <v>4.4660236727474398</v>
      </c>
    </row>
    <row r="34" spans="1:9" x14ac:dyDescent="0.25">
      <c r="A34" s="126"/>
      <c r="B34" s="127"/>
      <c r="C34" s="110" t="s">
        <v>38</v>
      </c>
      <c r="D34" s="111">
        <v>429</v>
      </c>
      <c r="E34" s="111">
        <v>381</v>
      </c>
      <c r="F34" s="111">
        <v>1437</v>
      </c>
      <c r="G34" s="111">
        <v>1406</v>
      </c>
      <c r="H34" s="111">
        <v>-31</v>
      </c>
      <c r="I34" s="112">
        <f t="shared" si="3"/>
        <v>-2.1572720946416126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C21" sqref="C21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89" t="s">
        <v>97</v>
      </c>
      <c r="B5" s="87" t="str">
        <f>'Resumen general'!D6</f>
        <v>Mes Mayo</v>
      </c>
      <c r="C5" s="88"/>
      <c r="D5" s="87" t="str">
        <f>'Resumen general'!F6</f>
        <v>Acumulado desde Enero</v>
      </c>
      <c r="E5" s="88"/>
      <c r="F5" s="88"/>
      <c r="L5" s="70">
        <f>'Resumen general'!I4</f>
        <v>41821</v>
      </c>
    </row>
    <row r="6" spans="1:12" x14ac:dyDescent="0.25">
      <c r="A6" s="90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892092</v>
      </c>
      <c r="C7" s="73">
        <v>1098289</v>
      </c>
      <c r="D7" s="73">
        <v>5038864</v>
      </c>
      <c r="E7" s="73">
        <v>4862628</v>
      </c>
      <c r="F7" s="74">
        <f>((E7*100)/D7)-100</f>
        <v>-3.4975343648885939</v>
      </c>
      <c r="G7" s="75"/>
      <c r="H7" s="75"/>
      <c r="I7" s="75"/>
    </row>
    <row r="8" spans="1:12" x14ac:dyDescent="0.25">
      <c r="A8" s="76" t="s">
        <v>45</v>
      </c>
      <c r="B8" s="77">
        <v>210302</v>
      </c>
      <c r="C8" s="77">
        <v>159759</v>
      </c>
      <c r="D8" s="77">
        <v>952913</v>
      </c>
      <c r="E8" s="77">
        <v>1040008</v>
      </c>
      <c r="F8" s="78">
        <f t="shared" ref="F8:F35" si="0">((E8*100)/D8)-100</f>
        <v>9.139869012176348</v>
      </c>
      <c r="G8" s="75"/>
      <c r="H8" s="75"/>
      <c r="I8" s="75"/>
    </row>
    <row r="9" spans="1:12" x14ac:dyDescent="0.25">
      <c r="A9" s="72" t="s">
        <v>46</v>
      </c>
      <c r="B9" s="73">
        <v>413133</v>
      </c>
      <c r="C9" s="73">
        <v>265730</v>
      </c>
      <c r="D9" s="73">
        <v>1965940</v>
      </c>
      <c r="E9" s="73">
        <v>1872980</v>
      </c>
      <c r="F9" s="74">
        <f t="shared" si="0"/>
        <v>-4.7285268116015686</v>
      </c>
      <c r="G9" s="75"/>
      <c r="H9" s="75"/>
      <c r="I9" s="75"/>
    </row>
    <row r="10" spans="1:12" x14ac:dyDescent="0.25">
      <c r="A10" s="76" t="s">
        <v>47</v>
      </c>
      <c r="B10" s="77">
        <v>410569</v>
      </c>
      <c r="C10" s="77">
        <v>334143</v>
      </c>
      <c r="D10" s="77">
        <v>1899421</v>
      </c>
      <c r="E10" s="77">
        <v>1961135</v>
      </c>
      <c r="F10" s="78">
        <f t="shared" si="0"/>
        <v>3.2490953822243682</v>
      </c>
      <c r="G10" s="75"/>
      <c r="H10" s="75"/>
      <c r="I10" s="75"/>
    </row>
    <row r="11" spans="1:12" x14ac:dyDescent="0.25">
      <c r="A11" s="72" t="s">
        <v>48</v>
      </c>
      <c r="B11" s="73">
        <v>8148306</v>
      </c>
      <c r="C11" s="73">
        <v>8264836</v>
      </c>
      <c r="D11" s="73">
        <v>36040506</v>
      </c>
      <c r="E11" s="73">
        <v>40822381</v>
      </c>
      <c r="F11" s="74">
        <f t="shared" si="0"/>
        <v>13.26805733526605</v>
      </c>
      <c r="G11" s="75"/>
      <c r="H11" s="75"/>
      <c r="I11" s="75"/>
    </row>
    <row r="12" spans="1:12" x14ac:dyDescent="0.25">
      <c r="A12" s="76" t="s">
        <v>49</v>
      </c>
      <c r="B12" s="77">
        <v>333656</v>
      </c>
      <c r="C12" s="77">
        <v>277872</v>
      </c>
      <c r="D12" s="77">
        <v>1566544</v>
      </c>
      <c r="E12" s="77">
        <v>1316763</v>
      </c>
      <c r="F12" s="78">
        <f t="shared" si="0"/>
        <v>-15.944716522485166</v>
      </c>
      <c r="G12" s="75"/>
      <c r="H12" s="75"/>
      <c r="I12" s="75"/>
    </row>
    <row r="13" spans="1:12" x14ac:dyDescent="0.25">
      <c r="A13" s="72" t="s">
        <v>50</v>
      </c>
      <c r="B13" s="73">
        <v>1086902</v>
      </c>
      <c r="C13" s="73">
        <v>1152396</v>
      </c>
      <c r="D13" s="73">
        <v>4511926</v>
      </c>
      <c r="E13" s="73">
        <v>4831322</v>
      </c>
      <c r="F13" s="74">
        <f t="shared" si="0"/>
        <v>7.0789281561798703</v>
      </c>
      <c r="G13" s="75"/>
      <c r="H13" s="75"/>
      <c r="I13" s="75"/>
    </row>
    <row r="14" spans="1:12" x14ac:dyDescent="0.25">
      <c r="A14" s="76" t="s">
        <v>51</v>
      </c>
      <c r="B14" s="77">
        <v>3857614</v>
      </c>
      <c r="C14" s="77">
        <v>3942598</v>
      </c>
      <c r="D14" s="77">
        <v>17147127</v>
      </c>
      <c r="E14" s="77">
        <v>18461933</v>
      </c>
      <c r="F14" s="78">
        <f t="shared" si="0"/>
        <v>7.6677918114212389</v>
      </c>
      <c r="G14" s="75"/>
      <c r="H14" s="75"/>
      <c r="I14" s="75"/>
    </row>
    <row r="15" spans="1:12" x14ac:dyDescent="0.25">
      <c r="A15" s="72" t="s">
        <v>52</v>
      </c>
      <c r="B15" s="73">
        <v>2707954</v>
      </c>
      <c r="C15" s="73">
        <v>2735923</v>
      </c>
      <c r="D15" s="73">
        <v>12524488</v>
      </c>
      <c r="E15" s="73">
        <v>12277160</v>
      </c>
      <c r="F15" s="74">
        <f t="shared" si="0"/>
        <v>-1.9747553752297051</v>
      </c>
      <c r="G15" s="75"/>
      <c r="H15" s="75"/>
      <c r="I15" s="75"/>
    </row>
    <row r="16" spans="1:12" x14ac:dyDescent="0.25">
      <c r="A16" s="76" t="s">
        <v>53</v>
      </c>
      <c r="B16" s="77">
        <v>2363379</v>
      </c>
      <c r="C16" s="77">
        <v>2932344</v>
      </c>
      <c r="D16" s="77">
        <v>11874966</v>
      </c>
      <c r="E16" s="77">
        <v>12920421</v>
      </c>
      <c r="F16" s="78">
        <f t="shared" si="0"/>
        <v>8.8038567857794305</v>
      </c>
      <c r="G16" s="75"/>
      <c r="H16" s="75"/>
      <c r="I16" s="75"/>
    </row>
    <row r="17" spans="1:9" x14ac:dyDescent="0.25">
      <c r="A17" s="72" t="s">
        <v>54</v>
      </c>
      <c r="B17" s="73">
        <v>1333837</v>
      </c>
      <c r="C17" s="73">
        <v>1552690</v>
      </c>
      <c r="D17" s="73">
        <v>5583312</v>
      </c>
      <c r="E17" s="73">
        <v>6508606</v>
      </c>
      <c r="F17" s="74">
        <f t="shared" si="0"/>
        <v>16.57249317251123</v>
      </c>
      <c r="G17" s="75"/>
      <c r="H17" s="75"/>
      <c r="I17" s="75"/>
    </row>
    <row r="18" spans="1:9" x14ac:dyDescent="0.25">
      <c r="A18" s="76" t="s">
        <v>55</v>
      </c>
      <c r="B18" s="77">
        <v>270638</v>
      </c>
      <c r="C18" s="77">
        <v>197196</v>
      </c>
      <c r="D18" s="77">
        <v>1126376</v>
      </c>
      <c r="E18" s="77">
        <v>987118</v>
      </c>
      <c r="F18" s="78">
        <f t="shared" si="0"/>
        <v>-12.3633671171971</v>
      </c>
      <c r="G18" s="75"/>
      <c r="H18" s="75"/>
      <c r="I18" s="75"/>
    </row>
    <row r="19" spans="1:9" x14ac:dyDescent="0.25">
      <c r="A19" s="72" t="s">
        <v>56</v>
      </c>
      <c r="B19" s="73">
        <v>1008381</v>
      </c>
      <c r="C19" s="73">
        <v>810381</v>
      </c>
      <c r="D19" s="73">
        <v>5143079</v>
      </c>
      <c r="E19" s="73">
        <v>5294518</v>
      </c>
      <c r="F19" s="74">
        <f t="shared" si="0"/>
        <v>2.9445201988925334</v>
      </c>
      <c r="G19" s="75"/>
      <c r="H19" s="75"/>
      <c r="I19" s="75"/>
    </row>
    <row r="20" spans="1:9" x14ac:dyDescent="0.25">
      <c r="A20" s="76" t="s">
        <v>57</v>
      </c>
      <c r="B20" s="77">
        <v>1581604</v>
      </c>
      <c r="C20" s="77">
        <v>1519901</v>
      </c>
      <c r="D20" s="77">
        <v>6770710</v>
      </c>
      <c r="E20" s="77">
        <v>7515403</v>
      </c>
      <c r="F20" s="78">
        <f t="shared" si="0"/>
        <v>10.99874311556691</v>
      </c>
      <c r="G20" s="75"/>
      <c r="H20" s="75"/>
      <c r="I20" s="75"/>
    </row>
    <row r="21" spans="1:9" x14ac:dyDescent="0.25">
      <c r="A21" s="72" t="s">
        <v>58</v>
      </c>
      <c r="B21" s="73">
        <v>2475929</v>
      </c>
      <c r="C21" s="73">
        <v>1581684</v>
      </c>
      <c r="D21" s="73">
        <v>10063261</v>
      </c>
      <c r="E21" s="73">
        <v>9263069</v>
      </c>
      <c r="F21" s="74">
        <f t="shared" si="0"/>
        <v>-7.9516172739631799</v>
      </c>
      <c r="G21" s="75"/>
      <c r="H21" s="75"/>
      <c r="I21" s="75"/>
    </row>
    <row r="22" spans="1:9" x14ac:dyDescent="0.25">
      <c r="A22" s="76" t="s">
        <v>59</v>
      </c>
      <c r="B22" s="77">
        <v>1876199</v>
      </c>
      <c r="C22" s="77">
        <v>1833953</v>
      </c>
      <c r="D22" s="77">
        <v>9354402</v>
      </c>
      <c r="E22" s="77">
        <v>8805787</v>
      </c>
      <c r="F22" s="78">
        <f t="shared" si="0"/>
        <v>-5.8647789564741828</v>
      </c>
      <c r="G22" s="75"/>
      <c r="H22" s="75"/>
      <c r="I22" s="75"/>
    </row>
    <row r="23" spans="1:9" x14ac:dyDescent="0.25">
      <c r="A23" s="72" t="s">
        <v>60</v>
      </c>
      <c r="B23" s="73">
        <v>279387</v>
      </c>
      <c r="C23" s="73">
        <v>263000</v>
      </c>
      <c r="D23" s="73">
        <v>839758</v>
      </c>
      <c r="E23" s="73">
        <v>1068916</v>
      </c>
      <c r="F23" s="74">
        <f t="shared" si="0"/>
        <v>27.288575994512698</v>
      </c>
      <c r="G23" s="75"/>
      <c r="H23" s="75"/>
      <c r="I23" s="75"/>
    </row>
    <row r="24" spans="1:9" x14ac:dyDescent="0.25">
      <c r="A24" s="76" t="s">
        <v>61</v>
      </c>
      <c r="B24" s="77">
        <v>134663</v>
      </c>
      <c r="C24" s="77">
        <v>152189</v>
      </c>
      <c r="D24" s="77">
        <v>782471</v>
      </c>
      <c r="E24" s="77">
        <v>697365</v>
      </c>
      <c r="F24" s="78">
        <f t="shared" si="0"/>
        <v>-10.876569227485746</v>
      </c>
      <c r="G24" s="75"/>
      <c r="H24" s="75"/>
      <c r="I24" s="75"/>
    </row>
    <row r="25" spans="1:9" x14ac:dyDescent="0.25">
      <c r="A25" s="72" t="s">
        <v>62</v>
      </c>
      <c r="B25" s="73">
        <v>86849</v>
      </c>
      <c r="C25" s="73">
        <v>94498</v>
      </c>
      <c r="D25" s="73">
        <v>399150</v>
      </c>
      <c r="E25" s="73">
        <v>423766</v>
      </c>
      <c r="F25" s="74">
        <f t="shared" si="0"/>
        <v>6.1671050983339626</v>
      </c>
      <c r="G25" s="75"/>
      <c r="H25" s="75"/>
      <c r="I25" s="75"/>
    </row>
    <row r="26" spans="1:9" x14ac:dyDescent="0.25">
      <c r="A26" s="76" t="s">
        <v>63</v>
      </c>
      <c r="B26" s="77">
        <v>153165</v>
      </c>
      <c r="C26" s="77">
        <v>151981</v>
      </c>
      <c r="D26" s="77">
        <v>810533</v>
      </c>
      <c r="E26" s="77">
        <v>800556</v>
      </c>
      <c r="F26" s="78">
        <f t="shared" si="0"/>
        <v>-1.2309184203480896</v>
      </c>
      <c r="G26" s="75"/>
      <c r="H26" s="75"/>
      <c r="I26" s="75"/>
    </row>
    <row r="27" spans="1:9" x14ac:dyDescent="0.25">
      <c r="A27" s="72" t="s">
        <v>64</v>
      </c>
      <c r="B27" s="73">
        <v>220939</v>
      </c>
      <c r="C27" s="73">
        <v>284890</v>
      </c>
      <c r="D27" s="73">
        <v>1104774</v>
      </c>
      <c r="E27" s="73">
        <v>1427861</v>
      </c>
      <c r="F27" s="74">
        <f t="shared" si="0"/>
        <v>29.244623787308541</v>
      </c>
      <c r="G27" s="75"/>
      <c r="H27" s="75"/>
      <c r="I27" s="75"/>
    </row>
    <row r="28" spans="1:9" x14ac:dyDescent="0.25">
      <c r="A28" s="76" t="s">
        <v>65</v>
      </c>
      <c r="B28" s="77">
        <v>1260690</v>
      </c>
      <c r="C28" s="77">
        <v>1178356</v>
      </c>
      <c r="D28" s="77">
        <v>5813550</v>
      </c>
      <c r="E28" s="77">
        <v>5448394</v>
      </c>
      <c r="F28" s="78">
        <f t="shared" si="0"/>
        <v>-6.2811191096662071</v>
      </c>
      <c r="G28" s="75"/>
      <c r="H28" s="75"/>
      <c r="I28" s="75"/>
    </row>
    <row r="29" spans="1:9" x14ac:dyDescent="0.25">
      <c r="A29" s="72" t="s">
        <v>66</v>
      </c>
      <c r="B29" s="73">
        <v>409914</v>
      </c>
      <c r="C29" s="73">
        <v>428394</v>
      </c>
      <c r="D29" s="73">
        <v>1913576</v>
      </c>
      <c r="E29" s="73">
        <v>2172993</v>
      </c>
      <c r="F29" s="74">
        <f t="shared" si="0"/>
        <v>13.55666040962052</v>
      </c>
      <c r="G29" s="75"/>
      <c r="H29" s="75"/>
      <c r="I29" s="75"/>
    </row>
    <row r="30" spans="1:9" x14ac:dyDescent="0.25">
      <c r="A30" s="76" t="s">
        <v>67</v>
      </c>
      <c r="B30" s="77">
        <v>366490</v>
      </c>
      <c r="C30" s="77">
        <v>319322</v>
      </c>
      <c r="D30" s="77">
        <v>1829309</v>
      </c>
      <c r="E30" s="77">
        <v>1778087</v>
      </c>
      <c r="F30" s="78">
        <f t="shared" si="0"/>
        <v>-2.8000736890268456</v>
      </c>
      <c r="G30" s="75"/>
      <c r="H30" s="75"/>
      <c r="I30" s="75"/>
    </row>
    <row r="31" spans="1:9" x14ac:dyDescent="0.25">
      <c r="A31" s="72" t="s">
        <v>68</v>
      </c>
      <c r="B31" s="73">
        <v>2427852</v>
      </c>
      <c r="C31" s="73">
        <v>2508929</v>
      </c>
      <c r="D31" s="73">
        <v>11867478</v>
      </c>
      <c r="E31" s="73">
        <v>12124813</v>
      </c>
      <c r="F31" s="74">
        <f t="shared" si="0"/>
        <v>2.1684051152233081</v>
      </c>
      <c r="G31" s="75"/>
      <c r="H31" s="75"/>
      <c r="I31" s="75"/>
    </row>
    <row r="32" spans="1:9" x14ac:dyDescent="0.25">
      <c r="A32" s="76" t="s">
        <v>69</v>
      </c>
      <c r="B32" s="77">
        <v>6378389</v>
      </c>
      <c r="C32" s="77">
        <v>6517615</v>
      </c>
      <c r="D32" s="77">
        <v>27851321</v>
      </c>
      <c r="E32" s="77">
        <v>27237687</v>
      </c>
      <c r="F32" s="78">
        <f t="shared" si="0"/>
        <v>-2.2032491744287483</v>
      </c>
      <c r="G32" s="75"/>
      <c r="H32" s="75"/>
      <c r="I32" s="75"/>
    </row>
    <row r="33" spans="1:9" x14ac:dyDescent="0.25">
      <c r="A33" s="72" t="s">
        <v>70</v>
      </c>
      <c r="B33" s="73">
        <v>380179</v>
      </c>
      <c r="C33" s="73">
        <v>367827</v>
      </c>
      <c r="D33" s="73">
        <v>1710267</v>
      </c>
      <c r="E33" s="73">
        <v>1628761</v>
      </c>
      <c r="F33" s="74">
        <f t="shared" si="0"/>
        <v>-4.7656886322427994</v>
      </c>
      <c r="G33" s="75"/>
      <c r="H33" s="75"/>
      <c r="I33" s="75"/>
    </row>
    <row r="34" spans="1:9" x14ac:dyDescent="0.25">
      <c r="A34" s="76" t="s">
        <v>71</v>
      </c>
      <c r="B34" s="77">
        <v>71365</v>
      </c>
      <c r="C34" s="77">
        <v>85250</v>
      </c>
      <c r="D34" s="77">
        <v>381174</v>
      </c>
      <c r="E34" s="77">
        <v>426986</v>
      </c>
      <c r="F34" s="78">
        <f t="shared" si="0"/>
        <v>12.018658145623789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41140377</v>
      </c>
      <c r="C35" s="80">
        <f>SUM(C7:C34)</f>
        <v>41011946</v>
      </c>
      <c r="D35" s="80">
        <f>SUM(D7:D34)</f>
        <v>186867196</v>
      </c>
      <c r="E35" s="80">
        <f>SUM(E7:E34)</f>
        <v>193977417</v>
      </c>
      <c r="F35" s="81">
        <f t="shared" si="0"/>
        <v>3.8049594322590536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4862628</v>
      </c>
      <c r="C38" s="83">
        <f>D7</f>
        <v>5038864</v>
      </c>
      <c r="D38" s="83">
        <f>_xlfn.RANK.EQ(B38,$B$38:$B$65)+COUNTIF($B$38:$B$65,B38)-1</f>
        <v>13</v>
      </c>
      <c r="E38" s="82" t="str">
        <f t="shared" ref="E38:E65" si="1">INDEX($A$38:$B$65,MATCH(ROW()-37,$D$38:$D$65,0),1)</f>
        <v>BAHIA DE ALGECIRAS</v>
      </c>
      <c r="F38" s="82">
        <f>LOOKUP(E38,$A$38:$A$65,$B$38:$B$65)</f>
        <v>40822381</v>
      </c>
      <c r="G38" s="82">
        <f>LOOKUP(E38,$A$38:$A$65,$C$38:$C$65)</f>
        <v>36040506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1040008</v>
      </c>
      <c r="C39" s="83">
        <f t="shared" ref="C39:C65" si="4">D8</f>
        <v>952913</v>
      </c>
      <c r="D39" s="83">
        <f t="shared" ref="D39:D65" si="5">_xlfn.RANK.EQ(B39,$B$38:$B$65)+COUNTIF($B$38:$B$65,B39)-1</f>
        <v>23</v>
      </c>
      <c r="E39" s="82" t="str">
        <f t="shared" si="1"/>
        <v>VALENCIA</v>
      </c>
      <c r="F39" s="82">
        <f t="shared" ref="F39:F65" si="6">LOOKUP(E39,$A$38:$A$65,$B$38:$B$65)</f>
        <v>27237687</v>
      </c>
      <c r="G39" s="82">
        <f t="shared" ref="G39:G65" si="7">LOOKUP(E39,$A$38:$A$65,$C$38:$C$65)</f>
        <v>27851321</v>
      </c>
    </row>
    <row r="40" spans="1:9" x14ac:dyDescent="0.25">
      <c r="A40" s="82" t="str">
        <f t="shared" si="2"/>
        <v>ALMERIA</v>
      </c>
      <c r="B40" s="83">
        <f t="shared" si="3"/>
        <v>1872980</v>
      </c>
      <c r="C40" s="83">
        <f t="shared" si="4"/>
        <v>1965940</v>
      </c>
      <c r="D40" s="83">
        <f t="shared" si="5"/>
        <v>17</v>
      </c>
      <c r="E40" s="82" t="str">
        <f t="shared" si="1"/>
        <v>BARCELONA</v>
      </c>
      <c r="F40" s="82">
        <f t="shared" si="6"/>
        <v>18461933</v>
      </c>
      <c r="G40" s="82">
        <f t="shared" si="7"/>
        <v>17147127</v>
      </c>
    </row>
    <row r="41" spans="1:9" x14ac:dyDescent="0.25">
      <c r="A41" s="82" t="str">
        <f t="shared" si="2"/>
        <v>AVILES</v>
      </c>
      <c r="B41" s="83">
        <f t="shared" si="3"/>
        <v>1961135</v>
      </c>
      <c r="C41" s="83">
        <f t="shared" si="4"/>
        <v>1899421</v>
      </c>
      <c r="D41" s="83">
        <f t="shared" si="5"/>
        <v>16</v>
      </c>
      <c r="E41" s="82" t="str">
        <f t="shared" si="1"/>
        <v>CARTAGENA</v>
      </c>
      <c r="F41" s="82">
        <f t="shared" si="6"/>
        <v>12920421</v>
      </c>
      <c r="G41" s="82">
        <f t="shared" si="7"/>
        <v>11874966</v>
      </c>
    </row>
    <row r="42" spans="1:9" x14ac:dyDescent="0.25">
      <c r="A42" s="82" t="str">
        <f t="shared" si="2"/>
        <v>BAHIA DE ALGECIRAS</v>
      </c>
      <c r="B42" s="83">
        <f t="shared" si="3"/>
        <v>40822381</v>
      </c>
      <c r="C42" s="83">
        <f t="shared" si="4"/>
        <v>36040506</v>
      </c>
      <c r="D42" s="83">
        <f t="shared" si="5"/>
        <v>1</v>
      </c>
      <c r="E42" s="82" t="str">
        <f t="shared" si="1"/>
        <v>BILBAO</v>
      </c>
      <c r="F42" s="82">
        <f t="shared" si="6"/>
        <v>12277160</v>
      </c>
      <c r="G42" s="82">
        <f t="shared" si="7"/>
        <v>12524488</v>
      </c>
    </row>
    <row r="43" spans="1:9" x14ac:dyDescent="0.25">
      <c r="A43" s="82" t="str">
        <f t="shared" si="2"/>
        <v>BAHIA DE CADIZ</v>
      </c>
      <c r="B43" s="83">
        <f t="shared" si="3"/>
        <v>1316763</v>
      </c>
      <c r="C43" s="83">
        <f t="shared" si="4"/>
        <v>1566544</v>
      </c>
      <c r="D43" s="83">
        <f t="shared" si="5"/>
        <v>21</v>
      </c>
      <c r="E43" s="82" t="str">
        <f t="shared" si="1"/>
        <v>TARRAGONA</v>
      </c>
      <c r="F43" s="82">
        <f t="shared" si="6"/>
        <v>12124813</v>
      </c>
      <c r="G43" s="82">
        <f t="shared" si="7"/>
        <v>11867478</v>
      </c>
    </row>
    <row r="44" spans="1:9" x14ac:dyDescent="0.25">
      <c r="A44" s="82" t="str">
        <f t="shared" si="2"/>
        <v>BALEARES</v>
      </c>
      <c r="B44" s="83">
        <f t="shared" si="3"/>
        <v>4831322</v>
      </c>
      <c r="C44" s="83">
        <f t="shared" si="4"/>
        <v>4511926</v>
      </c>
      <c r="D44" s="83">
        <f t="shared" si="5"/>
        <v>14</v>
      </c>
      <c r="E44" s="82" t="str">
        <f t="shared" si="1"/>
        <v>HUELVA</v>
      </c>
      <c r="F44" s="82">
        <f t="shared" si="6"/>
        <v>9263069</v>
      </c>
      <c r="G44" s="82">
        <f t="shared" si="7"/>
        <v>10063261</v>
      </c>
    </row>
    <row r="45" spans="1:9" x14ac:dyDescent="0.25">
      <c r="A45" s="82" t="str">
        <f t="shared" si="2"/>
        <v>BARCELONA</v>
      </c>
      <c r="B45" s="83">
        <f t="shared" si="3"/>
        <v>18461933</v>
      </c>
      <c r="C45" s="83">
        <f t="shared" si="4"/>
        <v>17147127</v>
      </c>
      <c r="D45" s="83">
        <f t="shared" si="5"/>
        <v>3</v>
      </c>
      <c r="E45" s="82" t="str">
        <f t="shared" si="1"/>
        <v>LAS PALMAS</v>
      </c>
      <c r="F45" s="82">
        <f t="shared" si="6"/>
        <v>8805787</v>
      </c>
      <c r="G45" s="82">
        <f t="shared" si="7"/>
        <v>9354402</v>
      </c>
    </row>
    <row r="46" spans="1:9" x14ac:dyDescent="0.25">
      <c r="A46" s="82" t="str">
        <f t="shared" si="2"/>
        <v>BILBAO</v>
      </c>
      <c r="B46" s="83">
        <f t="shared" si="3"/>
        <v>12277160</v>
      </c>
      <c r="C46" s="83">
        <f t="shared" si="4"/>
        <v>12524488</v>
      </c>
      <c r="D46" s="83">
        <f t="shared" si="5"/>
        <v>5</v>
      </c>
      <c r="E46" s="82" t="str">
        <f t="shared" si="1"/>
        <v>GIJON</v>
      </c>
      <c r="F46" s="82">
        <f t="shared" si="6"/>
        <v>7515403</v>
      </c>
      <c r="G46" s="82">
        <f t="shared" si="7"/>
        <v>6770710</v>
      </c>
    </row>
    <row r="47" spans="1:9" x14ac:dyDescent="0.25">
      <c r="A47" s="82" t="str">
        <f t="shared" si="2"/>
        <v>CARTAGENA</v>
      </c>
      <c r="B47" s="83">
        <f t="shared" si="3"/>
        <v>12920421</v>
      </c>
      <c r="C47" s="83">
        <f t="shared" si="4"/>
        <v>11874966</v>
      </c>
      <c r="D47" s="83">
        <f t="shared" si="5"/>
        <v>4</v>
      </c>
      <c r="E47" s="82" t="str">
        <f t="shared" si="1"/>
        <v>CASTELLON</v>
      </c>
      <c r="F47" s="82">
        <f t="shared" si="6"/>
        <v>6508606</v>
      </c>
      <c r="G47" s="82">
        <f t="shared" si="7"/>
        <v>5583312</v>
      </c>
    </row>
    <row r="48" spans="1:9" x14ac:dyDescent="0.25">
      <c r="A48" s="82" t="str">
        <f t="shared" si="2"/>
        <v>CASTELLON</v>
      </c>
      <c r="B48" s="83">
        <f t="shared" si="3"/>
        <v>6508606</v>
      </c>
      <c r="C48" s="83">
        <f t="shared" si="4"/>
        <v>5583312</v>
      </c>
      <c r="D48" s="83">
        <f t="shared" si="5"/>
        <v>10</v>
      </c>
      <c r="E48" s="82" t="str">
        <f t="shared" si="1"/>
        <v>SANTA CRUZ DE TENERIFE</v>
      </c>
      <c r="F48" s="82">
        <f t="shared" si="6"/>
        <v>5448394</v>
      </c>
      <c r="G48" s="82">
        <f t="shared" si="7"/>
        <v>5813550</v>
      </c>
    </row>
    <row r="49" spans="1:7" x14ac:dyDescent="0.25">
      <c r="A49" s="82" t="str">
        <f t="shared" si="2"/>
        <v>CEUTA</v>
      </c>
      <c r="B49" s="83">
        <f t="shared" si="3"/>
        <v>987118</v>
      </c>
      <c r="C49" s="83">
        <f t="shared" si="4"/>
        <v>1126376</v>
      </c>
      <c r="D49" s="83">
        <f t="shared" si="5"/>
        <v>24</v>
      </c>
      <c r="E49" s="82" t="str">
        <f t="shared" si="1"/>
        <v>FERROL-SAN CIBRAO</v>
      </c>
      <c r="F49" s="82">
        <f t="shared" si="6"/>
        <v>5294518</v>
      </c>
      <c r="G49" s="82">
        <f t="shared" si="7"/>
        <v>5143079</v>
      </c>
    </row>
    <row r="50" spans="1:7" x14ac:dyDescent="0.25">
      <c r="A50" s="82" t="str">
        <f t="shared" si="2"/>
        <v>FERROL-SAN CIBRAO</v>
      </c>
      <c r="B50" s="83">
        <f t="shared" si="3"/>
        <v>5294518</v>
      </c>
      <c r="C50" s="83">
        <f t="shared" si="4"/>
        <v>5143079</v>
      </c>
      <c r="D50" s="83">
        <f t="shared" si="5"/>
        <v>12</v>
      </c>
      <c r="E50" s="82" t="str">
        <f t="shared" si="1"/>
        <v>A CORUÑA</v>
      </c>
      <c r="F50" s="82">
        <f t="shared" si="6"/>
        <v>4862628</v>
      </c>
      <c r="G50" s="82">
        <f t="shared" si="7"/>
        <v>5038864</v>
      </c>
    </row>
    <row r="51" spans="1:7" x14ac:dyDescent="0.25">
      <c r="A51" s="82" t="str">
        <f t="shared" si="2"/>
        <v>GIJON</v>
      </c>
      <c r="B51" s="83">
        <f t="shared" si="3"/>
        <v>7515403</v>
      </c>
      <c r="C51" s="83">
        <f t="shared" si="4"/>
        <v>6770710</v>
      </c>
      <c r="D51" s="83">
        <f t="shared" si="5"/>
        <v>9</v>
      </c>
      <c r="E51" s="82" t="str">
        <f t="shared" si="1"/>
        <v>BALEARES</v>
      </c>
      <c r="F51" s="82">
        <f t="shared" si="6"/>
        <v>4831322</v>
      </c>
      <c r="G51" s="82">
        <f t="shared" si="7"/>
        <v>4511926</v>
      </c>
    </row>
    <row r="52" spans="1:7" x14ac:dyDescent="0.25">
      <c r="A52" s="82" t="str">
        <f t="shared" si="2"/>
        <v>HUELVA</v>
      </c>
      <c r="B52" s="83">
        <f t="shared" si="3"/>
        <v>9263069</v>
      </c>
      <c r="C52" s="83">
        <f t="shared" si="4"/>
        <v>10063261</v>
      </c>
      <c r="D52" s="83">
        <f t="shared" si="5"/>
        <v>7</v>
      </c>
      <c r="E52" s="82" t="str">
        <f t="shared" si="1"/>
        <v>SANTANDER</v>
      </c>
      <c r="F52" s="82">
        <f t="shared" si="6"/>
        <v>2172993</v>
      </c>
      <c r="G52" s="82">
        <f t="shared" si="7"/>
        <v>1913576</v>
      </c>
    </row>
    <row r="53" spans="1:7" x14ac:dyDescent="0.25">
      <c r="A53" s="82" t="str">
        <f t="shared" si="2"/>
        <v>LAS PALMAS</v>
      </c>
      <c r="B53" s="83">
        <f t="shared" si="3"/>
        <v>8805787</v>
      </c>
      <c r="C53" s="83">
        <f t="shared" si="4"/>
        <v>9354402</v>
      </c>
      <c r="D53" s="83">
        <f t="shared" si="5"/>
        <v>8</v>
      </c>
      <c r="E53" s="82" t="str">
        <f t="shared" si="1"/>
        <v>AVILES</v>
      </c>
      <c r="F53" s="82">
        <f t="shared" si="6"/>
        <v>1961135</v>
      </c>
      <c r="G53" s="82">
        <f t="shared" si="7"/>
        <v>1899421</v>
      </c>
    </row>
    <row r="54" spans="1:7" x14ac:dyDescent="0.25">
      <c r="A54" s="82" t="str">
        <f t="shared" si="2"/>
        <v>MALAGA</v>
      </c>
      <c r="B54" s="83">
        <f t="shared" si="3"/>
        <v>1068916</v>
      </c>
      <c r="C54" s="83">
        <f t="shared" si="4"/>
        <v>839758</v>
      </c>
      <c r="D54" s="83">
        <f t="shared" si="5"/>
        <v>22</v>
      </c>
      <c r="E54" s="82" t="str">
        <f t="shared" si="1"/>
        <v>ALMERIA</v>
      </c>
      <c r="F54" s="82">
        <f t="shared" si="6"/>
        <v>1872980</v>
      </c>
      <c r="G54" s="82">
        <f t="shared" si="7"/>
        <v>1965940</v>
      </c>
    </row>
    <row r="55" spans="1:7" x14ac:dyDescent="0.25">
      <c r="A55" s="82" t="str">
        <f t="shared" si="2"/>
        <v>MARIN Y RIA DE PONTEVEDRA</v>
      </c>
      <c r="B55" s="83">
        <f t="shared" si="3"/>
        <v>697365</v>
      </c>
      <c r="C55" s="83">
        <f t="shared" si="4"/>
        <v>782471</v>
      </c>
      <c r="D55" s="83">
        <f t="shared" si="5"/>
        <v>26</v>
      </c>
      <c r="E55" s="82" t="str">
        <f t="shared" si="1"/>
        <v>SEVILLA</v>
      </c>
      <c r="F55" s="82">
        <f t="shared" si="6"/>
        <v>1778087</v>
      </c>
      <c r="G55" s="82">
        <f t="shared" si="7"/>
        <v>1829309</v>
      </c>
    </row>
    <row r="56" spans="1:7" x14ac:dyDescent="0.25">
      <c r="A56" s="82" t="str">
        <f t="shared" si="2"/>
        <v>MELILLA</v>
      </c>
      <c r="B56" s="83">
        <f t="shared" si="3"/>
        <v>423766</v>
      </c>
      <c r="C56" s="83">
        <f t="shared" si="4"/>
        <v>399150</v>
      </c>
      <c r="D56" s="83">
        <f t="shared" si="5"/>
        <v>28</v>
      </c>
      <c r="E56" s="82" t="str">
        <f t="shared" si="1"/>
        <v>VIGO</v>
      </c>
      <c r="F56" s="82">
        <f t="shared" si="6"/>
        <v>1628761</v>
      </c>
      <c r="G56" s="82">
        <f t="shared" si="7"/>
        <v>1710267</v>
      </c>
    </row>
    <row r="57" spans="1:7" x14ac:dyDescent="0.25">
      <c r="A57" s="82" t="str">
        <f t="shared" si="2"/>
        <v>MOTRIL</v>
      </c>
      <c r="B57" s="83">
        <f t="shared" si="3"/>
        <v>800556</v>
      </c>
      <c r="C57" s="83">
        <f t="shared" si="4"/>
        <v>810533</v>
      </c>
      <c r="D57" s="83">
        <f t="shared" si="5"/>
        <v>25</v>
      </c>
      <c r="E57" s="82" t="str">
        <f t="shared" si="1"/>
        <v>PASAIA</v>
      </c>
      <c r="F57" s="82">
        <f t="shared" si="6"/>
        <v>1427861</v>
      </c>
      <c r="G57" s="82">
        <f t="shared" si="7"/>
        <v>1104774</v>
      </c>
    </row>
    <row r="58" spans="1:7" x14ac:dyDescent="0.25">
      <c r="A58" s="82" t="str">
        <f t="shared" si="2"/>
        <v>PASAIA</v>
      </c>
      <c r="B58" s="83">
        <f t="shared" si="3"/>
        <v>1427861</v>
      </c>
      <c r="C58" s="83">
        <f t="shared" si="4"/>
        <v>1104774</v>
      </c>
      <c r="D58" s="83">
        <f t="shared" si="5"/>
        <v>20</v>
      </c>
      <c r="E58" s="82" t="str">
        <f t="shared" si="1"/>
        <v>BAHIA DE CADIZ</v>
      </c>
      <c r="F58" s="82">
        <f t="shared" si="6"/>
        <v>1316763</v>
      </c>
      <c r="G58" s="82">
        <f t="shared" si="7"/>
        <v>1566544</v>
      </c>
    </row>
    <row r="59" spans="1:7" x14ac:dyDescent="0.25">
      <c r="A59" s="82" t="str">
        <f t="shared" si="2"/>
        <v>SANTA CRUZ DE TENERIFE</v>
      </c>
      <c r="B59" s="83">
        <f t="shared" si="3"/>
        <v>5448394</v>
      </c>
      <c r="C59" s="83">
        <f t="shared" si="4"/>
        <v>5813550</v>
      </c>
      <c r="D59" s="83">
        <f t="shared" si="5"/>
        <v>11</v>
      </c>
      <c r="E59" s="82" t="str">
        <f t="shared" si="1"/>
        <v>MALAGA</v>
      </c>
      <c r="F59" s="82">
        <f t="shared" si="6"/>
        <v>1068916</v>
      </c>
      <c r="G59" s="82">
        <f t="shared" si="7"/>
        <v>839758</v>
      </c>
    </row>
    <row r="60" spans="1:7" x14ac:dyDescent="0.25">
      <c r="A60" s="82" t="str">
        <f t="shared" si="2"/>
        <v>SANTANDER</v>
      </c>
      <c r="B60" s="83">
        <f t="shared" si="3"/>
        <v>2172993</v>
      </c>
      <c r="C60" s="83">
        <f t="shared" si="4"/>
        <v>1913576</v>
      </c>
      <c r="D60" s="83">
        <f t="shared" si="5"/>
        <v>15</v>
      </c>
      <c r="E60" s="82" t="str">
        <f t="shared" si="1"/>
        <v>ALICANTE</v>
      </c>
      <c r="F60" s="82">
        <f t="shared" si="6"/>
        <v>1040008</v>
      </c>
      <c r="G60" s="82">
        <f t="shared" si="7"/>
        <v>952913</v>
      </c>
    </row>
    <row r="61" spans="1:7" x14ac:dyDescent="0.25">
      <c r="A61" s="82" t="str">
        <f t="shared" si="2"/>
        <v>SEVILLA</v>
      </c>
      <c r="B61" s="83">
        <f t="shared" si="3"/>
        <v>1778087</v>
      </c>
      <c r="C61" s="83">
        <f t="shared" si="4"/>
        <v>1829309</v>
      </c>
      <c r="D61" s="83">
        <f t="shared" si="5"/>
        <v>18</v>
      </c>
      <c r="E61" s="82" t="str">
        <f t="shared" si="1"/>
        <v>CEUTA</v>
      </c>
      <c r="F61" s="82">
        <f t="shared" si="6"/>
        <v>987118</v>
      </c>
      <c r="G61" s="82">
        <f t="shared" si="7"/>
        <v>1126376</v>
      </c>
    </row>
    <row r="62" spans="1:7" x14ac:dyDescent="0.25">
      <c r="A62" s="82" t="str">
        <f t="shared" si="2"/>
        <v>TARRAGONA</v>
      </c>
      <c r="B62" s="83">
        <f t="shared" si="3"/>
        <v>12124813</v>
      </c>
      <c r="C62" s="83">
        <f t="shared" si="4"/>
        <v>11867478</v>
      </c>
      <c r="D62" s="83">
        <f t="shared" si="5"/>
        <v>6</v>
      </c>
      <c r="E62" s="82" t="str">
        <f t="shared" si="1"/>
        <v>MOTRIL</v>
      </c>
      <c r="F62" s="82">
        <f t="shared" si="6"/>
        <v>800556</v>
      </c>
      <c r="G62" s="82">
        <f t="shared" si="7"/>
        <v>810533</v>
      </c>
    </row>
    <row r="63" spans="1:7" x14ac:dyDescent="0.25">
      <c r="A63" s="82" t="str">
        <f t="shared" si="2"/>
        <v>VALENCIA</v>
      </c>
      <c r="B63" s="83">
        <f t="shared" si="3"/>
        <v>27237687</v>
      </c>
      <c r="C63" s="83">
        <f t="shared" si="4"/>
        <v>27851321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697365</v>
      </c>
      <c r="G63" s="82">
        <f t="shared" si="7"/>
        <v>782471</v>
      </c>
    </row>
    <row r="64" spans="1:7" x14ac:dyDescent="0.25">
      <c r="A64" s="82" t="str">
        <f t="shared" si="2"/>
        <v>VIGO</v>
      </c>
      <c r="B64" s="83">
        <f t="shared" si="3"/>
        <v>1628761</v>
      </c>
      <c r="C64" s="83">
        <f t="shared" si="4"/>
        <v>1710267</v>
      </c>
      <c r="D64" s="83">
        <f t="shared" si="5"/>
        <v>19</v>
      </c>
      <c r="E64" s="82" t="str">
        <f t="shared" si="1"/>
        <v>VILAGARCIA</v>
      </c>
      <c r="F64" s="82">
        <f t="shared" si="6"/>
        <v>426986</v>
      </c>
      <c r="G64" s="82">
        <f t="shared" si="7"/>
        <v>381174</v>
      </c>
    </row>
    <row r="65" spans="1:7" x14ac:dyDescent="0.25">
      <c r="A65" s="82" t="str">
        <f t="shared" si="2"/>
        <v>VILAGARCIA</v>
      </c>
      <c r="B65" s="83">
        <f t="shared" si="3"/>
        <v>426986</v>
      </c>
      <c r="C65" s="83">
        <f t="shared" si="4"/>
        <v>381174</v>
      </c>
      <c r="D65" s="83">
        <f t="shared" si="5"/>
        <v>27</v>
      </c>
      <c r="E65" s="82" t="str">
        <f t="shared" si="1"/>
        <v>MELILLA</v>
      </c>
      <c r="F65" s="82">
        <f t="shared" si="6"/>
        <v>423766</v>
      </c>
      <c r="G65" s="82">
        <f t="shared" si="7"/>
        <v>399150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868803</v>
      </c>
      <c r="C7" s="37">
        <v>1074683</v>
      </c>
      <c r="D7" s="37">
        <v>4926082</v>
      </c>
      <c r="E7" s="37">
        <v>4768283</v>
      </c>
      <c r="F7" s="10">
        <f>((E7*100)/D7)-100</f>
        <v>-3.2033368506654938</v>
      </c>
      <c r="G7" s="1"/>
      <c r="H7" s="1"/>
      <c r="I7" s="1"/>
    </row>
    <row r="8" spans="1:12" x14ac:dyDescent="0.25">
      <c r="A8" s="11" t="s">
        <v>45</v>
      </c>
      <c r="B8" s="38">
        <v>208944</v>
      </c>
      <c r="C8" s="38">
        <v>158016</v>
      </c>
      <c r="D8" s="38">
        <v>947293</v>
      </c>
      <c r="E8" s="38">
        <v>1035451</v>
      </c>
      <c r="F8" s="13">
        <f t="shared" ref="F8:F34" si="0">((E8*100)/D8)-100</f>
        <v>9.3063075521512388</v>
      </c>
      <c r="G8" s="1"/>
      <c r="H8" s="1"/>
      <c r="I8" s="1"/>
    </row>
    <row r="9" spans="1:12" x14ac:dyDescent="0.25">
      <c r="A9" s="8" t="s">
        <v>46</v>
      </c>
      <c r="B9" s="37">
        <v>409434</v>
      </c>
      <c r="C9" s="37">
        <v>262719</v>
      </c>
      <c r="D9" s="37">
        <v>1949136</v>
      </c>
      <c r="E9" s="37">
        <v>1852585</v>
      </c>
      <c r="F9" s="10">
        <f t="shared" si="0"/>
        <v>-4.9535281273343656</v>
      </c>
      <c r="G9" s="1"/>
      <c r="H9" s="1"/>
      <c r="I9" s="1"/>
    </row>
    <row r="10" spans="1:12" x14ac:dyDescent="0.25">
      <c r="A10" s="11" t="s">
        <v>47</v>
      </c>
      <c r="B10" s="38">
        <v>406584</v>
      </c>
      <c r="C10" s="38">
        <v>330025</v>
      </c>
      <c r="D10" s="38">
        <v>1875201</v>
      </c>
      <c r="E10" s="38">
        <v>1939933</v>
      </c>
      <c r="F10" s="13">
        <f t="shared" si="0"/>
        <v>3.4520032785818699</v>
      </c>
      <c r="G10" s="1"/>
      <c r="H10" s="1"/>
      <c r="I10" s="1"/>
    </row>
    <row r="11" spans="1:12" x14ac:dyDescent="0.25">
      <c r="A11" s="8" t="s">
        <v>48</v>
      </c>
      <c r="B11" s="37">
        <v>7740460</v>
      </c>
      <c r="C11" s="37">
        <v>7786740</v>
      </c>
      <c r="D11" s="37">
        <v>34006356</v>
      </c>
      <c r="E11" s="37">
        <v>38327493</v>
      </c>
      <c r="F11" s="10">
        <f t="shared" si="0"/>
        <v>12.706851036906158</v>
      </c>
      <c r="G11" s="1"/>
      <c r="H11" s="1"/>
      <c r="I11" s="1"/>
    </row>
    <row r="12" spans="1:12" x14ac:dyDescent="0.25">
      <c r="A12" s="11" t="s">
        <v>49</v>
      </c>
      <c r="B12" s="38">
        <v>318659</v>
      </c>
      <c r="C12" s="38">
        <v>265515</v>
      </c>
      <c r="D12" s="38">
        <v>1514228</v>
      </c>
      <c r="E12" s="38">
        <v>1274673</v>
      </c>
      <c r="F12" s="13">
        <f t="shared" si="0"/>
        <v>-15.820272772660388</v>
      </c>
      <c r="G12" s="1"/>
      <c r="H12" s="1"/>
      <c r="I12" s="1"/>
    </row>
    <row r="13" spans="1:12" x14ac:dyDescent="0.25">
      <c r="A13" s="8" t="s">
        <v>50</v>
      </c>
      <c r="B13" s="37">
        <v>1050910</v>
      </c>
      <c r="C13" s="37">
        <v>1131603</v>
      </c>
      <c r="D13" s="37">
        <v>4430466</v>
      </c>
      <c r="E13" s="37">
        <v>4762061</v>
      </c>
      <c r="F13" s="10">
        <f t="shared" si="0"/>
        <v>7.4844271460383567</v>
      </c>
      <c r="G13" s="1"/>
      <c r="H13" s="1"/>
      <c r="I13" s="1"/>
    </row>
    <row r="14" spans="1:12" x14ac:dyDescent="0.25">
      <c r="A14" s="11" t="s">
        <v>51</v>
      </c>
      <c r="B14" s="38">
        <v>3740744</v>
      </c>
      <c r="C14" s="38">
        <v>3849225</v>
      </c>
      <c r="D14" s="38">
        <v>16775238</v>
      </c>
      <c r="E14" s="38">
        <v>18106043</v>
      </c>
      <c r="F14" s="13">
        <f t="shared" si="0"/>
        <v>7.9331512315950476</v>
      </c>
      <c r="G14" s="1"/>
      <c r="H14" s="1"/>
      <c r="I14" s="1"/>
    </row>
    <row r="15" spans="1:12" x14ac:dyDescent="0.25">
      <c r="A15" s="8" t="s">
        <v>52</v>
      </c>
      <c r="B15" s="37">
        <v>2655810</v>
      </c>
      <c r="C15" s="37">
        <v>2724143</v>
      </c>
      <c r="D15" s="37">
        <v>12251679</v>
      </c>
      <c r="E15" s="37">
        <v>12194568</v>
      </c>
      <c r="F15" s="10">
        <f t="shared" si="0"/>
        <v>-0.46614835403376276</v>
      </c>
      <c r="G15" s="1"/>
      <c r="H15" s="1"/>
      <c r="I15" s="1"/>
    </row>
    <row r="16" spans="1:12" x14ac:dyDescent="0.25">
      <c r="A16" s="11" t="s">
        <v>53</v>
      </c>
      <c r="B16" s="38">
        <v>2357369</v>
      </c>
      <c r="C16" s="38">
        <v>2926464</v>
      </c>
      <c r="D16" s="38">
        <v>11780755</v>
      </c>
      <c r="E16" s="38">
        <v>12897199</v>
      </c>
      <c r="F16" s="13">
        <f t="shared" si="0"/>
        <v>9.4768459237120197</v>
      </c>
      <c r="G16" s="1"/>
      <c r="H16" s="1"/>
      <c r="I16" s="1"/>
    </row>
    <row r="17" spans="1:9" x14ac:dyDescent="0.25">
      <c r="A17" s="8" t="s">
        <v>54</v>
      </c>
      <c r="B17" s="37">
        <v>1330576</v>
      </c>
      <c r="C17" s="37">
        <v>1550323</v>
      </c>
      <c r="D17" s="37">
        <v>5571327</v>
      </c>
      <c r="E17" s="37">
        <v>6498845</v>
      </c>
      <c r="F17" s="10">
        <f t="shared" si="0"/>
        <v>16.648062481344212</v>
      </c>
      <c r="G17" s="1"/>
      <c r="H17" s="1"/>
      <c r="I17" s="1"/>
    </row>
    <row r="18" spans="1:9" x14ac:dyDescent="0.25">
      <c r="A18" s="11" t="s">
        <v>55</v>
      </c>
      <c r="B18" s="38">
        <v>213830</v>
      </c>
      <c r="C18" s="38">
        <v>154046</v>
      </c>
      <c r="D18" s="38">
        <v>849651</v>
      </c>
      <c r="E18" s="38">
        <v>744926</v>
      </c>
      <c r="F18" s="13">
        <f t="shared" si="0"/>
        <v>-12.325649001766607</v>
      </c>
      <c r="G18" s="1"/>
      <c r="H18" s="1"/>
      <c r="I18" s="1"/>
    </row>
    <row r="19" spans="1:9" x14ac:dyDescent="0.25">
      <c r="A19" s="8" t="s">
        <v>56</v>
      </c>
      <c r="B19" s="37">
        <v>1007253</v>
      </c>
      <c r="C19" s="37">
        <v>806514</v>
      </c>
      <c r="D19" s="37">
        <v>5136290</v>
      </c>
      <c r="E19" s="37">
        <v>5268721</v>
      </c>
      <c r="F19" s="10">
        <f t="shared" si="0"/>
        <v>2.5783396186741783</v>
      </c>
      <c r="G19" s="1"/>
      <c r="H19" s="1"/>
      <c r="I19" s="1"/>
    </row>
    <row r="20" spans="1:9" x14ac:dyDescent="0.25">
      <c r="A20" s="11" t="s">
        <v>57</v>
      </c>
      <c r="B20" s="38">
        <v>1574094</v>
      </c>
      <c r="C20" s="38">
        <v>1514385</v>
      </c>
      <c r="D20" s="38">
        <v>6722343</v>
      </c>
      <c r="E20" s="38">
        <v>7486517</v>
      </c>
      <c r="F20" s="13">
        <f t="shared" si="0"/>
        <v>11.367673443619282</v>
      </c>
      <c r="G20" s="1"/>
      <c r="H20" s="1"/>
      <c r="I20" s="1"/>
    </row>
    <row r="21" spans="1:9" x14ac:dyDescent="0.25">
      <c r="A21" s="8" t="s">
        <v>58</v>
      </c>
      <c r="B21" s="37">
        <v>2465033</v>
      </c>
      <c r="C21" s="37">
        <v>1571746</v>
      </c>
      <c r="D21" s="37">
        <v>10010408</v>
      </c>
      <c r="E21" s="37">
        <v>9166105</v>
      </c>
      <c r="F21" s="10">
        <f t="shared" si="0"/>
        <v>-8.4342516309025513</v>
      </c>
      <c r="G21" s="1"/>
      <c r="H21" s="1"/>
      <c r="I21" s="1"/>
    </row>
    <row r="22" spans="1:9" x14ac:dyDescent="0.25">
      <c r="A22" s="11" t="s">
        <v>59</v>
      </c>
      <c r="B22" s="38">
        <v>1665840</v>
      </c>
      <c r="C22" s="38">
        <v>1655376</v>
      </c>
      <c r="D22" s="38">
        <v>8304791</v>
      </c>
      <c r="E22" s="38">
        <v>7898389</v>
      </c>
      <c r="F22" s="13">
        <f t="shared" si="0"/>
        <v>-4.8935849198372381</v>
      </c>
      <c r="G22" s="1"/>
      <c r="H22" s="1"/>
      <c r="I22" s="1"/>
    </row>
    <row r="23" spans="1:9" x14ac:dyDescent="0.25">
      <c r="A23" s="8" t="s">
        <v>60</v>
      </c>
      <c r="B23" s="37">
        <v>270661</v>
      </c>
      <c r="C23" s="37">
        <v>257927</v>
      </c>
      <c r="D23" s="37">
        <v>808670</v>
      </c>
      <c r="E23" s="37">
        <v>1029043</v>
      </c>
      <c r="F23" s="10">
        <f t="shared" si="0"/>
        <v>27.251289153795739</v>
      </c>
      <c r="G23" s="1"/>
      <c r="H23" s="1"/>
      <c r="I23" s="1"/>
    </row>
    <row r="24" spans="1:9" x14ac:dyDescent="0.25">
      <c r="A24" s="11" t="s">
        <v>61</v>
      </c>
      <c r="B24" s="38">
        <v>131879</v>
      </c>
      <c r="C24" s="38">
        <v>151273</v>
      </c>
      <c r="D24" s="38">
        <v>769964</v>
      </c>
      <c r="E24" s="38">
        <v>688640</v>
      </c>
      <c r="F24" s="13">
        <f t="shared" si="0"/>
        <v>-10.562052251793588</v>
      </c>
      <c r="G24" s="1"/>
      <c r="H24" s="1"/>
      <c r="I24" s="1"/>
    </row>
    <row r="25" spans="1:9" x14ac:dyDescent="0.25">
      <c r="A25" s="8" t="s">
        <v>62</v>
      </c>
      <c r="B25" s="37">
        <v>86237</v>
      </c>
      <c r="C25" s="37">
        <v>94491</v>
      </c>
      <c r="D25" s="37">
        <v>392969</v>
      </c>
      <c r="E25" s="37">
        <v>418500</v>
      </c>
      <c r="F25" s="10">
        <f t="shared" si="0"/>
        <v>6.4969501411052732</v>
      </c>
      <c r="G25" s="1"/>
      <c r="H25" s="1"/>
      <c r="I25" s="1"/>
    </row>
    <row r="26" spans="1:9" x14ac:dyDescent="0.25">
      <c r="A26" s="11" t="s">
        <v>63</v>
      </c>
      <c r="B26" s="38">
        <v>150382</v>
      </c>
      <c r="C26" s="38">
        <v>149828</v>
      </c>
      <c r="D26" s="38">
        <v>797057</v>
      </c>
      <c r="E26" s="38">
        <v>789352</v>
      </c>
      <c r="F26" s="13">
        <f t="shared" si="0"/>
        <v>-0.96668117838498802</v>
      </c>
      <c r="G26" s="1"/>
      <c r="H26" s="1"/>
      <c r="I26" s="1"/>
    </row>
    <row r="27" spans="1:9" x14ac:dyDescent="0.25">
      <c r="A27" s="8" t="s">
        <v>64</v>
      </c>
      <c r="B27" s="37">
        <v>217141</v>
      </c>
      <c r="C27" s="37">
        <v>280896</v>
      </c>
      <c r="D27" s="37">
        <v>1081671</v>
      </c>
      <c r="E27" s="37">
        <v>1406988</v>
      </c>
      <c r="F27" s="10">
        <f t="shared" si="0"/>
        <v>30.075411100047972</v>
      </c>
      <c r="G27" s="1"/>
      <c r="H27" s="1"/>
      <c r="I27" s="1"/>
    </row>
    <row r="28" spans="1:9" x14ac:dyDescent="0.25">
      <c r="A28" s="11" t="s">
        <v>65</v>
      </c>
      <c r="B28" s="38">
        <v>1197915</v>
      </c>
      <c r="C28" s="38">
        <v>1129965</v>
      </c>
      <c r="D28" s="38">
        <v>5386767</v>
      </c>
      <c r="E28" s="38">
        <v>5060999</v>
      </c>
      <c r="F28" s="13">
        <f t="shared" si="0"/>
        <v>-6.0475606240255075</v>
      </c>
      <c r="G28" s="1"/>
      <c r="H28" s="1"/>
      <c r="I28" s="1"/>
    </row>
    <row r="29" spans="1:9" x14ac:dyDescent="0.25">
      <c r="A29" s="8" t="s">
        <v>66</v>
      </c>
      <c r="B29" s="37">
        <v>405892</v>
      </c>
      <c r="C29" s="37">
        <v>424340</v>
      </c>
      <c r="D29" s="37">
        <v>1892578</v>
      </c>
      <c r="E29" s="37">
        <v>2152650</v>
      </c>
      <c r="F29" s="10">
        <f t="shared" si="0"/>
        <v>13.741679338975729</v>
      </c>
      <c r="G29" s="1"/>
      <c r="H29" s="1"/>
      <c r="I29" s="1"/>
    </row>
    <row r="30" spans="1:9" x14ac:dyDescent="0.25">
      <c r="A30" s="11" t="s">
        <v>67</v>
      </c>
      <c r="B30" s="38">
        <v>364871</v>
      </c>
      <c r="C30" s="38">
        <v>317954</v>
      </c>
      <c r="D30" s="38">
        <v>1818547</v>
      </c>
      <c r="E30" s="38">
        <v>1771055</v>
      </c>
      <c r="F30" s="13">
        <f t="shared" si="0"/>
        <v>-2.6115354731002327</v>
      </c>
      <c r="G30" s="1"/>
      <c r="H30" s="1"/>
      <c r="I30" s="1"/>
    </row>
    <row r="31" spans="1:9" x14ac:dyDescent="0.25">
      <c r="A31" s="8" t="s">
        <v>68</v>
      </c>
      <c r="B31" s="37">
        <v>2419662</v>
      </c>
      <c r="C31" s="37">
        <v>2505486</v>
      </c>
      <c r="D31" s="37">
        <v>11750981</v>
      </c>
      <c r="E31" s="37">
        <v>12101647</v>
      </c>
      <c r="F31" s="10">
        <f t="shared" si="0"/>
        <v>2.9841423452220681</v>
      </c>
      <c r="G31" s="1"/>
      <c r="H31" s="1"/>
      <c r="I31" s="1"/>
    </row>
    <row r="32" spans="1:9" x14ac:dyDescent="0.25">
      <c r="A32" s="11" t="s">
        <v>69</v>
      </c>
      <c r="B32" s="38">
        <v>6332738</v>
      </c>
      <c r="C32" s="38">
        <v>6478783</v>
      </c>
      <c r="D32" s="38">
        <v>27642745</v>
      </c>
      <c r="E32" s="38">
        <v>27046022</v>
      </c>
      <c r="F32" s="13">
        <f t="shared" si="0"/>
        <v>-2.1586966128002132</v>
      </c>
      <c r="G32" s="1"/>
      <c r="H32" s="1"/>
      <c r="I32" s="1"/>
    </row>
    <row r="33" spans="1:9" x14ac:dyDescent="0.25">
      <c r="A33" s="8" t="s">
        <v>70</v>
      </c>
      <c r="B33" s="37">
        <v>354478</v>
      </c>
      <c r="C33" s="37">
        <v>340950</v>
      </c>
      <c r="D33" s="37">
        <v>1597110</v>
      </c>
      <c r="E33" s="37">
        <v>1513722</v>
      </c>
      <c r="F33" s="10">
        <f t="shared" si="0"/>
        <v>-5.2211807577436815</v>
      </c>
      <c r="G33" s="1"/>
      <c r="H33" s="1"/>
      <c r="I33" s="1"/>
    </row>
    <row r="34" spans="1:9" x14ac:dyDescent="0.25">
      <c r="A34" s="11" t="s">
        <v>71</v>
      </c>
      <c r="B34" s="38">
        <v>70729</v>
      </c>
      <c r="C34" s="38">
        <v>84527</v>
      </c>
      <c r="D34" s="38">
        <v>379466</v>
      </c>
      <c r="E34" s="38">
        <v>424705</v>
      </c>
      <c r="F34" s="13">
        <f t="shared" si="0"/>
        <v>11.921753200550242</v>
      </c>
      <c r="G34" s="1"/>
      <c r="H34" s="1"/>
      <c r="I34" s="1"/>
    </row>
    <row r="35" spans="1:9" x14ac:dyDescent="0.25">
      <c r="A35" s="14" t="s">
        <v>72</v>
      </c>
      <c r="B35" s="15">
        <f>SUM(B7:B34)</f>
        <v>40016928</v>
      </c>
      <c r="C35" s="15">
        <f t="shared" ref="C35:E35" si="1">SUM(C7:C34)</f>
        <v>39977943</v>
      </c>
      <c r="D35" s="15">
        <f t="shared" si="1"/>
        <v>181369769</v>
      </c>
      <c r="E35" s="15">
        <f t="shared" si="1"/>
        <v>188625115</v>
      </c>
      <c r="F35" s="16">
        <f>((E35*100)/D35)-100</f>
        <v>4.0003061370166932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4768283</v>
      </c>
      <c r="C38" s="41">
        <f>D7</f>
        <v>4926082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38327493</v>
      </c>
      <c r="G38" s="42">
        <f>LOOKUP(E38,$A$38:$A$65,$C$38:$C$65)</f>
        <v>34006356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1035451</v>
      </c>
      <c r="C39" s="41">
        <f t="shared" ref="C39:C65" si="5">D8</f>
        <v>947293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27046022</v>
      </c>
      <c r="G39" s="42">
        <f t="shared" ref="G39:G65" si="8">LOOKUP(E39,$A$38:$A$65,$C$38:$C$65)</f>
        <v>27642745</v>
      </c>
    </row>
    <row r="40" spans="1:9" x14ac:dyDescent="0.25">
      <c r="A40" s="42" t="str">
        <f t="shared" si="3"/>
        <v>ALMERIA</v>
      </c>
      <c r="B40" s="41">
        <f t="shared" si="4"/>
        <v>1852585</v>
      </c>
      <c r="C40" s="41">
        <f t="shared" si="5"/>
        <v>1949136</v>
      </c>
      <c r="D40" s="41">
        <f t="shared" si="6"/>
        <v>17</v>
      </c>
      <c r="E40" s="42" t="str">
        <f t="shared" si="2"/>
        <v>BARCELONA</v>
      </c>
      <c r="F40" s="42">
        <f t="shared" si="7"/>
        <v>18106043</v>
      </c>
      <c r="G40" s="42">
        <f t="shared" si="8"/>
        <v>16775238</v>
      </c>
    </row>
    <row r="41" spans="1:9" x14ac:dyDescent="0.25">
      <c r="A41" s="42" t="str">
        <f t="shared" si="3"/>
        <v>AVILES</v>
      </c>
      <c r="B41" s="41">
        <f t="shared" si="4"/>
        <v>1939933</v>
      </c>
      <c r="C41" s="41">
        <f t="shared" si="5"/>
        <v>1875201</v>
      </c>
      <c r="D41" s="41">
        <f t="shared" si="6"/>
        <v>16</v>
      </c>
      <c r="E41" s="42" t="str">
        <f t="shared" si="2"/>
        <v>CARTAGENA</v>
      </c>
      <c r="F41" s="42">
        <f t="shared" si="7"/>
        <v>12897199</v>
      </c>
      <c r="G41" s="42">
        <f t="shared" si="8"/>
        <v>11780755</v>
      </c>
    </row>
    <row r="42" spans="1:9" x14ac:dyDescent="0.25">
      <c r="A42" s="42" t="str">
        <f t="shared" si="3"/>
        <v>BAHIA DE ALGECIRAS</v>
      </c>
      <c r="B42" s="41">
        <f t="shared" si="4"/>
        <v>38327493</v>
      </c>
      <c r="C42" s="41">
        <f t="shared" si="5"/>
        <v>34006356</v>
      </c>
      <c r="D42" s="41">
        <f t="shared" si="6"/>
        <v>1</v>
      </c>
      <c r="E42" s="42" t="str">
        <f t="shared" si="2"/>
        <v>BILBAO</v>
      </c>
      <c r="F42" s="42">
        <f t="shared" si="7"/>
        <v>12194568</v>
      </c>
      <c r="G42" s="42">
        <f t="shared" si="8"/>
        <v>12251679</v>
      </c>
    </row>
    <row r="43" spans="1:9" x14ac:dyDescent="0.25">
      <c r="A43" s="42" t="str">
        <f t="shared" si="3"/>
        <v>BAHIA DE CADIZ</v>
      </c>
      <c r="B43" s="41">
        <f t="shared" si="4"/>
        <v>1274673</v>
      </c>
      <c r="C43" s="41">
        <f t="shared" si="5"/>
        <v>1514228</v>
      </c>
      <c r="D43" s="41">
        <f t="shared" si="6"/>
        <v>21</v>
      </c>
      <c r="E43" s="42" t="str">
        <f t="shared" si="2"/>
        <v>TARRAGONA</v>
      </c>
      <c r="F43" s="42">
        <f t="shared" si="7"/>
        <v>12101647</v>
      </c>
      <c r="G43" s="42">
        <f t="shared" si="8"/>
        <v>11750981</v>
      </c>
    </row>
    <row r="44" spans="1:9" x14ac:dyDescent="0.25">
      <c r="A44" s="42" t="str">
        <f t="shared" si="3"/>
        <v>BALEARES</v>
      </c>
      <c r="B44" s="41">
        <f t="shared" si="4"/>
        <v>4762061</v>
      </c>
      <c r="C44" s="41">
        <f t="shared" si="5"/>
        <v>4430466</v>
      </c>
      <c r="D44" s="41">
        <f t="shared" si="6"/>
        <v>14</v>
      </c>
      <c r="E44" s="42" t="str">
        <f t="shared" si="2"/>
        <v>HUELVA</v>
      </c>
      <c r="F44" s="42">
        <f t="shared" si="7"/>
        <v>9166105</v>
      </c>
      <c r="G44" s="42">
        <f t="shared" si="8"/>
        <v>10010408</v>
      </c>
    </row>
    <row r="45" spans="1:9" x14ac:dyDescent="0.25">
      <c r="A45" s="42" t="str">
        <f t="shared" si="3"/>
        <v>BARCELONA</v>
      </c>
      <c r="B45" s="41">
        <f t="shared" si="4"/>
        <v>18106043</v>
      </c>
      <c r="C45" s="41">
        <f t="shared" si="5"/>
        <v>16775238</v>
      </c>
      <c r="D45" s="41">
        <f t="shared" si="6"/>
        <v>3</v>
      </c>
      <c r="E45" s="42" t="str">
        <f t="shared" si="2"/>
        <v>LAS PALMAS</v>
      </c>
      <c r="F45" s="42">
        <f t="shared" si="7"/>
        <v>7898389</v>
      </c>
      <c r="G45" s="42">
        <f t="shared" si="8"/>
        <v>8304791</v>
      </c>
    </row>
    <row r="46" spans="1:9" x14ac:dyDescent="0.25">
      <c r="A46" s="42" t="str">
        <f t="shared" si="3"/>
        <v>BILBAO</v>
      </c>
      <c r="B46" s="41">
        <f t="shared" si="4"/>
        <v>12194568</v>
      </c>
      <c r="C46" s="41">
        <f t="shared" si="5"/>
        <v>12251679</v>
      </c>
      <c r="D46" s="41">
        <f t="shared" si="6"/>
        <v>5</v>
      </c>
      <c r="E46" s="42" t="str">
        <f t="shared" si="2"/>
        <v>GIJON</v>
      </c>
      <c r="F46" s="42">
        <f t="shared" si="7"/>
        <v>7486517</v>
      </c>
      <c r="G46" s="42">
        <f t="shared" si="8"/>
        <v>6722343</v>
      </c>
    </row>
    <row r="47" spans="1:9" x14ac:dyDescent="0.25">
      <c r="A47" s="42" t="str">
        <f t="shared" si="3"/>
        <v>CARTAGENA</v>
      </c>
      <c r="B47" s="41">
        <f t="shared" si="4"/>
        <v>12897199</v>
      </c>
      <c r="C47" s="41">
        <f t="shared" si="5"/>
        <v>11780755</v>
      </c>
      <c r="D47" s="41">
        <f t="shared" si="6"/>
        <v>4</v>
      </c>
      <c r="E47" s="42" t="str">
        <f t="shared" si="2"/>
        <v>CASTELLON</v>
      </c>
      <c r="F47" s="42">
        <f t="shared" si="7"/>
        <v>6498845</v>
      </c>
      <c r="G47" s="42">
        <f t="shared" si="8"/>
        <v>5571327</v>
      </c>
    </row>
    <row r="48" spans="1:9" x14ac:dyDescent="0.25">
      <c r="A48" s="42" t="str">
        <f t="shared" si="3"/>
        <v>CASTELLON</v>
      </c>
      <c r="B48" s="41">
        <f t="shared" si="4"/>
        <v>6498845</v>
      </c>
      <c r="C48" s="41">
        <f t="shared" si="5"/>
        <v>5571327</v>
      </c>
      <c r="D48" s="41">
        <f t="shared" si="6"/>
        <v>10</v>
      </c>
      <c r="E48" s="42" t="str">
        <f t="shared" si="2"/>
        <v>FERROL-SAN CIBRAO</v>
      </c>
      <c r="F48" s="42">
        <f t="shared" si="7"/>
        <v>5268721</v>
      </c>
      <c r="G48" s="42">
        <f t="shared" si="8"/>
        <v>5136290</v>
      </c>
    </row>
    <row r="49" spans="1:7" x14ac:dyDescent="0.25">
      <c r="A49" s="42" t="str">
        <f t="shared" si="3"/>
        <v>CEUTA</v>
      </c>
      <c r="B49" s="41">
        <f t="shared" si="4"/>
        <v>744926</v>
      </c>
      <c r="C49" s="41">
        <f t="shared" si="5"/>
        <v>849651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5060999</v>
      </c>
      <c r="G49" s="42">
        <f t="shared" si="8"/>
        <v>5386767</v>
      </c>
    </row>
    <row r="50" spans="1:7" x14ac:dyDescent="0.25">
      <c r="A50" s="42" t="str">
        <f t="shared" si="3"/>
        <v>FERROL-SAN CIBRAO</v>
      </c>
      <c r="B50" s="41">
        <f t="shared" si="4"/>
        <v>5268721</v>
      </c>
      <c r="C50" s="41">
        <f t="shared" si="5"/>
        <v>5136290</v>
      </c>
      <c r="D50" s="41">
        <f t="shared" si="6"/>
        <v>11</v>
      </c>
      <c r="E50" s="42" t="str">
        <f t="shared" si="2"/>
        <v>A CORUÑA</v>
      </c>
      <c r="F50" s="42">
        <f t="shared" si="7"/>
        <v>4768283</v>
      </c>
      <c r="G50" s="42">
        <f t="shared" si="8"/>
        <v>4926082</v>
      </c>
    </row>
    <row r="51" spans="1:7" x14ac:dyDescent="0.25">
      <c r="A51" s="42" t="str">
        <f t="shared" si="3"/>
        <v>GIJON</v>
      </c>
      <c r="B51" s="41">
        <f t="shared" si="4"/>
        <v>7486517</v>
      </c>
      <c r="C51" s="41">
        <f t="shared" si="5"/>
        <v>6722343</v>
      </c>
      <c r="D51" s="41">
        <f t="shared" si="6"/>
        <v>9</v>
      </c>
      <c r="E51" s="42" t="str">
        <f t="shared" si="2"/>
        <v>BALEARES</v>
      </c>
      <c r="F51" s="42">
        <f t="shared" si="7"/>
        <v>4762061</v>
      </c>
      <c r="G51" s="42">
        <f t="shared" si="8"/>
        <v>4430466</v>
      </c>
    </row>
    <row r="52" spans="1:7" x14ac:dyDescent="0.25">
      <c r="A52" s="42" t="str">
        <f t="shared" si="3"/>
        <v>HUELVA</v>
      </c>
      <c r="B52" s="41">
        <f t="shared" si="4"/>
        <v>9166105</v>
      </c>
      <c r="C52" s="41">
        <f t="shared" si="5"/>
        <v>10010408</v>
      </c>
      <c r="D52" s="41">
        <f t="shared" si="6"/>
        <v>7</v>
      </c>
      <c r="E52" s="42" t="str">
        <f t="shared" si="2"/>
        <v>SANTANDER</v>
      </c>
      <c r="F52" s="42">
        <f t="shared" si="7"/>
        <v>2152650</v>
      </c>
      <c r="G52" s="42">
        <f t="shared" si="8"/>
        <v>1892578</v>
      </c>
    </row>
    <row r="53" spans="1:7" x14ac:dyDescent="0.25">
      <c r="A53" s="42" t="str">
        <f t="shared" si="3"/>
        <v>LAS PALMAS</v>
      </c>
      <c r="B53" s="41">
        <f t="shared" si="4"/>
        <v>7898389</v>
      </c>
      <c r="C53" s="41">
        <f t="shared" si="5"/>
        <v>8304791</v>
      </c>
      <c r="D53" s="41">
        <f t="shared" si="6"/>
        <v>8</v>
      </c>
      <c r="E53" s="42" t="str">
        <f t="shared" si="2"/>
        <v>AVILES</v>
      </c>
      <c r="F53" s="42">
        <f t="shared" si="7"/>
        <v>1939933</v>
      </c>
      <c r="G53" s="42">
        <f t="shared" si="8"/>
        <v>1875201</v>
      </c>
    </row>
    <row r="54" spans="1:7" x14ac:dyDescent="0.25">
      <c r="A54" s="42" t="str">
        <f t="shared" si="3"/>
        <v>MALAGA</v>
      </c>
      <c r="B54" s="41">
        <f t="shared" si="4"/>
        <v>1029043</v>
      </c>
      <c r="C54" s="41">
        <f t="shared" si="5"/>
        <v>808670</v>
      </c>
      <c r="D54" s="41">
        <f t="shared" si="6"/>
        <v>23</v>
      </c>
      <c r="E54" s="42" t="str">
        <f t="shared" si="2"/>
        <v>ALMERIA</v>
      </c>
      <c r="F54" s="42">
        <f t="shared" si="7"/>
        <v>1852585</v>
      </c>
      <c r="G54" s="42">
        <f t="shared" si="8"/>
        <v>1949136</v>
      </c>
    </row>
    <row r="55" spans="1:7" x14ac:dyDescent="0.25">
      <c r="A55" s="42" t="str">
        <f t="shared" si="3"/>
        <v>MARIN Y RIA DE PONTEVEDRA</v>
      </c>
      <c r="B55" s="41">
        <f t="shared" si="4"/>
        <v>688640</v>
      </c>
      <c r="C55" s="41">
        <f t="shared" si="5"/>
        <v>769964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1771055</v>
      </c>
      <c r="G55" s="42">
        <f t="shared" si="8"/>
        <v>1818547</v>
      </c>
    </row>
    <row r="56" spans="1:7" x14ac:dyDescent="0.25">
      <c r="A56" s="42" t="str">
        <f t="shared" si="3"/>
        <v>MELILLA</v>
      </c>
      <c r="B56" s="41">
        <f t="shared" si="4"/>
        <v>418500</v>
      </c>
      <c r="C56" s="41">
        <f t="shared" si="5"/>
        <v>392969</v>
      </c>
      <c r="D56" s="41">
        <f t="shared" si="6"/>
        <v>28</v>
      </c>
      <c r="E56" s="42" t="str">
        <f t="shared" si="2"/>
        <v>VIGO</v>
      </c>
      <c r="F56" s="42">
        <f t="shared" si="9"/>
        <v>1513722</v>
      </c>
      <c r="G56" s="42">
        <f t="shared" si="8"/>
        <v>1597110</v>
      </c>
    </row>
    <row r="57" spans="1:7" x14ac:dyDescent="0.25">
      <c r="A57" s="42" t="str">
        <f t="shared" si="3"/>
        <v>MOTRIL</v>
      </c>
      <c r="B57" s="41">
        <f t="shared" si="4"/>
        <v>789352</v>
      </c>
      <c r="C57" s="41">
        <f t="shared" si="5"/>
        <v>797057</v>
      </c>
      <c r="D57" s="41">
        <f t="shared" si="6"/>
        <v>24</v>
      </c>
      <c r="E57" s="42" t="str">
        <f t="shared" si="2"/>
        <v>PASAIA</v>
      </c>
      <c r="F57" s="42">
        <f t="shared" si="9"/>
        <v>1406988</v>
      </c>
      <c r="G57" s="42">
        <f t="shared" si="8"/>
        <v>1081671</v>
      </c>
    </row>
    <row r="58" spans="1:7" x14ac:dyDescent="0.25">
      <c r="A58" s="42" t="str">
        <f t="shared" si="3"/>
        <v>PASAIA</v>
      </c>
      <c r="B58" s="41">
        <f t="shared" si="4"/>
        <v>1406988</v>
      </c>
      <c r="C58" s="41">
        <f t="shared" si="5"/>
        <v>1081671</v>
      </c>
      <c r="D58" s="41">
        <f t="shared" si="6"/>
        <v>20</v>
      </c>
      <c r="E58" s="42" t="str">
        <f t="shared" si="2"/>
        <v>BAHIA DE CADIZ</v>
      </c>
      <c r="F58" s="42">
        <f t="shared" si="9"/>
        <v>1274673</v>
      </c>
      <c r="G58" s="42">
        <f t="shared" si="8"/>
        <v>1514228</v>
      </c>
    </row>
    <row r="59" spans="1:7" x14ac:dyDescent="0.25">
      <c r="A59" s="42" t="str">
        <f t="shared" si="3"/>
        <v>SANTA CRUZ DE TENERIFE</v>
      </c>
      <c r="B59" s="41">
        <f t="shared" si="4"/>
        <v>5060999</v>
      </c>
      <c r="C59" s="41">
        <f t="shared" si="5"/>
        <v>5386767</v>
      </c>
      <c r="D59" s="41">
        <f t="shared" si="6"/>
        <v>12</v>
      </c>
      <c r="E59" s="42" t="str">
        <f t="shared" si="2"/>
        <v>ALICANTE</v>
      </c>
      <c r="F59" s="42">
        <f t="shared" si="9"/>
        <v>1035451</v>
      </c>
      <c r="G59" s="42">
        <f t="shared" si="8"/>
        <v>947293</v>
      </c>
    </row>
    <row r="60" spans="1:7" x14ac:dyDescent="0.25">
      <c r="A60" s="42" t="str">
        <f t="shared" si="3"/>
        <v>SANTANDER</v>
      </c>
      <c r="B60" s="41">
        <f t="shared" si="4"/>
        <v>2152650</v>
      </c>
      <c r="C60" s="41">
        <f t="shared" si="5"/>
        <v>1892578</v>
      </c>
      <c r="D60" s="41">
        <f t="shared" si="6"/>
        <v>15</v>
      </c>
      <c r="E60" s="42" t="str">
        <f t="shared" si="2"/>
        <v>MALAGA</v>
      </c>
      <c r="F60" s="42">
        <f t="shared" si="9"/>
        <v>1029043</v>
      </c>
      <c r="G60" s="42">
        <f t="shared" si="8"/>
        <v>808670</v>
      </c>
    </row>
    <row r="61" spans="1:7" x14ac:dyDescent="0.25">
      <c r="A61" s="42" t="str">
        <f t="shared" si="3"/>
        <v>SEVILLA</v>
      </c>
      <c r="B61" s="41">
        <f t="shared" si="4"/>
        <v>1771055</v>
      </c>
      <c r="C61" s="41">
        <f t="shared" si="5"/>
        <v>1818547</v>
      </c>
      <c r="D61" s="41">
        <f t="shared" si="6"/>
        <v>18</v>
      </c>
      <c r="E61" s="42" t="str">
        <f t="shared" si="2"/>
        <v>MOTRIL</v>
      </c>
      <c r="F61" s="42">
        <f t="shared" si="9"/>
        <v>789352</v>
      </c>
      <c r="G61" s="42">
        <f t="shared" si="8"/>
        <v>797057</v>
      </c>
    </row>
    <row r="62" spans="1:7" x14ac:dyDescent="0.25">
      <c r="A62" s="42" t="str">
        <f t="shared" si="3"/>
        <v>TARRAGONA</v>
      </c>
      <c r="B62" s="41">
        <f t="shared" si="4"/>
        <v>12101647</v>
      </c>
      <c r="C62" s="41">
        <f t="shared" si="5"/>
        <v>11750981</v>
      </c>
      <c r="D62" s="41">
        <f t="shared" si="6"/>
        <v>6</v>
      </c>
      <c r="E62" s="42" t="str">
        <f t="shared" si="2"/>
        <v>CEUTA</v>
      </c>
      <c r="F62" s="42">
        <f t="shared" si="9"/>
        <v>744926</v>
      </c>
      <c r="G62" s="42">
        <f t="shared" si="8"/>
        <v>849651</v>
      </c>
    </row>
    <row r="63" spans="1:7" x14ac:dyDescent="0.25">
      <c r="A63" s="42" t="str">
        <f t="shared" si="3"/>
        <v>VALENCIA</v>
      </c>
      <c r="B63" s="41">
        <f t="shared" si="4"/>
        <v>27046022</v>
      </c>
      <c r="C63" s="41">
        <f t="shared" si="5"/>
        <v>27642745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688640</v>
      </c>
      <c r="G63" s="42">
        <f t="shared" si="8"/>
        <v>769964</v>
      </c>
    </row>
    <row r="64" spans="1:7" x14ac:dyDescent="0.25">
      <c r="A64" s="42" t="str">
        <f t="shared" si="3"/>
        <v>VIGO</v>
      </c>
      <c r="B64" s="41">
        <f t="shared" si="4"/>
        <v>1513722</v>
      </c>
      <c r="C64" s="41">
        <f t="shared" si="5"/>
        <v>1597110</v>
      </c>
      <c r="D64" s="41">
        <f t="shared" si="6"/>
        <v>19</v>
      </c>
      <c r="E64" s="42" t="str">
        <f t="shared" si="2"/>
        <v>VILAGARCIA</v>
      </c>
      <c r="F64" s="42">
        <f t="shared" si="9"/>
        <v>424705</v>
      </c>
      <c r="G64" s="42">
        <f t="shared" si="8"/>
        <v>379466</v>
      </c>
    </row>
    <row r="65" spans="1:7" x14ac:dyDescent="0.25">
      <c r="A65" s="42" t="str">
        <f t="shared" si="3"/>
        <v>VILAGARCIA</v>
      </c>
      <c r="B65" s="41">
        <f t="shared" si="4"/>
        <v>424705</v>
      </c>
      <c r="C65" s="41">
        <f t="shared" si="5"/>
        <v>379466</v>
      </c>
      <c r="D65" s="41">
        <f t="shared" si="6"/>
        <v>27</v>
      </c>
      <c r="E65" s="42" t="str">
        <f t="shared" si="2"/>
        <v>MELILLA</v>
      </c>
      <c r="F65" s="42">
        <f t="shared" si="9"/>
        <v>418500</v>
      </c>
      <c r="G65" s="42">
        <f t="shared" si="8"/>
        <v>392969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474208</v>
      </c>
      <c r="C7" s="37">
        <v>587906</v>
      </c>
      <c r="D7" s="37">
        <v>2970091</v>
      </c>
      <c r="E7" s="37">
        <v>2650888</v>
      </c>
      <c r="F7" s="10">
        <f>((E7*100)/D7)-100</f>
        <v>-10.747246464838952</v>
      </c>
      <c r="G7" s="1"/>
      <c r="H7" s="1"/>
      <c r="I7" s="1"/>
    </row>
    <row r="8" spans="1:12" x14ac:dyDescent="0.25">
      <c r="A8" s="11" t="s">
        <v>45</v>
      </c>
      <c r="B8" s="38">
        <v>3428</v>
      </c>
      <c r="C8" s="38">
        <v>10080</v>
      </c>
      <c r="D8" s="38">
        <v>20248</v>
      </c>
      <c r="E8" s="38">
        <v>30968</v>
      </c>
      <c r="F8" s="13">
        <f t="shared" ref="F8:F35" si="0">((E8*100)/D8)-100</f>
        <v>52.943500592651134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2000</v>
      </c>
      <c r="D9" s="37">
        <v>4438</v>
      </c>
      <c r="E9" s="37">
        <v>10351</v>
      </c>
      <c r="F9" s="10">
        <f t="shared" si="0"/>
        <v>133.23569175304192</v>
      </c>
      <c r="G9" s="1"/>
      <c r="H9" s="1"/>
      <c r="I9" s="1"/>
    </row>
    <row r="10" spans="1:12" x14ac:dyDescent="0.25">
      <c r="A10" s="11" t="s">
        <v>47</v>
      </c>
      <c r="B10" s="38">
        <v>56683</v>
      </c>
      <c r="C10" s="38">
        <v>37665</v>
      </c>
      <c r="D10" s="38">
        <v>263404</v>
      </c>
      <c r="E10" s="38">
        <v>254738</v>
      </c>
      <c r="F10" s="13">
        <f t="shared" si="0"/>
        <v>-3.2900031890176251</v>
      </c>
      <c r="G10" s="1"/>
      <c r="H10" s="1"/>
      <c r="I10" s="1"/>
    </row>
    <row r="11" spans="1:12" x14ac:dyDescent="0.25">
      <c r="A11" s="8" t="s">
        <v>48</v>
      </c>
      <c r="B11" s="37">
        <v>2232807</v>
      </c>
      <c r="C11" s="37">
        <v>2215273</v>
      </c>
      <c r="D11" s="37">
        <v>9413739</v>
      </c>
      <c r="E11" s="37">
        <v>10936192</v>
      </c>
      <c r="F11" s="10">
        <f t="shared" si="0"/>
        <v>16.172670604103217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11741</v>
      </c>
      <c r="D12" s="38">
        <v>14037</v>
      </c>
      <c r="E12" s="38">
        <v>29682</v>
      </c>
      <c r="F12" s="13">
        <f t="shared" si="0"/>
        <v>111.45543919640949</v>
      </c>
      <c r="G12" s="1"/>
      <c r="H12" s="1"/>
      <c r="I12" s="1"/>
    </row>
    <row r="13" spans="1:12" x14ac:dyDescent="0.25">
      <c r="A13" s="8" t="s">
        <v>50</v>
      </c>
      <c r="B13" s="37">
        <v>114507</v>
      </c>
      <c r="C13" s="37">
        <v>134320</v>
      </c>
      <c r="D13" s="37">
        <v>504389</v>
      </c>
      <c r="E13" s="37">
        <v>478853</v>
      </c>
      <c r="F13" s="10">
        <f t="shared" si="0"/>
        <v>-5.0627591006147981</v>
      </c>
      <c r="G13" s="1"/>
      <c r="H13" s="1"/>
      <c r="I13" s="1"/>
    </row>
    <row r="14" spans="1:12" x14ac:dyDescent="0.25">
      <c r="A14" s="11" t="s">
        <v>51</v>
      </c>
      <c r="B14" s="38">
        <v>1032950</v>
      </c>
      <c r="C14" s="38">
        <v>930038</v>
      </c>
      <c r="D14" s="38">
        <v>4252532</v>
      </c>
      <c r="E14" s="38">
        <v>5070211</v>
      </c>
      <c r="F14" s="13">
        <f t="shared" si="0"/>
        <v>19.22805048850897</v>
      </c>
      <c r="G14" s="1"/>
      <c r="H14" s="1"/>
      <c r="I14" s="1"/>
    </row>
    <row r="15" spans="1:12" x14ac:dyDescent="0.25">
      <c r="A15" s="8" t="s">
        <v>52</v>
      </c>
      <c r="B15" s="37">
        <v>1430587</v>
      </c>
      <c r="C15" s="37">
        <v>1396651</v>
      </c>
      <c r="D15" s="37">
        <v>6528327</v>
      </c>
      <c r="E15" s="37">
        <v>6350581</v>
      </c>
      <c r="F15" s="10">
        <f t="shared" si="0"/>
        <v>-2.7226883702363551</v>
      </c>
      <c r="G15" s="1"/>
      <c r="H15" s="1"/>
      <c r="I15" s="1"/>
    </row>
    <row r="16" spans="1:12" x14ac:dyDescent="0.25">
      <c r="A16" s="11" t="s">
        <v>53</v>
      </c>
      <c r="B16" s="38">
        <v>1980184</v>
      </c>
      <c r="C16" s="38">
        <v>2432384</v>
      </c>
      <c r="D16" s="38">
        <v>9581394</v>
      </c>
      <c r="E16" s="38">
        <v>10305446</v>
      </c>
      <c r="F16" s="13">
        <f t="shared" si="0"/>
        <v>7.5568544618872835</v>
      </c>
      <c r="G16" s="1"/>
      <c r="H16" s="1"/>
      <c r="I16" s="1"/>
    </row>
    <row r="17" spans="1:9" x14ac:dyDescent="0.25">
      <c r="A17" s="8" t="s">
        <v>54</v>
      </c>
      <c r="B17" s="37">
        <v>823051</v>
      </c>
      <c r="C17" s="37">
        <v>807443</v>
      </c>
      <c r="D17" s="37">
        <v>3373180</v>
      </c>
      <c r="E17" s="37">
        <v>3523989</v>
      </c>
      <c r="F17" s="10">
        <f t="shared" si="0"/>
        <v>4.4708257489964893</v>
      </c>
      <c r="G17" s="1"/>
      <c r="H17" s="1"/>
      <c r="I17" s="1"/>
    </row>
    <row r="18" spans="1:9" x14ac:dyDescent="0.25">
      <c r="A18" s="11" t="s">
        <v>55</v>
      </c>
      <c r="B18" s="38">
        <v>125746</v>
      </c>
      <c r="C18" s="38">
        <v>65972</v>
      </c>
      <c r="D18" s="38">
        <v>415101</v>
      </c>
      <c r="E18" s="38">
        <v>337580</v>
      </c>
      <c r="F18" s="13">
        <f t="shared" si="0"/>
        <v>-18.675213984066531</v>
      </c>
      <c r="G18" s="1"/>
      <c r="H18" s="1"/>
      <c r="I18" s="1"/>
    </row>
    <row r="19" spans="1:9" x14ac:dyDescent="0.25">
      <c r="A19" s="8" t="s">
        <v>56</v>
      </c>
      <c r="B19" s="37">
        <v>215611</v>
      </c>
      <c r="C19" s="37">
        <v>133740</v>
      </c>
      <c r="D19" s="37">
        <v>1178062</v>
      </c>
      <c r="E19" s="37">
        <v>1146854</v>
      </c>
      <c r="F19" s="10">
        <f t="shared" si="0"/>
        <v>-2.6490965670737125</v>
      </c>
      <c r="G19" s="1"/>
      <c r="H19" s="1"/>
      <c r="I19" s="1"/>
    </row>
    <row r="20" spans="1:9" x14ac:dyDescent="0.25">
      <c r="A20" s="11" t="s">
        <v>57</v>
      </c>
      <c r="B20" s="38">
        <v>84424</v>
      </c>
      <c r="C20" s="38">
        <v>93610</v>
      </c>
      <c r="D20" s="38">
        <v>336000</v>
      </c>
      <c r="E20" s="38">
        <v>384132</v>
      </c>
      <c r="F20" s="13">
        <f t="shared" si="0"/>
        <v>14.325000000000003</v>
      </c>
      <c r="G20" s="1"/>
      <c r="H20" s="1"/>
      <c r="I20" s="1"/>
    </row>
    <row r="21" spans="1:9" x14ac:dyDescent="0.25">
      <c r="A21" s="8" t="s">
        <v>58</v>
      </c>
      <c r="B21" s="37">
        <v>1997881</v>
      </c>
      <c r="C21" s="37">
        <v>1400964</v>
      </c>
      <c r="D21" s="37">
        <v>8315848</v>
      </c>
      <c r="E21" s="37">
        <v>7766044</v>
      </c>
      <c r="F21" s="10">
        <f t="shared" si="0"/>
        <v>-6.6115205568932964</v>
      </c>
      <c r="G21" s="1"/>
      <c r="H21" s="1"/>
      <c r="I21" s="1"/>
    </row>
    <row r="22" spans="1:9" x14ac:dyDescent="0.25">
      <c r="A22" s="11" t="s">
        <v>59</v>
      </c>
      <c r="B22" s="38">
        <v>422604</v>
      </c>
      <c r="C22" s="38">
        <v>425335</v>
      </c>
      <c r="D22" s="38">
        <v>2067055</v>
      </c>
      <c r="E22" s="38">
        <v>1947753</v>
      </c>
      <c r="F22" s="13">
        <f t="shared" si="0"/>
        <v>-5.7715929184274302</v>
      </c>
      <c r="G22" s="1"/>
      <c r="H22" s="1"/>
      <c r="I22" s="1"/>
    </row>
    <row r="23" spans="1:9" x14ac:dyDescent="0.25">
      <c r="A23" s="8" t="s">
        <v>60</v>
      </c>
      <c r="B23" s="37">
        <v>3514</v>
      </c>
      <c r="C23" s="37">
        <v>19830</v>
      </c>
      <c r="D23" s="37">
        <v>16169</v>
      </c>
      <c r="E23" s="37">
        <v>81482</v>
      </c>
      <c r="F23" s="10">
        <f t="shared" si="0"/>
        <v>403.93963757808149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4304</v>
      </c>
      <c r="C25" s="37">
        <v>5342</v>
      </c>
      <c r="D25" s="37">
        <v>19733</v>
      </c>
      <c r="E25" s="37">
        <v>27940</v>
      </c>
      <c r="F25" s="10">
        <f t="shared" si="0"/>
        <v>41.590229564688599</v>
      </c>
      <c r="G25" s="1"/>
      <c r="H25" s="1"/>
      <c r="I25" s="1"/>
    </row>
    <row r="26" spans="1:9" x14ac:dyDescent="0.25">
      <c r="A26" s="11" t="s">
        <v>63</v>
      </c>
      <c r="B26" s="38">
        <v>85184</v>
      </c>
      <c r="C26" s="38">
        <v>102788</v>
      </c>
      <c r="D26" s="38">
        <v>468248</v>
      </c>
      <c r="E26" s="38">
        <v>485832</v>
      </c>
      <c r="F26" s="13">
        <f t="shared" si="0"/>
        <v>3.7552749824879186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694922</v>
      </c>
      <c r="C28" s="38">
        <v>632616</v>
      </c>
      <c r="D28" s="38">
        <v>3013560</v>
      </c>
      <c r="E28" s="38">
        <v>2666863</v>
      </c>
      <c r="F28" s="13">
        <f t="shared" si="0"/>
        <v>-11.504566028219116</v>
      </c>
      <c r="G28" s="1"/>
      <c r="H28" s="1"/>
      <c r="I28" s="1"/>
    </row>
    <row r="29" spans="1:9" x14ac:dyDescent="0.25">
      <c r="A29" s="8" t="s">
        <v>66</v>
      </c>
      <c r="B29" s="37">
        <v>32864</v>
      </c>
      <c r="C29" s="37">
        <v>28967</v>
      </c>
      <c r="D29" s="37">
        <v>99410</v>
      </c>
      <c r="E29" s="37">
        <v>130737</v>
      </c>
      <c r="F29" s="10">
        <f t="shared" si="0"/>
        <v>31.512926264963284</v>
      </c>
      <c r="G29" s="1"/>
      <c r="H29" s="1"/>
      <c r="I29" s="1"/>
    </row>
    <row r="30" spans="1:9" x14ac:dyDescent="0.25">
      <c r="A30" s="11" t="s">
        <v>67</v>
      </c>
      <c r="B30" s="38">
        <v>18786</v>
      </c>
      <c r="C30" s="38">
        <v>37184</v>
      </c>
      <c r="D30" s="38">
        <v>122280</v>
      </c>
      <c r="E30" s="38">
        <v>132175</v>
      </c>
      <c r="F30" s="13">
        <f t="shared" si="0"/>
        <v>8.0920837422309404</v>
      </c>
      <c r="G30" s="1"/>
      <c r="H30" s="1"/>
      <c r="I30" s="1"/>
    </row>
    <row r="31" spans="1:9" x14ac:dyDescent="0.25">
      <c r="A31" s="8" t="s">
        <v>68</v>
      </c>
      <c r="B31" s="37">
        <v>1719645</v>
      </c>
      <c r="C31" s="37">
        <v>1792645</v>
      </c>
      <c r="D31" s="37">
        <v>7841591</v>
      </c>
      <c r="E31" s="37">
        <v>7687454</v>
      </c>
      <c r="F31" s="10">
        <f t="shared" si="0"/>
        <v>-1.9656342698822158</v>
      </c>
      <c r="G31" s="1"/>
      <c r="H31" s="1"/>
      <c r="I31" s="1"/>
    </row>
    <row r="32" spans="1:9" x14ac:dyDescent="0.25">
      <c r="A32" s="11" t="s">
        <v>69</v>
      </c>
      <c r="B32" s="38">
        <v>482678</v>
      </c>
      <c r="C32" s="38">
        <v>516639</v>
      </c>
      <c r="D32" s="38">
        <v>1518826</v>
      </c>
      <c r="E32" s="38">
        <v>1963301</v>
      </c>
      <c r="F32" s="13">
        <f t="shared" si="0"/>
        <v>29.264379198143843</v>
      </c>
      <c r="G32" s="1"/>
      <c r="H32" s="1"/>
      <c r="I32" s="1"/>
    </row>
    <row r="33" spans="1:9" x14ac:dyDescent="0.25">
      <c r="A33" s="8" t="s">
        <v>70</v>
      </c>
      <c r="B33" s="37">
        <v>9337</v>
      </c>
      <c r="C33" s="37">
        <v>3708</v>
      </c>
      <c r="D33" s="37">
        <v>38689</v>
      </c>
      <c r="E33" s="37">
        <v>29394</v>
      </c>
      <c r="F33" s="10">
        <f t="shared" si="0"/>
        <v>-24.024916642973452</v>
      </c>
      <c r="G33" s="1"/>
      <c r="H33" s="1"/>
      <c r="I33" s="1"/>
    </row>
    <row r="34" spans="1:9" x14ac:dyDescent="0.25">
      <c r="A34" s="11" t="s">
        <v>71</v>
      </c>
      <c r="B34" s="38">
        <v>19472</v>
      </c>
      <c r="C34" s="38">
        <v>2500</v>
      </c>
      <c r="D34" s="38">
        <v>102133</v>
      </c>
      <c r="E34" s="38">
        <v>72107</v>
      </c>
      <c r="F34" s="13">
        <f t="shared" si="0"/>
        <v>-29.398921014755274</v>
      </c>
      <c r="G34" s="1"/>
      <c r="H34" s="1"/>
      <c r="I34" s="1"/>
    </row>
    <row r="35" spans="1:9" x14ac:dyDescent="0.25">
      <c r="A35" s="14" t="s">
        <v>72</v>
      </c>
      <c r="B35" s="15">
        <f>SUM(B7:B34)</f>
        <v>14065377</v>
      </c>
      <c r="C35" s="15">
        <f t="shared" ref="C35:E35" si="1">SUM(C7:C34)</f>
        <v>13827341</v>
      </c>
      <c r="D35" s="15">
        <f t="shared" si="1"/>
        <v>62478484</v>
      </c>
      <c r="E35" s="15">
        <f t="shared" si="1"/>
        <v>64501547</v>
      </c>
      <c r="F35" s="16">
        <f t="shared" si="0"/>
        <v>3.2380155062661231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2650888</v>
      </c>
      <c r="C38" s="41">
        <f>D7</f>
        <v>2970091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10936192</v>
      </c>
      <c r="G38" s="42">
        <f>LOOKUP(E38,$A$38:$A$65,$C$38:$C$65)</f>
        <v>9413739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30968</v>
      </c>
      <c r="C39" s="41">
        <f t="shared" ref="C39:C65" si="5">D8</f>
        <v>20248</v>
      </c>
      <c r="D39" s="41">
        <f t="shared" ref="D39:D65" si="6">_xlfn.RANK.EQ(B39,$B$38:$B$65)+COUNTIF($B$38:$B$65,B39)-1</f>
        <v>22</v>
      </c>
      <c r="E39" s="42" t="str">
        <f t="shared" si="2"/>
        <v>CARTAGENA</v>
      </c>
      <c r="F39" s="42">
        <f t="shared" ref="F39:F54" si="7">LOOKUP(E39,$A$38:$A$65,$B$38:$B$65)</f>
        <v>10305446</v>
      </c>
      <c r="G39" s="42">
        <f t="shared" ref="G39:G65" si="8">LOOKUP(E39,$A$38:$A$65,$C$38:$C$65)</f>
        <v>9581394</v>
      </c>
    </row>
    <row r="40" spans="1:9" x14ac:dyDescent="0.25">
      <c r="A40" s="42" t="str">
        <f t="shared" si="3"/>
        <v>ALMERIA</v>
      </c>
      <c r="B40" s="41">
        <f t="shared" si="4"/>
        <v>10351</v>
      </c>
      <c r="C40" s="41">
        <f t="shared" si="5"/>
        <v>4438</v>
      </c>
      <c r="D40" s="41">
        <f t="shared" si="6"/>
        <v>26</v>
      </c>
      <c r="E40" s="42" t="str">
        <f t="shared" si="2"/>
        <v>HUELVA</v>
      </c>
      <c r="F40" s="42">
        <f t="shared" si="7"/>
        <v>7766044</v>
      </c>
      <c r="G40" s="42">
        <f t="shared" si="8"/>
        <v>8315848</v>
      </c>
    </row>
    <row r="41" spans="1:9" x14ac:dyDescent="0.25">
      <c r="A41" s="42" t="str">
        <f t="shared" si="3"/>
        <v>AVILES</v>
      </c>
      <c r="B41" s="41">
        <f t="shared" si="4"/>
        <v>254738</v>
      </c>
      <c r="C41" s="41">
        <f t="shared" si="5"/>
        <v>263404</v>
      </c>
      <c r="D41" s="41">
        <f t="shared" si="6"/>
        <v>17</v>
      </c>
      <c r="E41" s="42" t="str">
        <f t="shared" si="2"/>
        <v>TARRAGONA</v>
      </c>
      <c r="F41" s="42">
        <f t="shared" si="7"/>
        <v>7687454</v>
      </c>
      <c r="G41" s="42">
        <f t="shared" si="8"/>
        <v>7841591</v>
      </c>
    </row>
    <row r="42" spans="1:9" x14ac:dyDescent="0.25">
      <c r="A42" s="42" t="str">
        <f t="shared" si="3"/>
        <v>BAHIA DE ALGECIRAS</v>
      </c>
      <c r="B42" s="41">
        <f t="shared" si="4"/>
        <v>10936192</v>
      </c>
      <c r="C42" s="41">
        <f t="shared" si="5"/>
        <v>9413739</v>
      </c>
      <c r="D42" s="41">
        <f t="shared" si="6"/>
        <v>1</v>
      </c>
      <c r="E42" s="42" t="str">
        <f t="shared" si="2"/>
        <v>BILBAO</v>
      </c>
      <c r="F42" s="42">
        <f t="shared" si="7"/>
        <v>6350581</v>
      </c>
      <c r="G42" s="42">
        <f t="shared" si="8"/>
        <v>6528327</v>
      </c>
    </row>
    <row r="43" spans="1:9" x14ac:dyDescent="0.25">
      <c r="A43" s="42" t="str">
        <f t="shared" si="3"/>
        <v>BAHIA DE CADIZ</v>
      </c>
      <c r="B43" s="41">
        <f t="shared" si="4"/>
        <v>29682</v>
      </c>
      <c r="C43" s="41">
        <f t="shared" si="5"/>
        <v>14037</v>
      </c>
      <c r="D43" s="41">
        <f t="shared" si="6"/>
        <v>23</v>
      </c>
      <c r="E43" s="42" t="str">
        <f t="shared" si="2"/>
        <v>BARCELONA</v>
      </c>
      <c r="F43" s="42">
        <f t="shared" si="7"/>
        <v>5070211</v>
      </c>
      <c r="G43" s="42">
        <f t="shared" si="8"/>
        <v>4252532</v>
      </c>
    </row>
    <row r="44" spans="1:9" x14ac:dyDescent="0.25">
      <c r="A44" s="42" t="str">
        <f t="shared" si="3"/>
        <v>BALEARES</v>
      </c>
      <c r="B44" s="41">
        <f t="shared" si="4"/>
        <v>478853</v>
      </c>
      <c r="C44" s="41">
        <f t="shared" si="5"/>
        <v>504389</v>
      </c>
      <c r="D44" s="41">
        <f t="shared" si="6"/>
        <v>14</v>
      </c>
      <c r="E44" s="42" t="str">
        <f t="shared" si="2"/>
        <v>CASTELLON</v>
      </c>
      <c r="F44" s="42">
        <f t="shared" si="7"/>
        <v>3523989</v>
      </c>
      <c r="G44" s="42">
        <f t="shared" si="8"/>
        <v>3373180</v>
      </c>
    </row>
    <row r="45" spans="1:9" x14ac:dyDescent="0.25">
      <c r="A45" s="42" t="str">
        <f t="shared" si="3"/>
        <v>BARCELONA</v>
      </c>
      <c r="B45" s="41">
        <f t="shared" si="4"/>
        <v>5070211</v>
      </c>
      <c r="C45" s="41">
        <f t="shared" si="5"/>
        <v>4252532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2666863</v>
      </c>
      <c r="G45" s="42">
        <f t="shared" si="8"/>
        <v>3013560</v>
      </c>
    </row>
    <row r="46" spans="1:9" x14ac:dyDescent="0.25">
      <c r="A46" s="42" t="str">
        <f t="shared" si="3"/>
        <v>BILBAO</v>
      </c>
      <c r="B46" s="41">
        <f t="shared" si="4"/>
        <v>6350581</v>
      </c>
      <c r="C46" s="41">
        <f t="shared" si="5"/>
        <v>6528327</v>
      </c>
      <c r="D46" s="41">
        <f t="shared" si="6"/>
        <v>5</v>
      </c>
      <c r="E46" s="42" t="str">
        <f t="shared" si="2"/>
        <v>A CORUÑA</v>
      </c>
      <c r="F46" s="42">
        <f t="shared" si="7"/>
        <v>2650888</v>
      </c>
      <c r="G46" s="42">
        <f t="shared" si="8"/>
        <v>2970091</v>
      </c>
    </row>
    <row r="47" spans="1:9" x14ac:dyDescent="0.25">
      <c r="A47" s="42" t="str">
        <f t="shared" si="3"/>
        <v>CARTAGENA</v>
      </c>
      <c r="B47" s="41">
        <f t="shared" si="4"/>
        <v>10305446</v>
      </c>
      <c r="C47" s="41">
        <f t="shared" si="5"/>
        <v>9581394</v>
      </c>
      <c r="D47" s="41">
        <f t="shared" si="6"/>
        <v>2</v>
      </c>
      <c r="E47" s="42" t="str">
        <f t="shared" si="2"/>
        <v>VALENCIA</v>
      </c>
      <c r="F47" s="42">
        <f t="shared" si="7"/>
        <v>1963301</v>
      </c>
      <c r="G47" s="42">
        <f t="shared" si="8"/>
        <v>1518826</v>
      </c>
    </row>
    <row r="48" spans="1:9" x14ac:dyDescent="0.25">
      <c r="A48" s="42" t="str">
        <f t="shared" si="3"/>
        <v>CASTELLON</v>
      </c>
      <c r="B48" s="41">
        <f t="shared" si="4"/>
        <v>3523989</v>
      </c>
      <c r="C48" s="41">
        <f t="shared" si="5"/>
        <v>3373180</v>
      </c>
      <c r="D48" s="41">
        <f t="shared" si="6"/>
        <v>7</v>
      </c>
      <c r="E48" s="42" t="str">
        <f t="shared" si="2"/>
        <v>LAS PALMAS</v>
      </c>
      <c r="F48" s="42">
        <f t="shared" si="7"/>
        <v>1947753</v>
      </c>
      <c r="G48" s="42">
        <f t="shared" si="8"/>
        <v>2067055</v>
      </c>
    </row>
    <row r="49" spans="1:7" x14ac:dyDescent="0.25">
      <c r="A49" s="42" t="str">
        <f t="shared" si="3"/>
        <v>CEUTA</v>
      </c>
      <c r="B49" s="41">
        <f t="shared" si="4"/>
        <v>337580</v>
      </c>
      <c r="C49" s="41">
        <f t="shared" si="5"/>
        <v>415101</v>
      </c>
      <c r="D49" s="41">
        <f t="shared" si="6"/>
        <v>16</v>
      </c>
      <c r="E49" s="42" t="str">
        <f t="shared" si="2"/>
        <v>FERROL-SAN CIBRAO</v>
      </c>
      <c r="F49" s="42">
        <f t="shared" si="7"/>
        <v>1146854</v>
      </c>
      <c r="G49" s="42">
        <f t="shared" si="8"/>
        <v>1178062</v>
      </c>
    </row>
    <row r="50" spans="1:7" x14ac:dyDescent="0.25">
      <c r="A50" s="42" t="str">
        <f t="shared" si="3"/>
        <v>FERROL-SAN CIBRAO</v>
      </c>
      <c r="B50" s="41">
        <f t="shared" si="4"/>
        <v>1146854</v>
      </c>
      <c r="C50" s="41">
        <f t="shared" si="5"/>
        <v>1178062</v>
      </c>
      <c r="D50" s="41">
        <f t="shared" si="6"/>
        <v>12</v>
      </c>
      <c r="E50" s="42" t="str">
        <f t="shared" si="2"/>
        <v>MOTRIL</v>
      </c>
      <c r="F50" s="42">
        <f t="shared" si="7"/>
        <v>485832</v>
      </c>
      <c r="G50" s="42">
        <f t="shared" si="8"/>
        <v>468248</v>
      </c>
    </row>
    <row r="51" spans="1:7" x14ac:dyDescent="0.25">
      <c r="A51" s="42" t="str">
        <f t="shared" si="3"/>
        <v>GIJON</v>
      </c>
      <c r="B51" s="41">
        <f t="shared" si="4"/>
        <v>384132</v>
      </c>
      <c r="C51" s="41">
        <f t="shared" si="5"/>
        <v>336000</v>
      </c>
      <c r="D51" s="41">
        <f t="shared" si="6"/>
        <v>15</v>
      </c>
      <c r="E51" s="42" t="str">
        <f t="shared" si="2"/>
        <v>BALEARES</v>
      </c>
      <c r="F51" s="42">
        <f t="shared" si="7"/>
        <v>478853</v>
      </c>
      <c r="G51" s="42">
        <f t="shared" si="8"/>
        <v>504389</v>
      </c>
    </row>
    <row r="52" spans="1:7" x14ac:dyDescent="0.25">
      <c r="A52" s="42" t="str">
        <f t="shared" si="3"/>
        <v>HUELVA</v>
      </c>
      <c r="B52" s="41">
        <f t="shared" si="4"/>
        <v>7766044</v>
      </c>
      <c r="C52" s="41">
        <f t="shared" si="5"/>
        <v>8315848</v>
      </c>
      <c r="D52" s="41">
        <f t="shared" si="6"/>
        <v>3</v>
      </c>
      <c r="E52" s="42" t="str">
        <f t="shared" si="2"/>
        <v>GIJON</v>
      </c>
      <c r="F52" s="42">
        <f t="shared" si="7"/>
        <v>384132</v>
      </c>
      <c r="G52" s="42">
        <f t="shared" si="8"/>
        <v>336000</v>
      </c>
    </row>
    <row r="53" spans="1:7" x14ac:dyDescent="0.25">
      <c r="A53" s="42" t="str">
        <f t="shared" si="3"/>
        <v>LAS PALMAS</v>
      </c>
      <c r="B53" s="41">
        <f t="shared" si="4"/>
        <v>1947753</v>
      </c>
      <c r="C53" s="41">
        <f t="shared" si="5"/>
        <v>2067055</v>
      </c>
      <c r="D53" s="41">
        <f t="shared" si="6"/>
        <v>11</v>
      </c>
      <c r="E53" s="42" t="str">
        <f t="shared" si="2"/>
        <v>CEUTA</v>
      </c>
      <c r="F53" s="42">
        <f t="shared" si="7"/>
        <v>337580</v>
      </c>
      <c r="G53" s="42">
        <f t="shared" si="8"/>
        <v>415101</v>
      </c>
    </row>
    <row r="54" spans="1:7" x14ac:dyDescent="0.25">
      <c r="A54" s="42" t="str">
        <f t="shared" si="3"/>
        <v>MALAGA</v>
      </c>
      <c r="B54" s="41">
        <f t="shared" si="4"/>
        <v>81482</v>
      </c>
      <c r="C54" s="41">
        <f t="shared" si="5"/>
        <v>16169</v>
      </c>
      <c r="D54" s="41">
        <f t="shared" si="6"/>
        <v>20</v>
      </c>
      <c r="E54" s="42" t="str">
        <f t="shared" si="2"/>
        <v>AVILES</v>
      </c>
      <c r="F54" s="42">
        <f t="shared" si="7"/>
        <v>254738</v>
      </c>
      <c r="G54" s="42">
        <f t="shared" si="8"/>
        <v>263404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132175</v>
      </c>
      <c r="G55" s="42">
        <f t="shared" si="8"/>
        <v>122280</v>
      </c>
    </row>
    <row r="56" spans="1:7" x14ac:dyDescent="0.25">
      <c r="A56" s="42" t="str">
        <f t="shared" si="3"/>
        <v>MELILLA</v>
      </c>
      <c r="B56" s="41">
        <f t="shared" si="4"/>
        <v>27940</v>
      </c>
      <c r="C56" s="41">
        <f t="shared" si="5"/>
        <v>19733</v>
      </c>
      <c r="D56" s="41">
        <f t="shared" si="6"/>
        <v>25</v>
      </c>
      <c r="E56" s="42" t="str">
        <f t="shared" si="2"/>
        <v>SANTANDER</v>
      </c>
      <c r="F56" s="42">
        <f t="shared" si="9"/>
        <v>130737</v>
      </c>
      <c r="G56" s="42">
        <f t="shared" si="8"/>
        <v>99410</v>
      </c>
    </row>
    <row r="57" spans="1:7" x14ac:dyDescent="0.25">
      <c r="A57" s="42" t="str">
        <f t="shared" si="3"/>
        <v>MOTRIL</v>
      </c>
      <c r="B57" s="41">
        <f t="shared" si="4"/>
        <v>485832</v>
      </c>
      <c r="C57" s="41">
        <f t="shared" si="5"/>
        <v>468248</v>
      </c>
      <c r="D57" s="41">
        <f t="shared" si="6"/>
        <v>13</v>
      </c>
      <c r="E57" s="42" t="str">
        <f t="shared" si="2"/>
        <v>MALAGA</v>
      </c>
      <c r="F57" s="42">
        <f t="shared" si="9"/>
        <v>81482</v>
      </c>
      <c r="G57" s="42">
        <f t="shared" si="8"/>
        <v>16169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72107</v>
      </c>
      <c r="G58" s="42">
        <f t="shared" si="8"/>
        <v>102133</v>
      </c>
    </row>
    <row r="59" spans="1:7" x14ac:dyDescent="0.25">
      <c r="A59" s="42" t="str">
        <f t="shared" si="3"/>
        <v>SANTA CRUZ DE TENERIFE</v>
      </c>
      <c r="B59" s="41">
        <f t="shared" si="4"/>
        <v>2666863</v>
      </c>
      <c r="C59" s="41">
        <f t="shared" si="5"/>
        <v>3013560</v>
      </c>
      <c r="D59" s="41">
        <f t="shared" si="6"/>
        <v>8</v>
      </c>
      <c r="E59" s="42" t="str">
        <f t="shared" si="2"/>
        <v>ALICANTE</v>
      </c>
      <c r="F59" s="42">
        <f t="shared" si="9"/>
        <v>30968</v>
      </c>
      <c r="G59" s="42">
        <f t="shared" si="8"/>
        <v>20248</v>
      </c>
    </row>
    <row r="60" spans="1:7" x14ac:dyDescent="0.25">
      <c r="A60" s="42" t="str">
        <f t="shared" si="3"/>
        <v>SANTANDER</v>
      </c>
      <c r="B60" s="41">
        <f t="shared" si="4"/>
        <v>130737</v>
      </c>
      <c r="C60" s="41">
        <f t="shared" si="5"/>
        <v>99410</v>
      </c>
      <c r="D60" s="41">
        <f t="shared" si="6"/>
        <v>19</v>
      </c>
      <c r="E60" s="42" t="str">
        <f t="shared" si="2"/>
        <v>BAHIA DE CADIZ</v>
      </c>
      <c r="F60" s="42">
        <f t="shared" si="9"/>
        <v>29682</v>
      </c>
      <c r="G60" s="42">
        <f t="shared" si="8"/>
        <v>14037</v>
      </c>
    </row>
    <row r="61" spans="1:7" x14ac:dyDescent="0.25">
      <c r="A61" s="42" t="str">
        <f t="shared" si="3"/>
        <v>SEVILLA</v>
      </c>
      <c r="B61" s="41">
        <f t="shared" si="4"/>
        <v>132175</v>
      </c>
      <c r="C61" s="41">
        <f t="shared" si="5"/>
        <v>122280</v>
      </c>
      <c r="D61" s="41">
        <f t="shared" si="6"/>
        <v>18</v>
      </c>
      <c r="E61" s="42" t="str">
        <f t="shared" si="2"/>
        <v>VIGO</v>
      </c>
      <c r="F61" s="42">
        <f t="shared" si="9"/>
        <v>29394</v>
      </c>
      <c r="G61" s="42">
        <f t="shared" si="8"/>
        <v>38689</v>
      </c>
    </row>
    <row r="62" spans="1:7" x14ac:dyDescent="0.25">
      <c r="A62" s="42" t="str">
        <f t="shared" si="3"/>
        <v>TARRAGONA</v>
      </c>
      <c r="B62" s="41">
        <f t="shared" si="4"/>
        <v>7687454</v>
      </c>
      <c r="C62" s="41">
        <f t="shared" si="5"/>
        <v>7841591</v>
      </c>
      <c r="D62" s="41">
        <f t="shared" si="6"/>
        <v>4</v>
      </c>
      <c r="E62" s="42" t="str">
        <f t="shared" si="2"/>
        <v>MELILLA</v>
      </c>
      <c r="F62" s="42">
        <f t="shared" si="9"/>
        <v>27940</v>
      </c>
      <c r="G62" s="42">
        <f t="shared" si="8"/>
        <v>19733</v>
      </c>
    </row>
    <row r="63" spans="1:7" x14ac:dyDescent="0.25">
      <c r="A63" s="42" t="str">
        <f t="shared" si="3"/>
        <v>VALENCIA</v>
      </c>
      <c r="B63" s="41">
        <f t="shared" si="4"/>
        <v>1963301</v>
      </c>
      <c r="C63" s="41">
        <f t="shared" si="5"/>
        <v>1518826</v>
      </c>
      <c r="D63" s="41">
        <f t="shared" si="6"/>
        <v>10</v>
      </c>
      <c r="E63" s="42" t="str">
        <f t="shared" si="2"/>
        <v>ALMERIA</v>
      </c>
      <c r="F63" s="42">
        <f t="shared" si="9"/>
        <v>10351</v>
      </c>
      <c r="G63" s="42">
        <f t="shared" si="8"/>
        <v>4438</v>
      </c>
    </row>
    <row r="64" spans="1:7" x14ac:dyDescent="0.25">
      <c r="A64" s="42" t="str">
        <f t="shared" si="3"/>
        <v>VIGO</v>
      </c>
      <c r="B64" s="41">
        <f t="shared" si="4"/>
        <v>29394</v>
      </c>
      <c r="C64" s="41">
        <f t="shared" si="5"/>
        <v>38689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72107</v>
      </c>
      <c r="C65" s="41">
        <f t="shared" si="5"/>
        <v>102133</v>
      </c>
      <c r="D65" s="41">
        <f t="shared" si="6"/>
        <v>21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304502</v>
      </c>
      <c r="C7" s="19">
        <v>418434</v>
      </c>
      <c r="D7" s="19">
        <v>1452781</v>
      </c>
      <c r="E7" s="19">
        <v>1637223</v>
      </c>
      <c r="F7" s="10">
        <f>((E7*100)/D7)-100</f>
        <v>12.695788284676084</v>
      </c>
      <c r="G7" s="1"/>
      <c r="H7" s="1"/>
      <c r="I7" s="1"/>
    </row>
    <row r="8" spans="1:12" x14ac:dyDescent="0.25">
      <c r="A8" s="11" t="s">
        <v>45</v>
      </c>
      <c r="B8" s="20">
        <v>99705</v>
      </c>
      <c r="C8" s="20">
        <v>23127</v>
      </c>
      <c r="D8" s="20">
        <v>367852</v>
      </c>
      <c r="E8" s="20">
        <v>447616</v>
      </c>
      <c r="F8" s="13">
        <f t="shared" ref="F8:F35" si="0">((E8*100)/D8)-100</f>
        <v>21.683720626773805</v>
      </c>
      <c r="G8" s="1"/>
      <c r="H8" s="1"/>
      <c r="I8" s="1"/>
    </row>
    <row r="9" spans="1:12" x14ac:dyDescent="0.25">
      <c r="A9" s="8" t="s">
        <v>46</v>
      </c>
      <c r="B9" s="19">
        <v>346506</v>
      </c>
      <c r="C9" s="19">
        <v>207653</v>
      </c>
      <c r="D9" s="19">
        <v>1690732</v>
      </c>
      <c r="E9" s="19">
        <v>1551010</v>
      </c>
      <c r="F9" s="10">
        <f t="shared" si="0"/>
        <v>-8.2639945301798292</v>
      </c>
      <c r="G9" s="1"/>
      <c r="H9" s="1"/>
      <c r="I9" s="1"/>
    </row>
    <row r="10" spans="1:12" x14ac:dyDescent="0.25">
      <c r="A10" s="11" t="s">
        <v>47</v>
      </c>
      <c r="B10" s="20">
        <v>222265</v>
      </c>
      <c r="C10" s="20">
        <v>164441</v>
      </c>
      <c r="D10" s="20">
        <v>1119922</v>
      </c>
      <c r="E10" s="20">
        <v>1182626</v>
      </c>
      <c r="F10" s="13">
        <f t="shared" si="0"/>
        <v>5.5989613562373108</v>
      </c>
      <c r="G10" s="1"/>
      <c r="H10" s="1"/>
      <c r="I10" s="1"/>
    </row>
    <row r="11" spans="1:12" x14ac:dyDescent="0.25">
      <c r="A11" s="8" t="s">
        <v>48</v>
      </c>
      <c r="B11" s="19">
        <v>54152</v>
      </c>
      <c r="C11" s="19">
        <v>221007</v>
      </c>
      <c r="D11" s="19">
        <v>499142</v>
      </c>
      <c r="E11" s="19">
        <v>609726</v>
      </c>
      <c r="F11" s="10">
        <f t="shared" si="0"/>
        <v>22.154817667116774</v>
      </c>
      <c r="G11" s="1"/>
      <c r="H11" s="1"/>
      <c r="I11" s="1"/>
    </row>
    <row r="12" spans="1:12" x14ac:dyDescent="0.25">
      <c r="A12" s="11" t="s">
        <v>49</v>
      </c>
      <c r="B12" s="20">
        <v>171918</v>
      </c>
      <c r="C12" s="20">
        <v>116254</v>
      </c>
      <c r="D12" s="20">
        <v>721990</v>
      </c>
      <c r="E12" s="20">
        <v>576761</v>
      </c>
      <c r="F12" s="13">
        <f t="shared" si="0"/>
        <v>-20.115098547071284</v>
      </c>
      <c r="G12" s="1"/>
      <c r="H12" s="1"/>
      <c r="I12" s="1"/>
    </row>
    <row r="13" spans="1:12" x14ac:dyDescent="0.25">
      <c r="A13" s="8" t="s">
        <v>50</v>
      </c>
      <c r="B13" s="19">
        <v>74125</v>
      </c>
      <c r="C13" s="19">
        <v>128035</v>
      </c>
      <c r="D13" s="19">
        <v>457232</v>
      </c>
      <c r="E13" s="19">
        <v>546359</v>
      </c>
      <c r="F13" s="10">
        <f t="shared" si="0"/>
        <v>19.49273016761731</v>
      </c>
      <c r="G13" s="1"/>
      <c r="H13" s="1"/>
      <c r="I13" s="1"/>
    </row>
    <row r="14" spans="1:12" x14ac:dyDescent="0.25">
      <c r="A14" s="11" t="s">
        <v>51</v>
      </c>
      <c r="B14" s="20">
        <v>421139</v>
      </c>
      <c r="C14" s="20">
        <v>428940</v>
      </c>
      <c r="D14" s="20">
        <v>1826224</v>
      </c>
      <c r="E14" s="20">
        <v>1966307</v>
      </c>
      <c r="F14" s="13">
        <f t="shared" si="0"/>
        <v>7.6706362417753837</v>
      </c>
      <c r="G14" s="1"/>
      <c r="H14" s="1"/>
      <c r="I14" s="1"/>
    </row>
    <row r="15" spans="1:12" x14ac:dyDescent="0.25">
      <c r="A15" s="8" t="s">
        <v>52</v>
      </c>
      <c r="B15" s="19">
        <v>393548</v>
      </c>
      <c r="C15" s="19">
        <v>453198</v>
      </c>
      <c r="D15" s="19">
        <v>1896917</v>
      </c>
      <c r="E15" s="19">
        <v>1855171</v>
      </c>
      <c r="F15" s="10">
        <f t="shared" si="0"/>
        <v>-2.200728866892959</v>
      </c>
      <c r="G15" s="1"/>
      <c r="H15" s="1"/>
      <c r="I15" s="1"/>
    </row>
    <row r="16" spans="1:12" x14ac:dyDescent="0.25">
      <c r="A16" s="11" t="s">
        <v>53</v>
      </c>
      <c r="B16" s="20">
        <v>299896</v>
      </c>
      <c r="C16" s="20">
        <v>403204</v>
      </c>
      <c r="D16" s="20">
        <v>1779820</v>
      </c>
      <c r="E16" s="20">
        <v>2133028</v>
      </c>
      <c r="F16" s="13">
        <f t="shared" si="0"/>
        <v>19.845152880628376</v>
      </c>
      <c r="G16" s="1"/>
      <c r="H16" s="1"/>
      <c r="I16" s="1"/>
    </row>
    <row r="17" spans="1:9" x14ac:dyDescent="0.25">
      <c r="A17" s="8" t="s">
        <v>54</v>
      </c>
      <c r="B17" s="19">
        <v>261890</v>
      </c>
      <c r="C17" s="19">
        <v>460454</v>
      </c>
      <c r="D17" s="19">
        <v>1040423</v>
      </c>
      <c r="E17" s="19">
        <v>1734792</v>
      </c>
      <c r="F17" s="10">
        <f t="shared" si="0"/>
        <v>66.739105152423576</v>
      </c>
      <c r="G17" s="1"/>
      <c r="H17" s="1"/>
      <c r="I17" s="1"/>
    </row>
    <row r="18" spans="1:9" x14ac:dyDescent="0.25">
      <c r="A18" s="11" t="s">
        <v>55</v>
      </c>
      <c r="B18" s="20">
        <v>4975</v>
      </c>
      <c r="C18" s="20">
        <v>4830</v>
      </c>
      <c r="D18" s="20">
        <v>38085</v>
      </c>
      <c r="E18" s="20">
        <v>15344</v>
      </c>
      <c r="F18" s="13">
        <f t="shared" si="0"/>
        <v>-59.711172377576474</v>
      </c>
      <c r="G18" s="1"/>
      <c r="H18" s="1"/>
      <c r="I18" s="1"/>
    </row>
    <row r="19" spans="1:9" x14ac:dyDescent="0.25">
      <c r="A19" s="8" t="s">
        <v>56</v>
      </c>
      <c r="B19" s="19">
        <v>709202</v>
      </c>
      <c r="C19" s="19">
        <v>618129</v>
      </c>
      <c r="D19" s="19">
        <v>3555786</v>
      </c>
      <c r="E19" s="19">
        <v>3731976</v>
      </c>
      <c r="F19" s="10">
        <f t="shared" si="0"/>
        <v>4.9550226025975661</v>
      </c>
      <c r="G19" s="1"/>
      <c r="H19" s="1"/>
      <c r="I19" s="1"/>
    </row>
    <row r="20" spans="1:9" x14ac:dyDescent="0.25">
      <c r="A20" s="11" t="s">
        <v>57</v>
      </c>
      <c r="B20" s="20">
        <v>1322165</v>
      </c>
      <c r="C20" s="20">
        <v>1247463</v>
      </c>
      <c r="D20" s="20">
        <v>5543755</v>
      </c>
      <c r="E20" s="20">
        <v>6254003</v>
      </c>
      <c r="F20" s="13">
        <f t="shared" si="0"/>
        <v>12.811677283718353</v>
      </c>
      <c r="G20" s="1"/>
      <c r="H20" s="1"/>
      <c r="I20" s="1"/>
    </row>
    <row r="21" spans="1:9" x14ac:dyDescent="0.25">
      <c r="A21" s="8" t="s">
        <v>58</v>
      </c>
      <c r="B21" s="19">
        <v>422263</v>
      </c>
      <c r="C21" s="19">
        <v>102110</v>
      </c>
      <c r="D21" s="19">
        <v>1425771</v>
      </c>
      <c r="E21" s="19">
        <v>1087834</v>
      </c>
      <c r="F21" s="10">
        <f t="shared" si="0"/>
        <v>-23.702053134760064</v>
      </c>
      <c r="G21" s="1"/>
      <c r="H21" s="1"/>
      <c r="I21" s="1"/>
    </row>
    <row r="22" spans="1:9" x14ac:dyDescent="0.25">
      <c r="A22" s="11" t="s">
        <v>59</v>
      </c>
      <c r="B22" s="20">
        <v>43161</v>
      </c>
      <c r="C22" s="20">
        <v>30690</v>
      </c>
      <c r="D22" s="20">
        <v>136943</v>
      </c>
      <c r="E22" s="20">
        <v>202844</v>
      </c>
      <c r="F22" s="13">
        <f t="shared" si="0"/>
        <v>48.122941661859301</v>
      </c>
      <c r="G22" s="1"/>
      <c r="H22" s="1"/>
      <c r="I22" s="1"/>
    </row>
    <row r="23" spans="1:9" x14ac:dyDescent="0.25">
      <c r="A23" s="8" t="s">
        <v>60</v>
      </c>
      <c r="B23" s="19">
        <v>69664</v>
      </c>
      <c r="C23" s="19">
        <v>99548</v>
      </c>
      <c r="D23" s="19">
        <v>280354</v>
      </c>
      <c r="E23" s="19">
        <v>430282</v>
      </c>
      <c r="F23" s="10">
        <f t="shared" si="0"/>
        <v>53.478102684463209</v>
      </c>
      <c r="G23" s="1"/>
      <c r="H23" s="1"/>
      <c r="I23" s="1"/>
    </row>
    <row r="24" spans="1:9" x14ac:dyDescent="0.25">
      <c r="A24" s="11" t="s">
        <v>61</v>
      </c>
      <c r="B24" s="20">
        <v>33241</v>
      </c>
      <c r="C24" s="20">
        <v>47788</v>
      </c>
      <c r="D24" s="20">
        <v>341525</v>
      </c>
      <c r="E24" s="20">
        <v>254246</v>
      </c>
      <c r="F24" s="13">
        <f t="shared" si="0"/>
        <v>-25.555669423907474</v>
      </c>
      <c r="G24" s="1"/>
      <c r="H24" s="1"/>
      <c r="I24" s="1"/>
    </row>
    <row r="25" spans="1:9" x14ac:dyDescent="0.25">
      <c r="A25" s="8" t="s">
        <v>62</v>
      </c>
      <c r="B25" s="19">
        <v>2050</v>
      </c>
      <c r="C25" s="19">
        <v>0</v>
      </c>
      <c r="D25" s="19">
        <v>5300</v>
      </c>
      <c r="E25" s="19">
        <v>2725</v>
      </c>
      <c r="F25" s="10">
        <f t="shared" si="0"/>
        <v>-48.584905660377359</v>
      </c>
      <c r="G25" s="1"/>
      <c r="H25" s="1"/>
      <c r="I25" s="1"/>
    </row>
    <row r="26" spans="1:9" x14ac:dyDescent="0.25">
      <c r="A26" s="11" t="s">
        <v>63</v>
      </c>
      <c r="B26" s="20">
        <v>41810</v>
      </c>
      <c r="C26" s="20">
        <v>23176</v>
      </c>
      <c r="D26" s="20">
        <v>209282</v>
      </c>
      <c r="E26" s="20">
        <v>171449</v>
      </c>
      <c r="F26" s="13">
        <f t="shared" si="0"/>
        <v>-18.077522194933152</v>
      </c>
      <c r="G26" s="1"/>
      <c r="H26" s="1"/>
      <c r="I26" s="1"/>
    </row>
    <row r="27" spans="1:9" x14ac:dyDescent="0.25">
      <c r="A27" s="8" t="s">
        <v>64</v>
      </c>
      <c r="B27" s="19">
        <v>73956</v>
      </c>
      <c r="C27" s="19">
        <v>103645</v>
      </c>
      <c r="D27" s="19">
        <v>447819</v>
      </c>
      <c r="E27" s="19">
        <v>589306</v>
      </c>
      <c r="F27" s="10">
        <f t="shared" si="0"/>
        <v>31.594684459569606</v>
      </c>
      <c r="G27" s="1"/>
      <c r="H27" s="1"/>
      <c r="I27" s="1"/>
    </row>
    <row r="28" spans="1:9" x14ac:dyDescent="0.25">
      <c r="A28" s="11" t="s">
        <v>65</v>
      </c>
      <c r="B28" s="20">
        <v>67737</v>
      </c>
      <c r="C28" s="20">
        <v>48066</v>
      </c>
      <c r="D28" s="20">
        <v>225404</v>
      </c>
      <c r="E28" s="20">
        <v>181063</v>
      </c>
      <c r="F28" s="13">
        <f t="shared" si="0"/>
        <v>-19.67178932050895</v>
      </c>
      <c r="G28" s="1"/>
      <c r="H28" s="1"/>
      <c r="I28" s="1"/>
    </row>
    <row r="29" spans="1:9" x14ac:dyDescent="0.25">
      <c r="A29" s="8" t="s">
        <v>66</v>
      </c>
      <c r="B29" s="19">
        <v>216550</v>
      </c>
      <c r="C29" s="19">
        <v>198969</v>
      </c>
      <c r="D29" s="19">
        <v>1138765</v>
      </c>
      <c r="E29" s="19">
        <v>1230114</v>
      </c>
      <c r="F29" s="10">
        <f t="shared" si="0"/>
        <v>8.0217604158891476</v>
      </c>
      <c r="G29" s="1"/>
      <c r="H29" s="1"/>
      <c r="I29" s="1"/>
    </row>
    <row r="30" spans="1:9" x14ac:dyDescent="0.25">
      <c r="A30" s="11" t="s">
        <v>67</v>
      </c>
      <c r="B30" s="20">
        <v>124502</v>
      </c>
      <c r="C30" s="20">
        <v>100796</v>
      </c>
      <c r="D30" s="20">
        <v>776043</v>
      </c>
      <c r="E30" s="20">
        <v>731680</v>
      </c>
      <c r="F30" s="13">
        <f t="shared" si="0"/>
        <v>-5.7165646748955936</v>
      </c>
      <c r="G30" s="1"/>
      <c r="H30" s="1"/>
      <c r="I30" s="1"/>
    </row>
    <row r="31" spans="1:9" x14ac:dyDescent="0.25">
      <c r="A31" s="8" t="s">
        <v>68</v>
      </c>
      <c r="B31" s="19">
        <v>488008</v>
      </c>
      <c r="C31" s="19">
        <v>447073</v>
      </c>
      <c r="D31" s="19">
        <v>2738175</v>
      </c>
      <c r="E31" s="19">
        <v>3241833</v>
      </c>
      <c r="F31" s="10">
        <f t="shared" si="0"/>
        <v>18.393930263770571</v>
      </c>
      <c r="G31" s="1"/>
      <c r="H31" s="1"/>
      <c r="I31" s="1"/>
    </row>
    <row r="32" spans="1:9" x14ac:dyDescent="0.25">
      <c r="A32" s="11" t="s">
        <v>69</v>
      </c>
      <c r="B32" s="20">
        <v>293373</v>
      </c>
      <c r="C32" s="20">
        <v>363560</v>
      </c>
      <c r="D32" s="20">
        <v>954829</v>
      </c>
      <c r="E32" s="20">
        <v>1252649</v>
      </c>
      <c r="F32" s="13">
        <f t="shared" si="0"/>
        <v>31.190925286098349</v>
      </c>
      <c r="G32" s="1"/>
      <c r="H32" s="1"/>
      <c r="I32" s="1"/>
    </row>
    <row r="33" spans="1:9" x14ac:dyDescent="0.25">
      <c r="A33" s="8" t="s">
        <v>70</v>
      </c>
      <c r="B33" s="19">
        <v>27652</v>
      </c>
      <c r="C33" s="19">
        <v>22205</v>
      </c>
      <c r="D33" s="19">
        <v>116430</v>
      </c>
      <c r="E33" s="19">
        <v>102281</v>
      </c>
      <c r="F33" s="10">
        <f t="shared" si="0"/>
        <v>-12.152366228635231</v>
      </c>
      <c r="G33" s="1"/>
      <c r="H33" s="1"/>
      <c r="I33" s="1"/>
    </row>
    <row r="34" spans="1:9" x14ac:dyDescent="0.25">
      <c r="A34" s="11" t="s">
        <v>71</v>
      </c>
      <c r="B34" s="20">
        <v>14271</v>
      </c>
      <c r="C34" s="20">
        <v>32821</v>
      </c>
      <c r="D34" s="20">
        <v>76766</v>
      </c>
      <c r="E34" s="20">
        <v>122181</v>
      </c>
      <c r="F34" s="13">
        <f t="shared" si="0"/>
        <v>59.160305343511453</v>
      </c>
      <c r="G34" s="1"/>
      <c r="H34" s="1"/>
      <c r="I34" s="1"/>
    </row>
    <row r="35" spans="1:9" x14ac:dyDescent="0.25">
      <c r="A35" s="14" t="s">
        <v>72</v>
      </c>
      <c r="B35" s="15">
        <f>SUM(B7:B34)</f>
        <v>6604226</v>
      </c>
      <c r="C35" s="15">
        <f t="shared" ref="C35:E35" si="1">SUM(C7:C34)</f>
        <v>6515616</v>
      </c>
      <c r="D35" s="15">
        <f t="shared" si="1"/>
        <v>30864067</v>
      </c>
      <c r="E35" s="15">
        <f t="shared" si="1"/>
        <v>33842429</v>
      </c>
      <c r="F35" s="16">
        <f t="shared" si="0"/>
        <v>9.6499336914995695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1637223</v>
      </c>
      <c r="C38" s="41">
        <f>D7</f>
        <v>1452781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6254003</v>
      </c>
      <c r="G38" s="42">
        <f>LOOKUP(E38,$A$38:$A$65,$C$38:$C$65)</f>
        <v>5543755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447616</v>
      </c>
      <c r="C39" s="41">
        <f t="shared" ref="C39:C65" si="5">D8</f>
        <v>367852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3731976</v>
      </c>
      <c r="G39" s="42">
        <f t="shared" ref="G39:G65" si="8">LOOKUP(E39,$A$38:$A$65,$C$38:$C$65)</f>
        <v>3555786</v>
      </c>
    </row>
    <row r="40" spans="1:9" x14ac:dyDescent="0.25">
      <c r="A40" s="42" t="str">
        <f t="shared" si="3"/>
        <v>ALMERIA</v>
      </c>
      <c r="B40" s="41">
        <f t="shared" si="4"/>
        <v>1551010</v>
      </c>
      <c r="C40" s="41">
        <f t="shared" si="5"/>
        <v>1690732</v>
      </c>
      <c r="D40" s="41">
        <f t="shared" si="6"/>
        <v>9</v>
      </c>
      <c r="E40" s="42" t="str">
        <f t="shared" si="2"/>
        <v>TARRAGONA</v>
      </c>
      <c r="F40" s="42">
        <f t="shared" si="7"/>
        <v>3241833</v>
      </c>
      <c r="G40" s="42">
        <f t="shared" si="8"/>
        <v>2738175</v>
      </c>
    </row>
    <row r="41" spans="1:9" x14ac:dyDescent="0.25">
      <c r="A41" s="42" t="str">
        <f t="shared" si="3"/>
        <v>AVILES</v>
      </c>
      <c r="B41" s="41">
        <f t="shared" si="4"/>
        <v>1182626</v>
      </c>
      <c r="C41" s="41">
        <f t="shared" si="5"/>
        <v>1119922</v>
      </c>
      <c r="D41" s="41">
        <f t="shared" si="6"/>
        <v>12</v>
      </c>
      <c r="E41" s="42" t="str">
        <f t="shared" si="2"/>
        <v>CARTAGENA</v>
      </c>
      <c r="F41" s="42">
        <f t="shared" si="7"/>
        <v>2133028</v>
      </c>
      <c r="G41" s="42">
        <f t="shared" si="8"/>
        <v>1779820</v>
      </c>
    </row>
    <row r="42" spans="1:9" x14ac:dyDescent="0.25">
      <c r="A42" s="42" t="str">
        <f t="shared" si="3"/>
        <v>BAHIA DE ALGECIRAS</v>
      </c>
      <c r="B42" s="41">
        <f t="shared" si="4"/>
        <v>609726</v>
      </c>
      <c r="C42" s="41">
        <f t="shared" si="5"/>
        <v>499142</v>
      </c>
      <c r="D42" s="41">
        <f t="shared" si="6"/>
        <v>15</v>
      </c>
      <c r="E42" s="42" t="str">
        <f t="shared" si="2"/>
        <v>BARCELONA</v>
      </c>
      <c r="F42" s="42">
        <f t="shared" si="7"/>
        <v>1966307</v>
      </c>
      <c r="G42" s="42">
        <f t="shared" si="8"/>
        <v>1826224</v>
      </c>
    </row>
    <row r="43" spans="1:9" x14ac:dyDescent="0.25">
      <c r="A43" s="42" t="str">
        <f t="shared" si="3"/>
        <v>BAHIA DE CADIZ</v>
      </c>
      <c r="B43" s="41">
        <f t="shared" si="4"/>
        <v>576761</v>
      </c>
      <c r="C43" s="41">
        <f t="shared" si="5"/>
        <v>721990</v>
      </c>
      <c r="D43" s="41">
        <f t="shared" si="6"/>
        <v>17</v>
      </c>
      <c r="E43" s="42" t="str">
        <f t="shared" si="2"/>
        <v>BILBAO</v>
      </c>
      <c r="F43" s="42">
        <f t="shared" si="7"/>
        <v>1855171</v>
      </c>
      <c r="G43" s="42">
        <f t="shared" si="8"/>
        <v>1896917</v>
      </c>
    </row>
    <row r="44" spans="1:9" x14ac:dyDescent="0.25">
      <c r="A44" s="42" t="str">
        <f t="shared" si="3"/>
        <v>BALEARES</v>
      </c>
      <c r="B44" s="41">
        <f t="shared" si="4"/>
        <v>546359</v>
      </c>
      <c r="C44" s="41">
        <f t="shared" si="5"/>
        <v>457232</v>
      </c>
      <c r="D44" s="41">
        <f t="shared" si="6"/>
        <v>18</v>
      </c>
      <c r="E44" s="42" t="str">
        <f t="shared" si="2"/>
        <v>CASTELLON</v>
      </c>
      <c r="F44" s="42">
        <f t="shared" si="7"/>
        <v>1734792</v>
      </c>
      <c r="G44" s="42">
        <f t="shared" si="8"/>
        <v>1040423</v>
      </c>
    </row>
    <row r="45" spans="1:9" x14ac:dyDescent="0.25">
      <c r="A45" s="42" t="str">
        <f t="shared" si="3"/>
        <v>BARCELONA</v>
      </c>
      <c r="B45" s="41">
        <f t="shared" si="4"/>
        <v>1966307</v>
      </c>
      <c r="C45" s="41">
        <f t="shared" si="5"/>
        <v>1826224</v>
      </c>
      <c r="D45" s="41">
        <f t="shared" si="6"/>
        <v>5</v>
      </c>
      <c r="E45" s="42" t="str">
        <f t="shared" si="2"/>
        <v>A CORUÑA</v>
      </c>
      <c r="F45" s="42">
        <f t="shared" si="7"/>
        <v>1637223</v>
      </c>
      <c r="G45" s="42">
        <f t="shared" si="8"/>
        <v>1452781</v>
      </c>
    </row>
    <row r="46" spans="1:9" x14ac:dyDescent="0.25">
      <c r="A46" s="42" t="str">
        <f t="shared" si="3"/>
        <v>BILBAO</v>
      </c>
      <c r="B46" s="41">
        <f t="shared" si="4"/>
        <v>1855171</v>
      </c>
      <c r="C46" s="41">
        <f t="shared" si="5"/>
        <v>1896917</v>
      </c>
      <c r="D46" s="41">
        <f t="shared" si="6"/>
        <v>6</v>
      </c>
      <c r="E46" s="42" t="str">
        <f t="shared" si="2"/>
        <v>ALMERIA</v>
      </c>
      <c r="F46" s="42">
        <f t="shared" si="7"/>
        <v>1551010</v>
      </c>
      <c r="G46" s="42">
        <f t="shared" si="8"/>
        <v>1690732</v>
      </c>
    </row>
    <row r="47" spans="1:9" x14ac:dyDescent="0.25">
      <c r="A47" s="42" t="str">
        <f t="shared" si="3"/>
        <v>CARTAGENA</v>
      </c>
      <c r="B47" s="41">
        <f t="shared" si="4"/>
        <v>2133028</v>
      </c>
      <c r="C47" s="41">
        <f t="shared" si="5"/>
        <v>1779820</v>
      </c>
      <c r="D47" s="41">
        <f t="shared" si="6"/>
        <v>4</v>
      </c>
      <c r="E47" s="42" t="str">
        <f t="shared" si="2"/>
        <v>VALENCIA</v>
      </c>
      <c r="F47" s="42">
        <f t="shared" si="7"/>
        <v>1252649</v>
      </c>
      <c r="G47" s="42">
        <f t="shared" si="8"/>
        <v>954829</v>
      </c>
    </row>
    <row r="48" spans="1:9" x14ac:dyDescent="0.25">
      <c r="A48" s="42" t="str">
        <f t="shared" si="3"/>
        <v>CASTELLON</v>
      </c>
      <c r="B48" s="41">
        <f t="shared" si="4"/>
        <v>1734792</v>
      </c>
      <c r="C48" s="41">
        <f t="shared" si="5"/>
        <v>1040423</v>
      </c>
      <c r="D48" s="41">
        <f t="shared" si="6"/>
        <v>7</v>
      </c>
      <c r="E48" s="42" t="str">
        <f t="shared" si="2"/>
        <v>SANTANDER</v>
      </c>
      <c r="F48" s="42">
        <f t="shared" si="7"/>
        <v>1230114</v>
      </c>
      <c r="G48" s="42">
        <f t="shared" si="8"/>
        <v>1138765</v>
      </c>
    </row>
    <row r="49" spans="1:7" x14ac:dyDescent="0.25">
      <c r="A49" s="42" t="str">
        <f t="shared" si="3"/>
        <v>CEUTA</v>
      </c>
      <c r="B49" s="41">
        <f t="shared" si="4"/>
        <v>15344</v>
      </c>
      <c r="C49" s="41">
        <f t="shared" si="5"/>
        <v>38085</v>
      </c>
      <c r="D49" s="41">
        <f t="shared" si="6"/>
        <v>27</v>
      </c>
      <c r="E49" s="42" t="str">
        <f t="shared" si="2"/>
        <v>AVILES</v>
      </c>
      <c r="F49" s="42">
        <f t="shared" si="7"/>
        <v>1182626</v>
      </c>
      <c r="G49" s="42">
        <f t="shared" si="8"/>
        <v>1119922</v>
      </c>
    </row>
    <row r="50" spans="1:7" x14ac:dyDescent="0.25">
      <c r="A50" s="42" t="str">
        <f t="shared" si="3"/>
        <v>FERROL-SAN CIBRAO</v>
      </c>
      <c r="B50" s="41">
        <f t="shared" si="4"/>
        <v>3731976</v>
      </c>
      <c r="C50" s="41">
        <f t="shared" si="5"/>
        <v>3555786</v>
      </c>
      <c r="D50" s="41">
        <f t="shared" si="6"/>
        <v>2</v>
      </c>
      <c r="E50" s="42" t="str">
        <f t="shared" si="2"/>
        <v>HUELVA</v>
      </c>
      <c r="F50" s="42">
        <f t="shared" si="7"/>
        <v>1087834</v>
      </c>
      <c r="G50" s="42">
        <f t="shared" si="8"/>
        <v>1425771</v>
      </c>
    </row>
    <row r="51" spans="1:7" x14ac:dyDescent="0.25">
      <c r="A51" s="42" t="str">
        <f t="shared" si="3"/>
        <v>GIJON</v>
      </c>
      <c r="B51" s="41">
        <f t="shared" si="4"/>
        <v>6254003</v>
      </c>
      <c r="C51" s="41">
        <f t="shared" si="5"/>
        <v>5543755</v>
      </c>
      <c r="D51" s="41">
        <f t="shared" si="6"/>
        <v>1</v>
      </c>
      <c r="E51" s="42" t="str">
        <f t="shared" si="2"/>
        <v>SEVILLA</v>
      </c>
      <c r="F51" s="42">
        <f t="shared" si="7"/>
        <v>731680</v>
      </c>
      <c r="G51" s="42">
        <f t="shared" si="8"/>
        <v>776043</v>
      </c>
    </row>
    <row r="52" spans="1:7" x14ac:dyDescent="0.25">
      <c r="A52" s="42" t="str">
        <f t="shared" si="3"/>
        <v>HUELVA</v>
      </c>
      <c r="B52" s="41">
        <f t="shared" si="4"/>
        <v>1087834</v>
      </c>
      <c r="C52" s="41">
        <f t="shared" si="5"/>
        <v>1425771</v>
      </c>
      <c r="D52" s="41">
        <f t="shared" si="6"/>
        <v>13</v>
      </c>
      <c r="E52" s="42" t="str">
        <f t="shared" si="2"/>
        <v>BAHIA DE ALGECIRAS</v>
      </c>
      <c r="F52" s="42">
        <f t="shared" si="7"/>
        <v>609726</v>
      </c>
      <c r="G52" s="42">
        <f t="shared" si="8"/>
        <v>499142</v>
      </c>
    </row>
    <row r="53" spans="1:7" x14ac:dyDescent="0.25">
      <c r="A53" s="42" t="str">
        <f t="shared" si="3"/>
        <v>LAS PALMAS</v>
      </c>
      <c r="B53" s="41">
        <f t="shared" si="4"/>
        <v>202844</v>
      </c>
      <c r="C53" s="41">
        <f t="shared" si="5"/>
        <v>136943</v>
      </c>
      <c r="D53" s="41">
        <f t="shared" si="6"/>
        <v>22</v>
      </c>
      <c r="E53" s="42" t="str">
        <f t="shared" si="2"/>
        <v>PASAIA</v>
      </c>
      <c r="F53" s="42">
        <f t="shared" si="7"/>
        <v>589306</v>
      </c>
      <c r="G53" s="42">
        <f t="shared" si="8"/>
        <v>447819</v>
      </c>
    </row>
    <row r="54" spans="1:7" x14ac:dyDescent="0.25">
      <c r="A54" s="42" t="str">
        <f t="shared" si="3"/>
        <v>MALAGA</v>
      </c>
      <c r="B54" s="41">
        <f t="shared" si="4"/>
        <v>430282</v>
      </c>
      <c r="C54" s="41">
        <f t="shared" si="5"/>
        <v>280354</v>
      </c>
      <c r="D54" s="41">
        <f t="shared" si="6"/>
        <v>20</v>
      </c>
      <c r="E54" s="42" t="str">
        <f t="shared" si="2"/>
        <v>BAHIA DE CADIZ</v>
      </c>
      <c r="F54" s="42">
        <f t="shared" si="7"/>
        <v>576761</v>
      </c>
      <c r="G54" s="42">
        <f t="shared" si="8"/>
        <v>721990</v>
      </c>
    </row>
    <row r="55" spans="1:7" x14ac:dyDescent="0.25">
      <c r="A55" s="42" t="str">
        <f t="shared" si="3"/>
        <v>MARIN Y RIA DE PONTEVEDRA</v>
      </c>
      <c r="B55" s="41">
        <f t="shared" si="4"/>
        <v>254246</v>
      </c>
      <c r="C55" s="41">
        <f t="shared" si="5"/>
        <v>341525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546359</v>
      </c>
      <c r="G55" s="42">
        <f t="shared" si="8"/>
        <v>457232</v>
      </c>
    </row>
    <row r="56" spans="1:7" x14ac:dyDescent="0.25">
      <c r="A56" s="42" t="str">
        <f t="shared" si="3"/>
        <v>MELILLA</v>
      </c>
      <c r="B56" s="41">
        <f t="shared" si="4"/>
        <v>2725</v>
      </c>
      <c r="C56" s="41">
        <f t="shared" si="5"/>
        <v>5300</v>
      </c>
      <c r="D56" s="41">
        <f t="shared" si="6"/>
        <v>28</v>
      </c>
      <c r="E56" s="42" t="str">
        <f t="shared" si="2"/>
        <v>ALICANTE</v>
      </c>
      <c r="F56" s="42">
        <f t="shared" si="9"/>
        <v>447616</v>
      </c>
      <c r="G56" s="42">
        <f t="shared" si="8"/>
        <v>367852</v>
      </c>
    </row>
    <row r="57" spans="1:7" x14ac:dyDescent="0.25">
      <c r="A57" s="42" t="str">
        <f t="shared" si="3"/>
        <v>MOTRIL</v>
      </c>
      <c r="B57" s="41">
        <f t="shared" si="4"/>
        <v>171449</v>
      </c>
      <c r="C57" s="41">
        <f t="shared" si="5"/>
        <v>209282</v>
      </c>
      <c r="D57" s="41">
        <f t="shared" si="6"/>
        <v>24</v>
      </c>
      <c r="E57" s="42" t="str">
        <f t="shared" si="2"/>
        <v>MALAGA</v>
      </c>
      <c r="F57" s="42">
        <f t="shared" si="9"/>
        <v>430282</v>
      </c>
      <c r="G57" s="42">
        <f t="shared" si="8"/>
        <v>280354</v>
      </c>
    </row>
    <row r="58" spans="1:7" x14ac:dyDescent="0.25">
      <c r="A58" s="42" t="str">
        <f t="shared" si="3"/>
        <v>PASAIA</v>
      </c>
      <c r="B58" s="41">
        <f t="shared" si="4"/>
        <v>589306</v>
      </c>
      <c r="C58" s="41">
        <f t="shared" si="5"/>
        <v>447819</v>
      </c>
      <c r="D58" s="41">
        <f t="shared" si="6"/>
        <v>16</v>
      </c>
      <c r="E58" s="42" t="str">
        <f t="shared" si="2"/>
        <v>MARIN Y RIA DE PONTEVEDRA</v>
      </c>
      <c r="F58" s="42">
        <f t="shared" si="9"/>
        <v>254246</v>
      </c>
      <c r="G58" s="42">
        <f t="shared" si="8"/>
        <v>341525</v>
      </c>
    </row>
    <row r="59" spans="1:7" x14ac:dyDescent="0.25">
      <c r="A59" s="42" t="str">
        <f t="shared" si="3"/>
        <v>SANTA CRUZ DE TENERIFE</v>
      </c>
      <c r="B59" s="41">
        <f t="shared" si="4"/>
        <v>181063</v>
      </c>
      <c r="C59" s="41">
        <f t="shared" si="5"/>
        <v>225404</v>
      </c>
      <c r="D59" s="41">
        <f t="shared" si="6"/>
        <v>23</v>
      </c>
      <c r="E59" s="42" t="str">
        <f t="shared" si="2"/>
        <v>LAS PALMAS</v>
      </c>
      <c r="F59" s="42">
        <f t="shared" si="9"/>
        <v>202844</v>
      </c>
      <c r="G59" s="42">
        <f t="shared" si="8"/>
        <v>136943</v>
      </c>
    </row>
    <row r="60" spans="1:7" x14ac:dyDescent="0.25">
      <c r="A60" s="42" t="str">
        <f t="shared" si="3"/>
        <v>SANTANDER</v>
      </c>
      <c r="B60" s="41">
        <f t="shared" si="4"/>
        <v>1230114</v>
      </c>
      <c r="C60" s="41">
        <f t="shared" si="5"/>
        <v>1138765</v>
      </c>
      <c r="D60" s="41">
        <f t="shared" si="6"/>
        <v>11</v>
      </c>
      <c r="E60" s="42" t="str">
        <f t="shared" si="2"/>
        <v>SANTA CRUZ DE TENERIFE</v>
      </c>
      <c r="F60" s="42">
        <f t="shared" si="9"/>
        <v>181063</v>
      </c>
      <c r="G60" s="42">
        <f t="shared" si="8"/>
        <v>225404</v>
      </c>
    </row>
    <row r="61" spans="1:7" x14ac:dyDescent="0.25">
      <c r="A61" s="42" t="str">
        <f t="shared" si="3"/>
        <v>SEVILLA</v>
      </c>
      <c r="B61" s="41">
        <f t="shared" si="4"/>
        <v>731680</v>
      </c>
      <c r="C61" s="41">
        <f t="shared" si="5"/>
        <v>776043</v>
      </c>
      <c r="D61" s="41">
        <f t="shared" si="6"/>
        <v>14</v>
      </c>
      <c r="E61" s="42" t="str">
        <f t="shared" si="2"/>
        <v>MOTRIL</v>
      </c>
      <c r="F61" s="42">
        <f t="shared" si="9"/>
        <v>171449</v>
      </c>
      <c r="G61" s="42">
        <f t="shared" si="8"/>
        <v>209282</v>
      </c>
    </row>
    <row r="62" spans="1:7" x14ac:dyDescent="0.25">
      <c r="A62" s="42" t="str">
        <f t="shared" si="3"/>
        <v>TARRAGONA</v>
      </c>
      <c r="B62" s="41">
        <f t="shared" si="4"/>
        <v>3241833</v>
      </c>
      <c r="C62" s="41">
        <f t="shared" si="5"/>
        <v>2738175</v>
      </c>
      <c r="D62" s="41">
        <f t="shared" si="6"/>
        <v>3</v>
      </c>
      <c r="E62" s="42" t="str">
        <f t="shared" si="2"/>
        <v>VILAGARCIA</v>
      </c>
      <c r="F62" s="42">
        <f t="shared" si="9"/>
        <v>122181</v>
      </c>
      <c r="G62" s="42">
        <f t="shared" si="8"/>
        <v>76766</v>
      </c>
    </row>
    <row r="63" spans="1:7" x14ac:dyDescent="0.25">
      <c r="A63" s="42" t="str">
        <f t="shared" si="3"/>
        <v>VALENCIA</v>
      </c>
      <c r="B63" s="41">
        <f t="shared" si="4"/>
        <v>1252649</v>
      </c>
      <c r="C63" s="41">
        <f t="shared" si="5"/>
        <v>954829</v>
      </c>
      <c r="D63" s="41">
        <f t="shared" si="6"/>
        <v>10</v>
      </c>
      <c r="E63" s="42" t="str">
        <f t="shared" si="2"/>
        <v>VIGO</v>
      </c>
      <c r="F63" s="42">
        <f t="shared" si="9"/>
        <v>102281</v>
      </c>
      <c r="G63" s="42">
        <f t="shared" si="8"/>
        <v>116430</v>
      </c>
    </row>
    <row r="64" spans="1:7" x14ac:dyDescent="0.25">
      <c r="A64" s="42" t="str">
        <f t="shared" si="3"/>
        <v>VIGO</v>
      </c>
      <c r="B64" s="41">
        <f t="shared" si="4"/>
        <v>102281</v>
      </c>
      <c r="C64" s="41">
        <f t="shared" si="5"/>
        <v>116430</v>
      </c>
      <c r="D64" s="41">
        <f t="shared" si="6"/>
        <v>26</v>
      </c>
      <c r="E64" s="42" t="str">
        <f t="shared" si="2"/>
        <v>CEUTA</v>
      </c>
      <c r="F64" s="42">
        <f t="shared" si="9"/>
        <v>15344</v>
      </c>
      <c r="G64" s="42">
        <f t="shared" si="8"/>
        <v>38085</v>
      </c>
    </row>
    <row r="65" spans="1:7" x14ac:dyDescent="0.25">
      <c r="A65" s="42" t="str">
        <f t="shared" si="3"/>
        <v>VILAGARCIA</v>
      </c>
      <c r="B65" s="41">
        <f t="shared" si="4"/>
        <v>122181</v>
      </c>
      <c r="C65" s="41">
        <f t="shared" si="5"/>
        <v>76766</v>
      </c>
      <c r="D65" s="41">
        <f t="shared" si="6"/>
        <v>25</v>
      </c>
      <c r="E65" s="42" t="str">
        <f t="shared" si="2"/>
        <v>MELILLA</v>
      </c>
      <c r="F65" s="42">
        <f t="shared" si="9"/>
        <v>2725</v>
      </c>
      <c r="G65" s="42">
        <f t="shared" si="8"/>
        <v>5300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90093</v>
      </c>
      <c r="C7" s="21">
        <v>68343</v>
      </c>
      <c r="D7" s="21">
        <v>503210</v>
      </c>
      <c r="E7" s="21">
        <v>480172</v>
      </c>
      <c r="F7" s="10">
        <f>((E7*100)/D7)-100</f>
        <v>-4.5782079052483056</v>
      </c>
      <c r="G7" s="1"/>
      <c r="H7" s="1"/>
      <c r="I7" s="1"/>
    </row>
    <row r="8" spans="1:12" x14ac:dyDescent="0.25">
      <c r="A8" s="11" t="s">
        <v>45</v>
      </c>
      <c r="B8" s="22">
        <v>105811</v>
      </c>
      <c r="C8" s="22">
        <v>124809</v>
      </c>
      <c r="D8" s="22">
        <v>559193</v>
      </c>
      <c r="E8" s="22">
        <v>556867</v>
      </c>
      <c r="F8" s="13">
        <f t="shared" ref="F8:F35" si="0">((E8*100)/D8)-100</f>
        <v>-0.41595656597989716</v>
      </c>
      <c r="G8" s="1"/>
      <c r="H8" s="1"/>
      <c r="I8" s="1"/>
    </row>
    <row r="9" spans="1:12" x14ac:dyDescent="0.25">
      <c r="A9" s="8" t="s">
        <v>46</v>
      </c>
      <c r="B9" s="21">
        <v>62928</v>
      </c>
      <c r="C9" s="21">
        <v>53066</v>
      </c>
      <c r="D9" s="21">
        <v>253966</v>
      </c>
      <c r="E9" s="21">
        <v>291224</v>
      </c>
      <c r="F9" s="10">
        <f t="shared" si="0"/>
        <v>14.670467700400835</v>
      </c>
      <c r="G9" s="1"/>
      <c r="H9" s="1"/>
      <c r="I9" s="1"/>
    </row>
    <row r="10" spans="1:12" x14ac:dyDescent="0.25">
      <c r="A10" s="11" t="s">
        <v>47</v>
      </c>
      <c r="B10" s="22">
        <v>127636</v>
      </c>
      <c r="C10" s="22">
        <v>127919</v>
      </c>
      <c r="D10" s="22">
        <v>491875</v>
      </c>
      <c r="E10" s="22">
        <v>502569</v>
      </c>
      <c r="F10" s="13">
        <f t="shared" si="0"/>
        <v>2.1741296060991147</v>
      </c>
      <c r="G10" s="1"/>
      <c r="H10" s="1"/>
      <c r="I10" s="1"/>
    </row>
    <row r="11" spans="1:12" x14ac:dyDescent="0.25">
      <c r="A11" s="8" t="s">
        <v>48</v>
      </c>
      <c r="B11" s="21">
        <v>5453501</v>
      </c>
      <c r="C11" s="21">
        <v>5350460</v>
      </c>
      <c r="D11" s="21">
        <v>24093475</v>
      </c>
      <c r="E11" s="21">
        <v>26781575</v>
      </c>
      <c r="F11" s="10">
        <f t="shared" si="0"/>
        <v>11.156962621622654</v>
      </c>
      <c r="G11" s="1"/>
      <c r="H11" s="1"/>
      <c r="I11" s="1"/>
    </row>
    <row r="12" spans="1:12" x14ac:dyDescent="0.25">
      <c r="A12" s="11" t="s">
        <v>49</v>
      </c>
      <c r="B12" s="22">
        <v>146741</v>
      </c>
      <c r="C12" s="22">
        <v>137520</v>
      </c>
      <c r="D12" s="22">
        <v>778201</v>
      </c>
      <c r="E12" s="22">
        <v>668230</v>
      </c>
      <c r="F12" s="13">
        <f t="shared" si="0"/>
        <v>-14.131439049808463</v>
      </c>
      <c r="G12" s="1"/>
      <c r="H12" s="1"/>
      <c r="I12" s="1"/>
    </row>
    <row r="13" spans="1:12" x14ac:dyDescent="0.25">
      <c r="A13" s="8" t="s">
        <v>50</v>
      </c>
      <c r="B13" s="21">
        <v>862278</v>
      </c>
      <c r="C13" s="21">
        <v>869248</v>
      </c>
      <c r="D13" s="21">
        <v>3468845</v>
      </c>
      <c r="E13" s="21">
        <v>3736849</v>
      </c>
      <c r="F13" s="10">
        <f t="shared" si="0"/>
        <v>7.726029845669089</v>
      </c>
      <c r="G13" s="1"/>
      <c r="H13" s="1"/>
      <c r="I13" s="1"/>
    </row>
    <row r="14" spans="1:12" x14ac:dyDescent="0.25">
      <c r="A14" s="11" t="s">
        <v>51</v>
      </c>
      <c r="B14" s="22">
        <v>2286655</v>
      </c>
      <c r="C14" s="22">
        <v>2490247</v>
      </c>
      <c r="D14" s="22">
        <v>10696482</v>
      </c>
      <c r="E14" s="22">
        <v>11069525</v>
      </c>
      <c r="F14" s="13">
        <f t="shared" si="0"/>
        <v>3.4875298252266447</v>
      </c>
      <c r="G14" s="1"/>
      <c r="H14" s="1"/>
      <c r="I14" s="1"/>
    </row>
    <row r="15" spans="1:12" x14ac:dyDescent="0.25">
      <c r="A15" s="8" t="s">
        <v>52</v>
      </c>
      <c r="B15" s="21">
        <v>831675</v>
      </c>
      <c r="C15" s="21">
        <v>874294</v>
      </c>
      <c r="D15" s="21">
        <v>3826435</v>
      </c>
      <c r="E15" s="21">
        <v>3988816</v>
      </c>
      <c r="F15" s="10">
        <f t="shared" si="0"/>
        <v>4.2436628349886973</v>
      </c>
      <c r="G15" s="1"/>
      <c r="H15" s="1"/>
      <c r="I15" s="1"/>
    </row>
    <row r="16" spans="1:12" x14ac:dyDescent="0.25">
      <c r="A16" s="11" t="s">
        <v>53</v>
      </c>
      <c r="B16" s="22">
        <v>77289</v>
      </c>
      <c r="C16" s="22">
        <v>90876</v>
      </c>
      <c r="D16" s="22">
        <v>419541</v>
      </c>
      <c r="E16" s="22">
        <v>458725</v>
      </c>
      <c r="F16" s="13">
        <f t="shared" si="0"/>
        <v>9.3397308010420943</v>
      </c>
      <c r="G16" s="1"/>
      <c r="H16" s="1"/>
      <c r="I16" s="1"/>
    </row>
    <row r="17" spans="1:9" x14ac:dyDescent="0.25">
      <c r="A17" s="8" t="s">
        <v>54</v>
      </c>
      <c r="B17" s="21">
        <v>245635</v>
      </c>
      <c r="C17" s="21">
        <v>282426</v>
      </c>
      <c r="D17" s="21">
        <v>1157724</v>
      </c>
      <c r="E17" s="21">
        <v>1240064</v>
      </c>
      <c r="F17" s="10">
        <f t="shared" si="0"/>
        <v>7.1122305489045772</v>
      </c>
      <c r="G17" s="1"/>
      <c r="H17" s="1"/>
      <c r="I17" s="1"/>
    </row>
    <row r="18" spans="1:9" x14ac:dyDescent="0.25">
      <c r="A18" s="11" t="s">
        <v>55</v>
      </c>
      <c r="B18" s="22">
        <v>83109</v>
      </c>
      <c r="C18" s="22">
        <v>83244</v>
      </c>
      <c r="D18" s="22">
        <v>396465</v>
      </c>
      <c r="E18" s="22">
        <v>392002</v>
      </c>
      <c r="F18" s="13">
        <f t="shared" si="0"/>
        <v>-1.1256983592498671</v>
      </c>
      <c r="G18" s="1"/>
      <c r="H18" s="1"/>
      <c r="I18" s="1"/>
    </row>
    <row r="19" spans="1:9" x14ac:dyDescent="0.25">
      <c r="A19" s="8" t="s">
        <v>56</v>
      </c>
      <c r="B19" s="21">
        <v>82440</v>
      </c>
      <c r="C19" s="21">
        <v>54645</v>
      </c>
      <c r="D19" s="21">
        <v>402442</v>
      </c>
      <c r="E19" s="21">
        <v>389891</v>
      </c>
      <c r="F19" s="10">
        <f t="shared" si="0"/>
        <v>-3.118710273778575</v>
      </c>
      <c r="G19" s="1"/>
      <c r="H19" s="1"/>
      <c r="I19" s="1"/>
    </row>
    <row r="20" spans="1:9" x14ac:dyDescent="0.25">
      <c r="A20" s="11" t="s">
        <v>57</v>
      </c>
      <c r="B20" s="22">
        <v>167505</v>
      </c>
      <c r="C20" s="22">
        <v>173312</v>
      </c>
      <c r="D20" s="22">
        <v>842588</v>
      </c>
      <c r="E20" s="22">
        <v>848382</v>
      </c>
      <c r="F20" s="13">
        <f t="shared" si="0"/>
        <v>0.68764330847341171</v>
      </c>
      <c r="G20" s="1"/>
      <c r="H20" s="1"/>
      <c r="I20" s="1"/>
    </row>
    <row r="21" spans="1:9" x14ac:dyDescent="0.25">
      <c r="A21" s="8" t="s">
        <v>58</v>
      </c>
      <c r="B21" s="21">
        <v>44889</v>
      </c>
      <c r="C21" s="21">
        <v>68672</v>
      </c>
      <c r="D21" s="21">
        <v>268789</v>
      </c>
      <c r="E21" s="21">
        <v>312227</v>
      </c>
      <c r="F21" s="10">
        <f t="shared" si="0"/>
        <v>16.160631573464684</v>
      </c>
      <c r="G21" s="1"/>
      <c r="H21" s="1"/>
      <c r="I21" s="1"/>
    </row>
    <row r="22" spans="1:9" x14ac:dyDescent="0.25">
      <c r="A22" s="11" t="s">
        <v>59</v>
      </c>
      <c r="B22" s="22">
        <v>1200075</v>
      </c>
      <c r="C22" s="22">
        <v>1199351</v>
      </c>
      <c r="D22" s="22">
        <v>6100793</v>
      </c>
      <c r="E22" s="22">
        <v>5747792</v>
      </c>
      <c r="F22" s="13">
        <f t="shared" si="0"/>
        <v>-5.7861494399170681</v>
      </c>
      <c r="G22" s="1"/>
      <c r="H22" s="1"/>
      <c r="I22" s="1"/>
    </row>
    <row r="23" spans="1:9" x14ac:dyDescent="0.25">
      <c r="A23" s="8" t="s">
        <v>60</v>
      </c>
      <c r="B23" s="21">
        <v>197483</v>
      </c>
      <c r="C23" s="21">
        <v>138549</v>
      </c>
      <c r="D23" s="21">
        <v>512147</v>
      </c>
      <c r="E23" s="21">
        <v>517279</v>
      </c>
      <c r="F23" s="10">
        <f t="shared" si="0"/>
        <v>1.0020560503136835</v>
      </c>
      <c r="G23" s="1"/>
      <c r="H23" s="1"/>
      <c r="I23" s="1"/>
    </row>
    <row r="24" spans="1:9" x14ac:dyDescent="0.25">
      <c r="A24" s="11" t="s">
        <v>61</v>
      </c>
      <c r="B24" s="22">
        <v>98638</v>
      </c>
      <c r="C24" s="22">
        <v>103485</v>
      </c>
      <c r="D24" s="22">
        <v>428439</v>
      </c>
      <c r="E24" s="22">
        <v>434394</v>
      </c>
      <c r="F24" s="13">
        <f t="shared" si="0"/>
        <v>1.3899294882118625</v>
      </c>
      <c r="G24" s="1"/>
      <c r="H24" s="1"/>
      <c r="I24" s="1"/>
    </row>
    <row r="25" spans="1:9" x14ac:dyDescent="0.25">
      <c r="A25" s="8" t="s">
        <v>62</v>
      </c>
      <c r="B25" s="21">
        <v>79883</v>
      </c>
      <c r="C25" s="21">
        <v>89149</v>
      </c>
      <c r="D25" s="21">
        <v>367936</v>
      </c>
      <c r="E25" s="21">
        <v>387835</v>
      </c>
      <c r="F25" s="10">
        <f t="shared" si="0"/>
        <v>5.4082775265263479</v>
      </c>
      <c r="G25" s="1"/>
      <c r="H25" s="1"/>
      <c r="I25" s="1"/>
    </row>
    <row r="26" spans="1:9" x14ac:dyDescent="0.25">
      <c r="A26" s="11" t="s">
        <v>63</v>
      </c>
      <c r="B26" s="22">
        <v>23388</v>
      </c>
      <c r="C26" s="22">
        <v>23864</v>
      </c>
      <c r="D26" s="22">
        <v>119527</v>
      </c>
      <c r="E26" s="22">
        <v>132071</v>
      </c>
      <c r="F26" s="13">
        <f t="shared" si="0"/>
        <v>10.494699942272462</v>
      </c>
      <c r="G26" s="1"/>
      <c r="H26" s="1"/>
      <c r="I26" s="1"/>
    </row>
    <row r="27" spans="1:9" x14ac:dyDescent="0.25">
      <c r="A27" s="8" t="s">
        <v>64</v>
      </c>
      <c r="B27" s="21">
        <v>143185</v>
      </c>
      <c r="C27" s="21">
        <v>177251</v>
      </c>
      <c r="D27" s="21">
        <v>633852</v>
      </c>
      <c r="E27" s="21">
        <v>817682</v>
      </c>
      <c r="F27" s="10">
        <f t="shared" si="0"/>
        <v>29.002038330714413</v>
      </c>
      <c r="G27" s="1"/>
      <c r="H27" s="1"/>
      <c r="I27" s="1"/>
    </row>
    <row r="28" spans="1:9" x14ac:dyDescent="0.25">
      <c r="A28" s="11" t="s">
        <v>65</v>
      </c>
      <c r="B28" s="22">
        <v>435256</v>
      </c>
      <c r="C28" s="22">
        <v>449283</v>
      </c>
      <c r="D28" s="22">
        <v>2147803</v>
      </c>
      <c r="E28" s="22">
        <v>2213073</v>
      </c>
      <c r="F28" s="13">
        <f t="shared" si="0"/>
        <v>3.0389193049828123</v>
      </c>
      <c r="G28" s="1"/>
      <c r="H28" s="1"/>
      <c r="I28" s="1"/>
    </row>
    <row r="29" spans="1:9" x14ac:dyDescent="0.25">
      <c r="A29" s="8" t="s">
        <v>66</v>
      </c>
      <c r="B29" s="21">
        <v>156478</v>
      </c>
      <c r="C29" s="21">
        <v>196404</v>
      </c>
      <c r="D29" s="21">
        <v>654403</v>
      </c>
      <c r="E29" s="21">
        <v>791799</v>
      </c>
      <c r="F29" s="10">
        <f t="shared" si="0"/>
        <v>20.995625020056451</v>
      </c>
      <c r="G29" s="1"/>
      <c r="H29" s="1"/>
      <c r="I29" s="1"/>
    </row>
    <row r="30" spans="1:9" x14ac:dyDescent="0.25">
      <c r="A30" s="11" t="s">
        <v>67</v>
      </c>
      <c r="B30" s="22">
        <v>221583</v>
      </c>
      <c r="C30" s="22">
        <v>179974</v>
      </c>
      <c r="D30" s="22">
        <v>920224</v>
      </c>
      <c r="E30" s="22">
        <v>907200</v>
      </c>
      <c r="F30" s="13">
        <f t="shared" si="0"/>
        <v>-1.4153075772855317</v>
      </c>
      <c r="G30" s="1"/>
      <c r="H30" s="1"/>
      <c r="I30" s="1"/>
    </row>
    <row r="31" spans="1:9" x14ac:dyDescent="0.25">
      <c r="A31" s="8" t="s">
        <v>68</v>
      </c>
      <c r="B31" s="21">
        <v>212009</v>
      </c>
      <c r="C31" s="21">
        <v>265768</v>
      </c>
      <c r="D31" s="21">
        <v>1171215</v>
      </c>
      <c r="E31" s="21">
        <v>1172360</v>
      </c>
      <c r="F31" s="10">
        <f t="shared" si="0"/>
        <v>9.7761726070785926E-2</v>
      </c>
      <c r="G31" s="1"/>
      <c r="H31" s="1"/>
      <c r="I31" s="1"/>
    </row>
    <row r="32" spans="1:9" x14ac:dyDescent="0.25">
      <c r="A32" s="11" t="s">
        <v>69</v>
      </c>
      <c r="B32" s="22">
        <v>5556687</v>
      </c>
      <c r="C32" s="22">
        <v>5598584</v>
      </c>
      <c r="D32" s="22">
        <v>25169090</v>
      </c>
      <c r="E32" s="22">
        <v>23830072</v>
      </c>
      <c r="F32" s="13">
        <f t="shared" si="0"/>
        <v>-5.3200890457302989</v>
      </c>
      <c r="G32" s="1"/>
      <c r="H32" s="1"/>
      <c r="I32" s="1"/>
    </row>
    <row r="33" spans="1:9" x14ac:dyDescent="0.25">
      <c r="A33" s="8" t="s">
        <v>70</v>
      </c>
      <c r="B33" s="21">
        <v>317489</v>
      </c>
      <c r="C33" s="21">
        <v>315037</v>
      </c>
      <c r="D33" s="21">
        <v>1441991</v>
      </c>
      <c r="E33" s="21">
        <v>1382047</v>
      </c>
      <c r="F33" s="10">
        <f t="shared" si="0"/>
        <v>-4.1570301062905344</v>
      </c>
      <c r="G33" s="1"/>
      <c r="H33" s="1"/>
      <c r="I33" s="1"/>
    </row>
    <row r="34" spans="1:9" x14ac:dyDescent="0.25">
      <c r="A34" s="11" t="s">
        <v>71</v>
      </c>
      <c r="B34" s="22">
        <v>36986</v>
      </c>
      <c r="C34" s="22">
        <v>49206</v>
      </c>
      <c r="D34" s="22">
        <v>200567</v>
      </c>
      <c r="E34" s="22">
        <v>230417</v>
      </c>
      <c r="F34" s="13">
        <f t="shared" si="0"/>
        <v>14.882807241470431</v>
      </c>
      <c r="G34" s="1"/>
      <c r="H34" s="1"/>
      <c r="I34" s="1"/>
    </row>
    <row r="35" spans="1:9" x14ac:dyDescent="0.25">
      <c r="A35" s="14" t="s">
        <v>72</v>
      </c>
      <c r="B35" s="15">
        <f>SUM(B7:B34)</f>
        <v>19347325</v>
      </c>
      <c r="C35" s="15">
        <f t="shared" ref="C35:E35" si="1">SUM(C7:C34)</f>
        <v>19634986</v>
      </c>
      <c r="D35" s="15">
        <f t="shared" si="1"/>
        <v>88027218</v>
      </c>
      <c r="E35" s="15">
        <f t="shared" si="1"/>
        <v>90281139</v>
      </c>
      <c r="F35" s="16">
        <f t="shared" si="0"/>
        <v>2.5604819182176186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480172</v>
      </c>
      <c r="C38" s="41">
        <f>D7</f>
        <v>503210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26781575</v>
      </c>
      <c r="G38" s="42">
        <f>LOOKUP(E38,$A$38:$A$65,$C$38:$C$65)</f>
        <v>24093475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556867</v>
      </c>
      <c r="C39" s="41">
        <f t="shared" ref="C39:C65" si="5">D8</f>
        <v>559193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23830072</v>
      </c>
      <c r="G39" s="42">
        <f t="shared" ref="G39:G65" si="8">LOOKUP(E39,$A$38:$A$65,$C$38:$C$65)</f>
        <v>25169090</v>
      </c>
    </row>
    <row r="40" spans="1:9" x14ac:dyDescent="0.25">
      <c r="A40" s="42" t="str">
        <f t="shared" si="3"/>
        <v>ALMERIA</v>
      </c>
      <c r="B40" s="41">
        <f t="shared" si="4"/>
        <v>291224</v>
      </c>
      <c r="C40" s="41">
        <f t="shared" si="5"/>
        <v>253966</v>
      </c>
      <c r="D40" s="41">
        <f t="shared" si="6"/>
        <v>26</v>
      </c>
      <c r="E40" s="42" t="str">
        <f t="shared" si="2"/>
        <v>BARCELONA</v>
      </c>
      <c r="F40" s="42">
        <f t="shared" si="7"/>
        <v>11069525</v>
      </c>
      <c r="G40" s="42">
        <f t="shared" si="8"/>
        <v>10696482</v>
      </c>
    </row>
    <row r="41" spans="1:9" x14ac:dyDescent="0.25">
      <c r="A41" s="42" t="str">
        <f t="shared" si="3"/>
        <v>AVILES</v>
      </c>
      <c r="B41" s="41">
        <f t="shared" si="4"/>
        <v>502569</v>
      </c>
      <c r="C41" s="41">
        <f t="shared" si="5"/>
        <v>491875</v>
      </c>
      <c r="D41" s="41">
        <f t="shared" si="6"/>
        <v>18</v>
      </c>
      <c r="E41" s="42" t="str">
        <f t="shared" si="2"/>
        <v>LAS PALMAS</v>
      </c>
      <c r="F41" s="42">
        <f t="shared" si="7"/>
        <v>5747792</v>
      </c>
      <c r="G41" s="42">
        <f t="shared" si="8"/>
        <v>6100793</v>
      </c>
    </row>
    <row r="42" spans="1:9" x14ac:dyDescent="0.25">
      <c r="A42" s="42" t="str">
        <f t="shared" si="3"/>
        <v>BAHIA DE ALGECIRAS</v>
      </c>
      <c r="B42" s="41">
        <f t="shared" si="4"/>
        <v>26781575</v>
      </c>
      <c r="C42" s="41">
        <f t="shared" si="5"/>
        <v>24093475</v>
      </c>
      <c r="D42" s="41">
        <f t="shared" si="6"/>
        <v>1</v>
      </c>
      <c r="E42" s="42" t="str">
        <f t="shared" si="2"/>
        <v>BILBAO</v>
      </c>
      <c r="F42" s="42">
        <f t="shared" si="7"/>
        <v>3988816</v>
      </c>
      <c r="G42" s="42">
        <f t="shared" si="8"/>
        <v>3826435</v>
      </c>
    </row>
    <row r="43" spans="1:9" x14ac:dyDescent="0.25">
      <c r="A43" s="42" t="str">
        <f t="shared" si="3"/>
        <v>BAHIA DE CADIZ</v>
      </c>
      <c r="B43" s="41">
        <f t="shared" si="4"/>
        <v>668230</v>
      </c>
      <c r="C43" s="41">
        <f t="shared" si="5"/>
        <v>778201</v>
      </c>
      <c r="D43" s="41">
        <f t="shared" si="6"/>
        <v>15</v>
      </c>
      <c r="E43" s="42" t="str">
        <f t="shared" si="2"/>
        <v>BALEARES</v>
      </c>
      <c r="F43" s="42">
        <f t="shared" si="7"/>
        <v>3736849</v>
      </c>
      <c r="G43" s="42">
        <f t="shared" si="8"/>
        <v>3468845</v>
      </c>
    </row>
    <row r="44" spans="1:9" x14ac:dyDescent="0.25">
      <c r="A44" s="42" t="str">
        <f t="shared" si="3"/>
        <v>BALEARES</v>
      </c>
      <c r="B44" s="41">
        <f t="shared" si="4"/>
        <v>3736849</v>
      </c>
      <c r="C44" s="41">
        <f t="shared" si="5"/>
        <v>3468845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2213073</v>
      </c>
      <c r="G44" s="42">
        <f t="shared" si="8"/>
        <v>2147803</v>
      </c>
    </row>
    <row r="45" spans="1:9" x14ac:dyDescent="0.25">
      <c r="A45" s="42" t="str">
        <f t="shared" si="3"/>
        <v>BARCELONA</v>
      </c>
      <c r="B45" s="41">
        <f t="shared" si="4"/>
        <v>11069525</v>
      </c>
      <c r="C45" s="41">
        <f t="shared" si="5"/>
        <v>10696482</v>
      </c>
      <c r="D45" s="41">
        <f t="shared" si="6"/>
        <v>3</v>
      </c>
      <c r="E45" s="42" t="str">
        <f t="shared" si="2"/>
        <v>VIGO</v>
      </c>
      <c r="F45" s="42">
        <f t="shared" si="7"/>
        <v>1382047</v>
      </c>
      <c r="G45" s="42">
        <f t="shared" si="8"/>
        <v>1441991</v>
      </c>
    </row>
    <row r="46" spans="1:9" x14ac:dyDescent="0.25">
      <c r="A46" s="42" t="str">
        <f t="shared" si="3"/>
        <v>BILBAO</v>
      </c>
      <c r="B46" s="41">
        <f t="shared" si="4"/>
        <v>3988816</v>
      </c>
      <c r="C46" s="41">
        <f t="shared" si="5"/>
        <v>3826435</v>
      </c>
      <c r="D46" s="41">
        <f t="shared" si="6"/>
        <v>5</v>
      </c>
      <c r="E46" s="42" t="str">
        <f t="shared" si="2"/>
        <v>CASTELLON</v>
      </c>
      <c r="F46" s="42">
        <f t="shared" si="7"/>
        <v>1240064</v>
      </c>
      <c r="G46" s="42">
        <f t="shared" si="8"/>
        <v>1157724</v>
      </c>
    </row>
    <row r="47" spans="1:9" x14ac:dyDescent="0.25">
      <c r="A47" s="42" t="str">
        <f t="shared" si="3"/>
        <v>CARTAGENA</v>
      </c>
      <c r="B47" s="41">
        <f t="shared" si="4"/>
        <v>458725</v>
      </c>
      <c r="C47" s="41">
        <f t="shared" si="5"/>
        <v>419541</v>
      </c>
      <c r="D47" s="41">
        <f t="shared" si="6"/>
        <v>20</v>
      </c>
      <c r="E47" s="42" t="str">
        <f t="shared" si="2"/>
        <v>TARRAGONA</v>
      </c>
      <c r="F47" s="42">
        <f t="shared" si="7"/>
        <v>1172360</v>
      </c>
      <c r="G47" s="42">
        <f t="shared" si="8"/>
        <v>1171215</v>
      </c>
    </row>
    <row r="48" spans="1:9" x14ac:dyDescent="0.25">
      <c r="A48" s="42" t="str">
        <f t="shared" si="3"/>
        <v>CASTELLON</v>
      </c>
      <c r="B48" s="41">
        <f t="shared" si="4"/>
        <v>1240064</v>
      </c>
      <c r="C48" s="41">
        <f t="shared" si="5"/>
        <v>1157724</v>
      </c>
      <c r="D48" s="41">
        <f t="shared" si="6"/>
        <v>9</v>
      </c>
      <c r="E48" s="42" t="str">
        <f t="shared" si="2"/>
        <v>SEVILLA</v>
      </c>
      <c r="F48" s="42">
        <f t="shared" si="7"/>
        <v>907200</v>
      </c>
      <c r="G48" s="42">
        <f t="shared" si="8"/>
        <v>920224</v>
      </c>
    </row>
    <row r="49" spans="1:7" x14ac:dyDescent="0.25">
      <c r="A49" s="42" t="str">
        <f t="shared" si="3"/>
        <v>CEUTA</v>
      </c>
      <c r="B49" s="41">
        <f t="shared" si="4"/>
        <v>392002</v>
      </c>
      <c r="C49" s="41">
        <f t="shared" si="5"/>
        <v>396465</v>
      </c>
      <c r="D49" s="41">
        <f t="shared" si="6"/>
        <v>22</v>
      </c>
      <c r="E49" s="42" t="str">
        <f t="shared" si="2"/>
        <v>GIJON</v>
      </c>
      <c r="F49" s="42">
        <f t="shared" si="7"/>
        <v>848382</v>
      </c>
      <c r="G49" s="42">
        <f t="shared" si="8"/>
        <v>842588</v>
      </c>
    </row>
    <row r="50" spans="1:7" x14ac:dyDescent="0.25">
      <c r="A50" s="42" t="str">
        <f t="shared" si="3"/>
        <v>FERROL-SAN CIBRAO</v>
      </c>
      <c r="B50" s="41">
        <f t="shared" si="4"/>
        <v>389891</v>
      </c>
      <c r="C50" s="41">
        <f t="shared" si="5"/>
        <v>402442</v>
      </c>
      <c r="D50" s="41">
        <f t="shared" si="6"/>
        <v>23</v>
      </c>
      <c r="E50" s="42" t="str">
        <f t="shared" si="2"/>
        <v>PASAIA</v>
      </c>
      <c r="F50" s="42">
        <f t="shared" si="7"/>
        <v>817682</v>
      </c>
      <c r="G50" s="42">
        <f t="shared" si="8"/>
        <v>633852</v>
      </c>
    </row>
    <row r="51" spans="1:7" x14ac:dyDescent="0.25">
      <c r="A51" s="42" t="str">
        <f t="shared" si="3"/>
        <v>GIJON</v>
      </c>
      <c r="B51" s="41">
        <f t="shared" si="4"/>
        <v>848382</v>
      </c>
      <c r="C51" s="41">
        <f t="shared" si="5"/>
        <v>842588</v>
      </c>
      <c r="D51" s="41">
        <f t="shared" si="6"/>
        <v>12</v>
      </c>
      <c r="E51" s="42" t="str">
        <f t="shared" si="2"/>
        <v>SANTANDER</v>
      </c>
      <c r="F51" s="42">
        <f t="shared" si="7"/>
        <v>791799</v>
      </c>
      <c r="G51" s="42">
        <f t="shared" si="8"/>
        <v>654403</v>
      </c>
    </row>
    <row r="52" spans="1:7" x14ac:dyDescent="0.25">
      <c r="A52" s="42" t="str">
        <f t="shared" si="3"/>
        <v>HUELVA</v>
      </c>
      <c r="B52" s="41">
        <f t="shared" si="4"/>
        <v>312227</v>
      </c>
      <c r="C52" s="41">
        <f t="shared" si="5"/>
        <v>268789</v>
      </c>
      <c r="D52" s="41">
        <f t="shared" si="6"/>
        <v>25</v>
      </c>
      <c r="E52" s="42" t="str">
        <f t="shared" si="2"/>
        <v>BAHIA DE CADIZ</v>
      </c>
      <c r="F52" s="42">
        <f t="shared" si="7"/>
        <v>668230</v>
      </c>
      <c r="G52" s="42">
        <f t="shared" si="8"/>
        <v>778201</v>
      </c>
    </row>
    <row r="53" spans="1:7" x14ac:dyDescent="0.25">
      <c r="A53" s="42" t="str">
        <f t="shared" si="3"/>
        <v>LAS PALMAS</v>
      </c>
      <c r="B53" s="41">
        <f t="shared" si="4"/>
        <v>5747792</v>
      </c>
      <c r="C53" s="41">
        <f t="shared" si="5"/>
        <v>6100793</v>
      </c>
      <c r="D53" s="41">
        <f t="shared" si="6"/>
        <v>4</v>
      </c>
      <c r="E53" s="42" t="str">
        <f t="shared" si="2"/>
        <v>ALICANTE</v>
      </c>
      <c r="F53" s="42">
        <f t="shared" si="7"/>
        <v>556867</v>
      </c>
      <c r="G53" s="42">
        <f t="shared" si="8"/>
        <v>559193</v>
      </c>
    </row>
    <row r="54" spans="1:7" x14ac:dyDescent="0.25">
      <c r="A54" s="42" t="str">
        <f t="shared" si="3"/>
        <v>MALAGA</v>
      </c>
      <c r="B54" s="41">
        <f t="shared" si="4"/>
        <v>517279</v>
      </c>
      <c r="C54" s="41">
        <f t="shared" si="5"/>
        <v>512147</v>
      </c>
      <c r="D54" s="41">
        <f t="shared" si="6"/>
        <v>17</v>
      </c>
      <c r="E54" s="42" t="str">
        <f t="shared" si="2"/>
        <v>MALAGA</v>
      </c>
      <c r="F54" s="42">
        <f t="shared" si="7"/>
        <v>517279</v>
      </c>
      <c r="G54" s="42">
        <f t="shared" si="8"/>
        <v>512147</v>
      </c>
    </row>
    <row r="55" spans="1:7" x14ac:dyDescent="0.25">
      <c r="A55" s="42" t="str">
        <f t="shared" si="3"/>
        <v>MARIN Y RIA DE PONTEVEDRA</v>
      </c>
      <c r="B55" s="41">
        <f t="shared" si="4"/>
        <v>434394</v>
      </c>
      <c r="C55" s="41">
        <f t="shared" si="5"/>
        <v>428439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502569</v>
      </c>
      <c r="G55" s="42">
        <f t="shared" si="8"/>
        <v>491875</v>
      </c>
    </row>
    <row r="56" spans="1:7" x14ac:dyDescent="0.25">
      <c r="A56" s="42" t="str">
        <f t="shared" si="3"/>
        <v>MELILLA</v>
      </c>
      <c r="B56" s="41">
        <f t="shared" si="4"/>
        <v>387835</v>
      </c>
      <c r="C56" s="41">
        <f t="shared" si="5"/>
        <v>367936</v>
      </c>
      <c r="D56" s="41">
        <f t="shared" si="6"/>
        <v>24</v>
      </c>
      <c r="E56" s="42" t="str">
        <f t="shared" si="2"/>
        <v>A CORUÑA</v>
      </c>
      <c r="F56" s="42">
        <f t="shared" si="9"/>
        <v>480172</v>
      </c>
      <c r="G56" s="42">
        <f t="shared" si="8"/>
        <v>503210</v>
      </c>
    </row>
    <row r="57" spans="1:7" x14ac:dyDescent="0.25">
      <c r="A57" s="42" t="str">
        <f t="shared" si="3"/>
        <v>MOTRIL</v>
      </c>
      <c r="B57" s="41">
        <f t="shared" si="4"/>
        <v>132071</v>
      </c>
      <c r="C57" s="41">
        <f t="shared" si="5"/>
        <v>119527</v>
      </c>
      <c r="D57" s="41">
        <f t="shared" si="6"/>
        <v>28</v>
      </c>
      <c r="E57" s="42" t="str">
        <f t="shared" si="2"/>
        <v>CARTAGENA</v>
      </c>
      <c r="F57" s="42">
        <f t="shared" si="9"/>
        <v>458725</v>
      </c>
      <c r="G57" s="42">
        <f t="shared" si="8"/>
        <v>419541</v>
      </c>
    </row>
    <row r="58" spans="1:7" x14ac:dyDescent="0.25">
      <c r="A58" s="42" t="str">
        <f t="shared" si="3"/>
        <v>PASAIA</v>
      </c>
      <c r="B58" s="41">
        <f t="shared" si="4"/>
        <v>817682</v>
      </c>
      <c r="C58" s="41">
        <f t="shared" si="5"/>
        <v>633852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434394</v>
      </c>
      <c r="G58" s="42">
        <f t="shared" si="8"/>
        <v>428439</v>
      </c>
    </row>
    <row r="59" spans="1:7" x14ac:dyDescent="0.25">
      <c r="A59" s="42" t="str">
        <f t="shared" si="3"/>
        <v>SANTA CRUZ DE TENERIFE</v>
      </c>
      <c r="B59" s="41">
        <f t="shared" si="4"/>
        <v>2213073</v>
      </c>
      <c r="C59" s="41">
        <f t="shared" si="5"/>
        <v>2147803</v>
      </c>
      <c r="D59" s="41">
        <f t="shared" si="6"/>
        <v>7</v>
      </c>
      <c r="E59" s="42" t="str">
        <f t="shared" si="2"/>
        <v>CEUTA</v>
      </c>
      <c r="F59" s="42">
        <f t="shared" si="9"/>
        <v>392002</v>
      </c>
      <c r="G59" s="42">
        <f t="shared" si="8"/>
        <v>396465</v>
      </c>
    </row>
    <row r="60" spans="1:7" x14ac:dyDescent="0.25">
      <c r="A60" s="42" t="str">
        <f t="shared" si="3"/>
        <v>SANTANDER</v>
      </c>
      <c r="B60" s="41">
        <f t="shared" si="4"/>
        <v>791799</v>
      </c>
      <c r="C60" s="41">
        <f t="shared" si="5"/>
        <v>654403</v>
      </c>
      <c r="D60" s="41">
        <f t="shared" si="6"/>
        <v>14</v>
      </c>
      <c r="E60" s="42" t="str">
        <f t="shared" si="2"/>
        <v>FERROL-SAN CIBRAO</v>
      </c>
      <c r="F60" s="42">
        <f t="shared" si="9"/>
        <v>389891</v>
      </c>
      <c r="G60" s="42">
        <f t="shared" si="8"/>
        <v>402442</v>
      </c>
    </row>
    <row r="61" spans="1:7" x14ac:dyDescent="0.25">
      <c r="A61" s="42" t="str">
        <f t="shared" si="3"/>
        <v>SEVILLA</v>
      </c>
      <c r="B61" s="41">
        <f t="shared" si="4"/>
        <v>907200</v>
      </c>
      <c r="C61" s="41">
        <f t="shared" si="5"/>
        <v>920224</v>
      </c>
      <c r="D61" s="41">
        <f t="shared" si="6"/>
        <v>11</v>
      </c>
      <c r="E61" s="42" t="str">
        <f t="shared" si="2"/>
        <v>MELILLA</v>
      </c>
      <c r="F61" s="42">
        <f t="shared" si="9"/>
        <v>387835</v>
      </c>
      <c r="G61" s="42">
        <f t="shared" si="8"/>
        <v>367936</v>
      </c>
    </row>
    <row r="62" spans="1:7" x14ac:dyDescent="0.25">
      <c r="A62" s="42" t="str">
        <f t="shared" si="3"/>
        <v>TARRAGONA</v>
      </c>
      <c r="B62" s="41">
        <f t="shared" si="4"/>
        <v>1172360</v>
      </c>
      <c r="C62" s="41">
        <f t="shared" si="5"/>
        <v>1171215</v>
      </c>
      <c r="D62" s="41">
        <f t="shared" si="6"/>
        <v>10</v>
      </c>
      <c r="E62" s="42" t="str">
        <f t="shared" si="2"/>
        <v>HUELVA</v>
      </c>
      <c r="F62" s="42">
        <f t="shared" si="9"/>
        <v>312227</v>
      </c>
      <c r="G62" s="42">
        <f t="shared" si="8"/>
        <v>268789</v>
      </c>
    </row>
    <row r="63" spans="1:7" x14ac:dyDescent="0.25">
      <c r="A63" s="42" t="str">
        <f t="shared" si="3"/>
        <v>VALENCIA</v>
      </c>
      <c r="B63" s="41">
        <f t="shared" si="4"/>
        <v>23830072</v>
      </c>
      <c r="C63" s="41">
        <f t="shared" si="5"/>
        <v>25169090</v>
      </c>
      <c r="D63" s="41">
        <f t="shared" si="6"/>
        <v>2</v>
      </c>
      <c r="E63" s="42" t="str">
        <f t="shared" si="2"/>
        <v>ALMERIA</v>
      </c>
      <c r="F63" s="42">
        <f t="shared" si="9"/>
        <v>291224</v>
      </c>
      <c r="G63" s="42">
        <f t="shared" si="8"/>
        <v>253966</v>
      </c>
    </row>
    <row r="64" spans="1:7" x14ac:dyDescent="0.25">
      <c r="A64" s="42" t="str">
        <f t="shared" si="3"/>
        <v>VIGO</v>
      </c>
      <c r="B64" s="41">
        <f t="shared" si="4"/>
        <v>1382047</v>
      </c>
      <c r="C64" s="41">
        <f t="shared" si="5"/>
        <v>1441991</v>
      </c>
      <c r="D64" s="41">
        <f t="shared" si="6"/>
        <v>8</v>
      </c>
      <c r="E64" s="42" t="str">
        <f t="shared" si="2"/>
        <v>VILAGARCIA</v>
      </c>
      <c r="F64" s="42">
        <f t="shared" si="9"/>
        <v>230417</v>
      </c>
      <c r="G64" s="42">
        <f t="shared" si="8"/>
        <v>200567</v>
      </c>
    </row>
    <row r="65" spans="1:7" x14ac:dyDescent="0.25">
      <c r="A65" s="42" t="str">
        <f t="shared" si="3"/>
        <v>VILAGARCIA</v>
      </c>
      <c r="B65" s="41">
        <f t="shared" si="4"/>
        <v>230417</v>
      </c>
      <c r="C65" s="41">
        <f t="shared" si="5"/>
        <v>200567</v>
      </c>
      <c r="D65" s="41">
        <f t="shared" si="6"/>
        <v>27</v>
      </c>
      <c r="E65" s="42" t="str">
        <f t="shared" si="2"/>
        <v>MOTRIL</v>
      </c>
      <c r="F65" s="42">
        <f t="shared" si="9"/>
        <v>132071</v>
      </c>
      <c r="G65" s="42">
        <f t="shared" si="8"/>
        <v>119527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3836</v>
      </c>
      <c r="C7" s="23">
        <v>3785</v>
      </c>
      <c r="D7" s="23">
        <v>17197</v>
      </c>
      <c r="E7" s="23">
        <v>20570</v>
      </c>
      <c r="F7" s="10">
        <f>((E7*100)/D7)-100</f>
        <v>19.613886142931904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0</v>
      </c>
      <c r="D8" s="24">
        <v>123</v>
      </c>
      <c r="E8" s="24">
        <v>85</v>
      </c>
      <c r="F8" s="13">
        <f t="shared" ref="F8:F35" si="0">((E8*100)/D8)-100</f>
        <v>-30.894308943089428</v>
      </c>
      <c r="G8" s="1"/>
      <c r="H8" s="1"/>
      <c r="I8" s="1"/>
    </row>
    <row r="9" spans="1:12" x14ac:dyDescent="0.25">
      <c r="A9" s="8" t="s">
        <v>46</v>
      </c>
      <c r="B9" s="23">
        <v>302</v>
      </c>
      <c r="C9" s="23">
        <v>0</v>
      </c>
      <c r="D9" s="23">
        <v>1141</v>
      </c>
      <c r="E9" s="23">
        <v>1396</v>
      </c>
      <c r="F9" s="10">
        <f t="shared" si="0"/>
        <v>22.348816827344436</v>
      </c>
      <c r="G9" s="1"/>
      <c r="H9" s="1"/>
      <c r="I9" s="1"/>
    </row>
    <row r="10" spans="1:12" x14ac:dyDescent="0.25">
      <c r="A10" s="11" t="s">
        <v>47</v>
      </c>
      <c r="B10" s="24">
        <v>633</v>
      </c>
      <c r="C10" s="24">
        <v>855</v>
      </c>
      <c r="D10" s="24">
        <v>7512</v>
      </c>
      <c r="E10" s="24">
        <v>7451</v>
      </c>
      <c r="F10" s="13">
        <f t="shared" si="0"/>
        <v>-0.81203407880724399</v>
      </c>
      <c r="G10" s="1"/>
      <c r="H10" s="1"/>
      <c r="I10" s="1"/>
    </row>
    <row r="11" spans="1:12" x14ac:dyDescent="0.25">
      <c r="A11" s="8" t="s">
        <v>48</v>
      </c>
      <c r="B11" s="23">
        <v>55</v>
      </c>
      <c r="C11" s="23">
        <v>72</v>
      </c>
      <c r="D11" s="23">
        <v>120</v>
      </c>
      <c r="E11" s="23">
        <v>255</v>
      </c>
      <c r="F11" s="10">
        <f t="shared" si="0"/>
        <v>112.5</v>
      </c>
      <c r="G11" s="1"/>
      <c r="H11" s="1"/>
      <c r="I11" s="1"/>
    </row>
    <row r="12" spans="1:12" x14ac:dyDescent="0.25">
      <c r="A12" s="11" t="s">
        <v>49</v>
      </c>
      <c r="B12" s="24">
        <v>2217</v>
      </c>
      <c r="C12" s="24">
        <v>811</v>
      </c>
      <c r="D12" s="24">
        <v>6791</v>
      </c>
      <c r="E12" s="24">
        <v>5009</v>
      </c>
      <c r="F12" s="13">
        <f t="shared" si="0"/>
        <v>-26.240612575467537</v>
      </c>
      <c r="G12" s="1"/>
      <c r="H12" s="1"/>
      <c r="I12" s="1"/>
    </row>
    <row r="13" spans="1:12" x14ac:dyDescent="0.25">
      <c r="A13" s="8" t="s">
        <v>50</v>
      </c>
      <c r="B13" s="23">
        <v>242</v>
      </c>
      <c r="C13" s="23">
        <v>15</v>
      </c>
      <c r="D13" s="23">
        <v>1023</v>
      </c>
      <c r="E13" s="23">
        <v>1011</v>
      </c>
      <c r="F13" s="10">
        <f t="shared" si="0"/>
        <v>-1.1730205278592365</v>
      </c>
      <c r="G13" s="1"/>
      <c r="H13" s="1"/>
      <c r="I13" s="1"/>
    </row>
    <row r="14" spans="1:12" x14ac:dyDescent="0.25">
      <c r="A14" s="11" t="s">
        <v>51</v>
      </c>
      <c r="B14" s="24">
        <v>195</v>
      </c>
      <c r="C14" s="24">
        <v>491</v>
      </c>
      <c r="D14" s="24">
        <v>803</v>
      </c>
      <c r="E14" s="24">
        <v>1159</v>
      </c>
      <c r="F14" s="13">
        <f t="shared" si="0"/>
        <v>44.333748443337498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71</v>
      </c>
      <c r="C16" s="24">
        <v>55</v>
      </c>
      <c r="D16" s="24">
        <v>295</v>
      </c>
      <c r="E16" s="24">
        <v>262</v>
      </c>
      <c r="F16" s="13">
        <f t="shared" si="0"/>
        <v>-11.186440677966104</v>
      </c>
      <c r="G16" s="1"/>
      <c r="H16" s="1"/>
      <c r="I16" s="1"/>
    </row>
    <row r="17" spans="1:9" x14ac:dyDescent="0.25">
      <c r="A17" s="8" t="s">
        <v>54</v>
      </c>
      <c r="B17" s="23">
        <v>541</v>
      </c>
      <c r="C17" s="23">
        <v>470</v>
      </c>
      <c r="D17" s="23">
        <v>1427</v>
      </c>
      <c r="E17" s="23">
        <v>1693</v>
      </c>
      <c r="F17" s="10">
        <f t="shared" si="0"/>
        <v>18.640504555010509</v>
      </c>
      <c r="G17" s="1"/>
      <c r="H17" s="1"/>
      <c r="I17" s="1"/>
    </row>
    <row r="18" spans="1:9" x14ac:dyDescent="0.25">
      <c r="A18" s="11" t="s">
        <v>55</v>
      </c>
      <c r="B18" s="24">
        <v>8</v>
      </c>
      <c r="C18" s="24">
        <v>0</v>
      </c>
      <c r="D18" s="24">
        <v>18</v>
      </c>
      <c r="E18" s="24">
        <v>3</v>
      </c>
      <c r="F18" s="13">
        <f t="shared" si="0"/>
        <v>-83.333333333333329</v>
      </c>
      <c r="G18" s="1"/>
      <c r="H18" s="1"/>
      <c r="I18" s="1"/>
    </row>
    <row r="19" spans="1:9" x14ac:dyDescent="0.25">
      <c r="A19" s="8" t="s">
        <v>56</v>
      </c>
      <c r="B19" s="23">
        <v>22</v>
      </c>
      <c r="C19" s="23">
        <v>30</v>
      </c>
      <c r="D19" s="23">
        <v>127</v>
      </c>
      <c r="E19" s="23">
        <v>110</v>
      </c>
      <c r="F19" s="10">
        <f t="shared" si="0"/>
        <v>-13.385826771653541</v>
      </c>
      <c r="G19" s="1"/>
      <c r="H19" s="1"/>
      <c r="I19" s="1"/>
    </row>
    <row r="20" spans="1:9" x14ac:dyDescent="0.25">
      <c r="A20" s="11" t="s">
        <v>57</v>
      </c>
      <c r="B20" s="24">
        <v>345</v>
      </c>
      <c r="C20" s="24">
        <v>113</v>
      </c>
      <c r="D20" s="24">
        <v>5799</v>
      </c>
      <c r="E20" s="24">
        <v>4394</v>
      </c>
      <c r="F20" s="13">
        <f t="shared" si="0"/>
        <v>-24.228315226763229</v>
      </c>
      <c r="G20" s="1"/>
      <c r="H20" s="1"/>
      <c r="I20" s="1"/>
    </row>
    <row r="21" spans="1:9" x14ac:dyDescent="0.25">
      <c r="A21" s="8" t="s">
        <v>58</v>
      </c>
      <c r="B21" s="23">
        <v>192</v>
      </c>
      <c r="C21" s="23">
        <v>201</v>
      </c>
      <c r="D21" s="23">
        <v>988</v>
      </c>
      <c r="E21" s="23">
        <v>932</v>
      </c>
      <c r="F21" s="10">
        <f t="shared" si="0"/>
        <v>-5.6680161943319831</v>
      </c>
      <c r="G21" s="1"/>
      <c r="H21" s="1"/>
      <c r="I21" s="1"/>
    </row>
    <row r="22" spans="1:9" x14ac:dyDescent="0.25">
      <c r="A22" s="11" t="s">
        <v>59</v>
      </c>
      <c r="B22" s="24">
        <v>97</v>
      </c>
      <c r="C22" s="24">
        <v>0</v>
      </c>
      <c r="D22" s="24">
        <v>211</v>
      </c>
      <c r="E22" s="24">
        <v>29</v>
      </c>
      <c r="F22" s="13">
        <f t="shared" si="0"/>
        <v>-86.255924170616112</v>
      </c>
      <c r="G22" s="1"/>
      <c r="H22" s="1"/>
      <c r="I22" s="1"/>
    </row>
    <row r="23" spans="1:9" x14ac:dyDescent="0.25">
      <c r="A23" s="8" t="s">
        <v>60</v>
      </c>
      <c r="B23" s="23">
        <v>39</v>
      </c>
      <c r="C23" s="23">
        <v>23</v>
      </c>
      <c r="D23" s="23">
        <v>155</v>
      </c>
      <c r="E23" s="23">
        <v>174</v>
      </c>
      <c r="F23" s="10">
        <f t="shared" si="0"/>
        <v>12.258064516129039</v>
      </c>
      <c r="G23" s="1"/>
      <c r="H23" s="1"/>
      <c r="I23" s="1"/>
    </row>
    <row r="24" spans="1:9" x14ac:dyDescent="0.25">
      <c r="A24" s="11" t="s">
        <v>61</v>
      </c>
      <c r="B24" s="24">
        <v>191</v>
      </c>
      <c r="C24" s="24">
        <v>158</v>
      </c>
      <c r="D24" s="24">
        <v>896</v>
      </c>
      <c r="E24" s="24">
        <v>808</v>
      </c>
      <c r="F24" s="13">
        <f t="shared" si="0"/>
        <v>-9.8214285714285694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179</v>
      </c>
      <c r="C26" s="24">
        <v>54</v>
      </c>
      <c r="D26" s="24">
        <v>882</v>
      </c>
      <c r="E26" s="24">
        <v>320</v>
      </c>
      <c r="F26" s="13">
        <f t="shared" si="0"/>
        <v>-63.718820861678005</v>
      </c>
      <c r="G26" s="1"/>
      <c r="H26" s="1"/>
      <c r="I26" s="1"/>
    </row>
    <row r="27" spans="1:9" x14ac:dyDescent="0.25">
      <c r="A27" s="8" t="s">
        <v>64</v>
      </c>
      <c r="B27" s="23">
        <v>1910</v>
      </c>
      <c r="C27" s="23">
        <v>1974</v>
      </c>
      <c r="D27" s="23">
        <v>11565</v>
      </c>
      <c r="E27" s="23">
        <v>10295</v>
      </c>
      <c r="F27" s="10">
        <f t="shared" si="0"/>
        <v>-10.981409424989195</v>
      </c>
      <c r="G27" s="1"/>
      <c r="H27" s="1"/>
      <c r="I27" s="1"/>
    </row>
    <row r="28" spans="1:9" x14ac:dyDescent="0.25">
      <c r="A28" s="11" t="s">
        <v>65</v>
      </c>
      <c r="B28" s="24">
        <v>409</v>
      </c>
      <c r="C28" s="24">
        <v>490</v>
      </c>
      <c r="D28" s="24">
        <v>1666</v>
      </c>
      <c r="E28" s="24">
        <v>1853</v>
      </c>
      <c r="F28" s="13">
        <f t="shared" si="0"/>
        <v>11.224489795918373</v>
      </c>
      <c r="G28" s="1"/>
      <c r="H28" s="1"/>
      <c r="I28" s="1"/>
    </row>
    <row r="29" spans="1:9" x14ac:dyDescent="0.25">
      <c r="A29" s="8" t="s">
        <v>66</v>
      </c>
      <c r="B29" s="23">
        <v>180</v>
      </c>
      <c r="C29" s="23">
        <v>151</v>
      </c>
      <c r="D29" s="23">
        <v>2779</v>
      </c>
      <c r="E29" s="23">
        <v>1984</v>
      </c>
      <c r="F29" s="10">
        <f t="shared" si="0"/>
        <v>-28.607412738395112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198</v>
      </c>
      <c r="C31" s="23">
        <v>440</v>
      </c>
      <c r="D31" s="23">
        <v>894</v>
      </c>
      <c r="E31" s="23">
        <v>4337</v>
      </c>
      <c r="F31" s="10">
        <f t="shared" si="0"/>
        <v>385.12304250559282</v>
      </c>
      <c r="G31" s="1"/>
      <c r="H31" s="1"/>
      <c r="I31" s="1"/>
    </row>
    <row r="32" spans="1:9" x14ac:dyDescent="0.25">
      <c r="A32" s="11" t="s">
        <v>69</v>
      </c>
      <c r="B32" s="24">
        <v>107</v>
      </c>
      <c r="C32" s="24">
        <v>132</v>
      </c>
      <c r="D32" s="24">
        <v>410</v>
      </c>
      <c r="E32" s="24">
        <v>663</v>
      </c>
      <c r="F32" s="13">
        <f t="shared" si="0"/>
        <v>61.707317073170742</v>
      </c>
      <c r="G32" s="1"/>
      <c r="H32" s="1"/>
      <c r="I32" s="1"/>
    </row>
    <row r="33" spans="1:9" x14ac:dyDescent="0.25">
      <c r="A33" s="8" t="s">
        <v>70</v>
      </c>
      <c r="B33" s="23">
        <v>6153</v>
      </c>
      <c r="C33" s="23">
        <v>5597</v>
      </c>
      <c r="D33" s="23">
        <v>25153</v>
      </c>
      <c r="E33" s="23">
        <v>24550</v>
      </c>
      <c r="F33" s="10">
        <f t="shared" si="0"/>
        <v>-2.3973283504949734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18151</v>
      </c>
      <c r="C35" s="15">
        <f t="shared" ref="C35:E35" si="1">SUM(C7:C34)</f>
        <v>15917</v>
      </c>
      <c r="D35" s="15">
        <f t="shared" si="1"/>
        <v>87975</v>
      </c>
      <c r="E35" s="15">
        <f t="shared" si="1"/>
        <v>89343</v>
      </c>
      <c r="F35" s="16">
        <f t="shared" si="0"/>
        <v>1.5549872122762167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20570</v>
      </c>
      <c r="C38" s="41">
        <f>D7</f>
        <v>17197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24550</v>
      </c>
      <c r="G38" s="42">
        <f>LOOKUP(E38,$A$38:$A$65,$C$38:$C$65)</f>
        <v>25153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123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20570</v>
      </c>
      <c r="G39" s="42">
        <f t="shared" ref="G39:G65" si="8">LOOKUP(E39,$A$38:$A$65,$C$38:$C$65)</f>
        <v>17197</v>
      </c>
    </row>
    <row r="40" spans="1:9" x14ac:dyDescent="0.25">
      <c r="A40" s="42" t="str">
        <f t="shared" si="3"/>
        <v>ALMERIA</v>
      </c>
      <c r="B40" s="41">
        <f t="shared" si="4"/>
        <v>1396</v>
      </c>
      <c r="C40" s="41">
        <f t="shared" si="5"/>
        <v>1141</v>
      </c>
      <c r="D40" s="41">
        <f t="shared" si="6"/>
        <v>11</v>
      </c>
      <c r="E40" s="42" t="str">
        <f t="shared" si="2"/>
        <v>PASAIA</v>
      </c>
      <c r="F40" s="42">
        <f t="shared" si="7"/>
        <v>10295</v>
      </c>
      <c r="G40" s="42">
        <f t="shared" si="8"/>
        <v>11565</v>
      </c>
    </row>
    <row r="41" spans="1:9" x14ac:dyDescent="0.25">
      <c r="A41" s="42" t="str">
        <f t="shared" si="3"/>
        <v>AVILES</v>
      </c>
      <c r="B41" s="41">
        <f t="shared" si="4"/>
        <v>7451</v>
      </c>
      <c r="C41" s="41">
        <f t="shared" si="5"/>
        <v>7512</v>
      </c>
      <c r="D41" s="41">
        <f t="shared" si="6"/>
        <v>4</v>
      </c>
      <c r="E41" s="42" t="str">
        <f t="shared" si="2"/>
        <v>AVILES</v>
      </c>
      <c r="F41" s="42">
        <f t="shared" si="7"/>
        <v>7451</v>
      </c>
      <c r="G41" s="42">
        <f t="shared" si="8"/>
        <v>7512</v>
      </c>
    </row>
    <row r="42" spans="1:9" x14ac:dyDescent="0.25">
      <c r="A42" s="42" t="str">
        <f t="shared" si="3"/>
        <v>BAHIA DE ALGECIRAS</v>
      </c>
      <c r="B42" s="41">
        <f t="shared" si="4"/>
        <v>255</v>
      </c>
      <c r="C42" s="41">
        <f t="shared" si="5"/>
        <v>120</v>
      </c>
      <c r="D42" s="41">
        <f t="shared" si="6"/>
        <v>19</v>
      </c>
      <c r="E42" s="42" t="str">
        <f t="shared" si="2"/>
        <v>BAHIA DE CADIZ</v>
      </c>
      <c r="F42" s="42">
        <f t="shared" si="7"/>
        <v>5009</v>
      </c>
      <c r="G42" s="42">
        <f t="shared" si="8"/>
        <v>6791</v>
      </c>
    </row>
    <row r="43" spans="1:9" x14ac:dyDescent="0.25">
      <c r="A43" s="42" t="str">
        <f t="shared" si="3"/>
        <v>BAHIA DE CADIZ</v>
      </c>
      <c r="B43" s="41">
        <f t="shared" si="4"/>
        <v>5009</v>
      </c>
      <c r="C43" s="41">
        <f t="shared" si="5"/>
        <v>6791</v>
      </c>
      <c r="D43" s="41">
        <f t="shared" si="6"/>
        <v>5</v>
      </c>
      <c r="E43" s="42" t="str">
        <f t="shared" si="2"/>
        <v>GIJON</v>
      </c>
      <c r="F43" s="42">
        <f t="shared" si="7"/>
        <v>4394</v>
      </c>
      <c r="G43" s="42">
        <f t="shared" si="8"/>
        <v>5799</v>
      </c>
    </row>
    <row r="44" spans="1:9" x14ac:dyDescent="0.25">
      <c r="A44" s="42" t="str">
        <f t="shared" si="3"/>
        <v>BALEARES</v>
      </c>
      <c r="B44" s="41">
        <f t="shared" si="4"/>
        <v>1011</v>
      </c>
      <c r="C44" s="41">
        <f t="shared" si="5"/>
        <v>1023</v>
      </c>
      <c r="D44" s="41">
        <f t="shared" si="6"/>
        <v>13</v>
      </c>
      <c r="E44" s="42" t="str">
        <f t="shared" si="2"/>
        <v>TARRAGONA</v>
      </c>
      <c r="F44" s="42">
        <f t="shared" si="7"/>
        <v>4337</v>
      </c>
      <c r="G44" s="42">
        <f t="shared" si="8"/>
        <v>894</v>
      </c>
    </row>
    <row r="45" spans="1:9" x14ac:dyDescent="0.25">
      <c r="A45" s="42" t="str">
        <f t="shared" si="3"/>
        <v>BARCELONA</v>
      </c>
      <c r="B45" s="41">
        <f t="shared" si="4"/>
        <v>1159</v>
      </c>
      <c r="C45" s="41">
        <f t="shared" si="5"/>
        <v>803</v>
      </c>
      <c r="D45" s="41">
        <f t="shared" si="6"/>
        <v>12</v>
      </c>
      <c r="E45" s="42" t="str">
        <f t="shared" si="2"/>
        <v>SANTANDER</v>
      </c>
      <c r="F45" s="42">
        <f t="shared" si="7"/>
        <v>1984</v>
      </c>
      <c r="G45" s="42">
        <f t="shared" si="8"/>
        <v>2779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1853</v>
      </c>
      <c r="G46" s="42">
        <f t="shared" si="8"/>
        <v>1666</v>
      </c>
    </row>
    <row r="47" spans="1:9" x14ac:dyDescent="0.25">
      <c r="A47" s="42" t="str">
        <f t="shared" si="3"/>
        <v>CARTAGENA</v>
      </c>
      <c r="B47" s="41">
        <f t="shared" si="4"/>
        <v>262</v>
      </c>
      <c r="C47" s="41">
        <f t="shared" si="5"/>
        <v>295</v>
      </c>
      <c r="D47" s="41">
        <f t="shared" si="6"/>
        <v>18</v>
      </c>
      <c r="E47" s="42" t="str">
        <f t="shared" si="2"/>
        <v>CASTELLON</v>
      </c>
      <c r="F47" s="42">
        <f t="shared" si="7"/>
        <v>1693</v>
      </c>
      <c r="G47" s="42">
        <f t="shared" si="8"/>
        <v>1427</v>
      </c>
    </row>
    <row r="48" spans="1:9" x14ac:dyDescent="0.25">
      <c r="A48" s="42" t="str">
        <f t="shared" si="3"/>
        <v>CASTELLON</v>
      </c>
      <c r="B48" s="41">
        <f t="shared" si="4"/>
        <v>1693</v>
      </c>
      <c r="C48" s="41">
        <f t="shared" si="5"/>
        <v>1427</v>
      </c>
      <c r="D48" s="41">
        <f t="shared" si="6"/>
        <v>10</v>
      </c>
      <c r="E48" s="42" t="str">
        <f t="shared" si="2"/>
        <v>ALMERIA</v>
      </c>
      <c r="F48" s="42">
        <f t="shared" si="7"/>
        <v>1396</v>
      </c>
      <c r="G48" s="42">
        <f t="shared" si="8"/>
        <v>1141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18</v>
      </c>
      <c r="D49" s="41">
        <f t="shared" si="6"/>
        <v>24</v>
      </c>
      <c r="E49" s="42" t="str">
        <f t="shared" si="2"/>
        <v>BARCELONA</v>
      </c>
      <c r="F49" s="42">
        <f t="shared" si="7"/>
        <v>1159</v>
      </c>
      <c r="G49" s="42">
        <f t="shared" si="8"/>
        <v>803</v>
      </c>
    </row>
    <row r="50" spans="1:7" x14ac:dyDescent="0.25">
      <c r="A50" s="42" t="str">
        <f t="shared" si="3"/>
        <v>FERROL-SAN CIBRAO</v>
      </c>
      <c r="B50" s="41">
        <f t="shared" si="4"/>
        <v>110</v>
      </c>
      <c r="C50" s="41">
        <f t="shared" si="5"/>
        <v>127</v>
      </c>
      <c r="D50" s="41">
        <f t="shared" si="6"/>
        <v>21</v>
      </c>
      <c r="E50" s="42" t="str">
        <f t="shared" si="2"/>
        <v>BALEARES</v>
      </c>
      <c r="F50" s="42">
        <f t="shared" si="7"/>
        <v>1011</v>
      </c>
      <c r="G50" s="42">
        <f t="shared" si="8"/>
        <v>1023</v>
      </c>
    </row>
    <row r="51" spans="1:7" x14ac:dyDescent="0.25">
      <c r="A51" s="42" t="str">
        <f t="shared" si="3"/>
        <v>GIJON</v>
      </c>
      <c r="B51" s="41">
        <f t="shared" si="4"/>
        <v>4394</v>
      </c>
      <c r="C51" s="41">
        <f t="shared" si="5"/>
        <v>5799</v>
      </c>
      <c r="D51" s="41">
        <f t="shared" si="6"/>
        <v>6</v>
      </c>
      <c r="E51" s="42" t="str">
        <f t="shared" si="2"/>
        <v>HUELVA</v>
      </c>
      <c r="F51" s="42">
        <f t="shared" si="7"/>
        <v>932</v>
      </c>
      <c r="G51" s="42">
        <f t="shared" si="8"/>
        <v>988</v>
      </c>
    </row>
    <row r="52" spans="1:7" x14ac:dyDescent="0.25">
      <c r="A52" s="42" t="str">
        <f t="shared" si="3"/>
        <v>HUELVA</v>
      </c>
      <c r="B52" s="41">
        <f t="shared" si="4"/>
        <v>932</v>
      </c>
      <c r="C52" s="41">
        <f t="shared" si="5"/>
        <v>988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808</v>
      </c>
      <c r="G52" s="42">
        <f t="shared" si="8"/>
        <v>896</v>
      </c>
    </row>
    <row r="53" spans="1:7" x14ac:dyDescent="0.25">
      <c r="A53" s="42" t="str">
        <f t="shared" si="3"/>
        <v>LAS PALMAS</v>
      </c>
      <c r="B53" s="41">
        <f t="shared" si="4"/>
        <v>29</v>
      </c>
      <c r="C53" s="41">
        <f t="shared" si="5"/>
        <v>211</v>
      </c>
      <c r="D53" s="41">
        <f t="shared" si="6"/>
        <v>23</v>
      </c>
      <c r="E53" s="42" t="str">
        <f t="shared" si="2"/>
        <v>VALENCIA</v>
      </c>
      <c r="F53" s="42">
        <f t="shared" si="7"/>
        <v>663</v>
      </c>
      <c r="G53" s="42">
        <f t="shared" si="8"/>
        <v>410</v>
      </c>
    </row>
    <row r="54" spans="1:7" x14ac:dyDescent="0.25">
      <c r="A54" s="42" t="str">
        <f t="shared" si="3"/>
        <v>MALAGA</v>
      </c>
      <c r="B54" s="41">
        <f t="shared" si="4"/>
        <v>174</v>
      </c>
      <c r="C54" s="41">
        <f t="shared" si="5"/>
        <v>155</v>
      </c>
      <c r="D54" s="41">
        <f t="shared" si="6"/>
        <v>20</v>
      </c>
      <c r="E54" s="42" t="str">
        <f t="shared" si="2"/>
        <v>MOTRIL</v>
      </c>
      <c r="F54" s="42">
        <f t="shared" si="7"/>
        <v>320</v>
      </c>
      <c r="G54" s="42">
        <f t="shared" si="8"/>
        <v>882</v>
      </c>
    </row>
    <row r="55" spans="1:7" x14ac:dyDescent="0.25">
      <c r="A55" s="42" t="str">
        <f t="shared" si="3"/>
        <v>MARIN Y RIA DE PONTEVEDRA</v>
      </c>
      <c r="B55" s="41">
        <f t="shared" si="4"/>
        <v>808</v>
      </c>
      <c r="C55" s="41">
        <f t="shared" si="5"/>
        <v>896</v>
      </c>
      <c r="D55" s="41">
        <f t="shared" si="6"/>
        <v>15</v>
      </c>
      <c r="E55" s="42" t="str">
        <f t="shared" si="2"/>
        <v>CARTAGENA</v>
      </c>
      <c r="F55" s="42">
        <f t="shared" ref="F55:F65" si="9">LOOKUP(E55,$A$38:$A$65,$B$38:$B$65)</f>
        <v>262</v>
      </c>
      <c r="G55" s="42">
        <f t="shared" si="8"/>
        <v>295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255</v>
      </c>
      <c r="G56" s="42">
        <f t="shared" si="8"/>
        <v>120</v>
      </c>
    </row>
    <row r="57" spans="1:7" x14ac:dyDescent="0.25">
      <c r="A57" s="42" t="str">
        <f t="shared" si="3"/>
        <v>MOTRIL</v>
      </c>
      <c r="B57" s="41">
        <f t="shared" si="4"/>
        <v>320</v>
      </c>
      <c r="C57" s="41">
        <f t="shared" si="5"/>
        <v>882</v>
      </c>
      <c r="D57" s="41">
        <f t="shared" si="6"/>
        <v>17</v>
      </c>
      <c r="E57" s="42" t="str">
        <f t="shared" si="2"/>
        <v>MALAGA</v>
      </c>
      <c r="F57" s="42">
        <f t="shared" si="9"/>
        <v>174</v>
      </c>
      <c r="G57" s="42">
        <f t="shared" si="8"/>
        <v>155</v>
      </c>
    </row>
    <row r="58" spans="1:7" x14ac:dyDescent="0.25">
      <c r="A58" s="42" t="str">
        <f t="shared" si="3"/>
        <v>PASAIA</v>
      </c>
      <c r="B58" s="41">
        <f t="shared" si="4"/>
        <v>10295</v>
      </c>
      <c r="C58" s="41">
        <f t="shared" si="5"/>
        <v>11565</v>
      </c>
      <c r="D58" s="41">
        <f t="shared" si="6"/>
        <v>3</v>
      </c>
      <c r="E58" s="42" t="str">
        <f t="shared" si="2"/>
        <v>FERROL-SAN CIBRAO</v>
      </c>
      <c r="F58" s="42">
        <f t="shared" si="9"/>
        <v>110</v>
      </c>
      <c r="G58" s="42">
        <f t="shared" si="8"/>
        <v>127</v>
      </c>
    </row>
    <row r="59" spans="1:7" x14ac:dyDescent="0.25">
      <c r="A59" s="42" t="str">
        <f t="shared" si="3"/>
        <v>SANTA CRUZ DE TENERIFE</v>
      </c>
      <c r="B59" s="41">
        <f t="shared" si="4"/>
        <v>1853</v>
      </c>
      <c r="C59" s="41">
        <f t="shared" si="5"/>
        <v>1666</v>
      </c>
      <c r="D59" s="41">
        <f t="shared" si="6"/>
        <v>9</v>
      </c>
      <c r="E59" s="42" t="str">
        <f t="shared" si="2"/>
        <v>ALICANTE</v>
      </c>
      <c r="F59" s="42">
        <f t="shared" si="9"/>
        <v>85</v>
      </c>
      <c r="G59" s="42">
        <f t="shared" si="8"/>
        <v>123</v>
      </c>
    </row>
    <row r="60" spans="1:7" x14ac:dyDescent="0.25">
      <c r="A60" s="42" t="str">
        <f t="shared" si="3"/>
        <v>SANTANDER</v>
      </c>
      <c r="B60" s="41">
        <f t="shared" si="4"/>
        <v>1984</v>
      </c>
      <c r="C60" s="41">
        <f t="shared" si="5"/>
        <v>2779</v>
      </c>
      <c r="D60" s="41">
        <f t="shared" si="6"/>
        <v>8</v>
      </c>
      <c r="E60" s="42" t="str">
        <f t="shared" si="2"/>
        <v>LAS PALMAS</v>
      </c>
      <c r="F60" s="42">
        <f t="shared" si="9"/>
        <v>29</v>
      </c>
      <c r="G60" s="42">
        <f t="shared" si="8"/>
        <v>211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18</v>
      </c>
    </row>
    <row r="62" spans="1:7" x14ac:dyDescent="0.25">
      <c r="A62" s="42" t="str">
        <f t="shared" si="3"/>
        <v>TARRAGONA</v>
      </c>
      <c r="B62" s="41">
        <f t="shared" si="4"/>
        <v>4337</v>
      </c>
      <c r="C62" s="41">
        <f t="shared" si="5"/>
        <v>894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663</v>
      </c>
      <c r="C63" s="41">
        <f t="shared" si="5"/>
        <v>410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24550</v>
      </c>
      <c r="C64" s="41">
        <f t="shared" si="5"/>
        <v>25153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3613</v>
      </c>
      <c r="C7" s="25">
        <v>3723</v>
      </c>
      <c r="D7" s="25">
        <v>17998</v>
      </c>
      <c r="E7" s="25">
        <v>15165</v>
      </c>
      <c r="F7" s="10">
        <f>((E7*100)/D7)-100</f>
        <v>-15.740637848649854</v>
      </c>
      <c r="G7" s="1"/>
      <c r="H7" s="1"/>
      <c r="I7" s="1"/>
    </row>
    <row r="8" spans="1:12" x14ac:dyDescent="0.25">
      <c r="A8" s="11" t="s">
        <v>45</v>
      </c>
      <c r="B8" s="26">
        <v>1329</v>
      </c>
      <c r="C8" s="26">
        <v>1743</v>
      </c>
      <c r="D8" s="26">
        <v>5497</v>
      </c>
      <c r="E8" s="26">
        <v>4472</v>
      </c>
      <c r="F8" s="13">
        <f t="shared" ref="F8:F35" si="0">((E8*100)/D8)-100</f>
        <v>-18.646534473349107</v>
      </c>
      <c r="G8" s="1"/>
      <c r="H8" s="1"/>
      <c r="I8" s="1"/>
    </row>
    <row r="9" spans="1:12" x14ac:dyDescent="0.25">
      <c r="A9" s="8" t="s">
        <v>46</v>
      </c>
      <c r="B9" s="25">
        <v>3397</v>
      </c>
      <c r="C9" s="25">
        <v>3011</v>
      </c>
      <c r="D9" s="25">
        <v>15663</v>
      </c>
      <c r="E9" s="25">
        <v>18999</v>
      </c>
      <c r="F9" s="10">
        <f t="shared" si="0"/>
        <v>21.29860180042138</v>
      </c>
      <c r="G9" s="1"/>
      <c r="H9" s="1"/>
      <c r="I9" s="1"/>
    </row>
    <row r="10" spans="1:12" x14ac:dyDescent="0.25">
      <c r="A10" s="11" t="s">
        <v>47</v>
      </c>
      <c r="B10" s="26">
        <v>3352</v>
      </c>
      <c r="C10" s="26">
        <v>3263</v>
      </c>
      <c r="D10" s="26">
        <v>16708</v>
      </c>
      <c r="E10" s="26">
        <v>13751</v>
      </c>
      <c r="F10" s="13">
        <f t="shared" si="0"/>
        <v>-17.698108690447697</v>
      </c>
      <c r="G10" s="1"/>
      <c r="H10" s="1"/>
      <c r="I10" s="1"/>
    </row>
    <row r="11" spans="1:12" x14ac:dyDescent="0.25">
      <c r="A11" s="8" t="s">
        <v>48</v>
      </c>
      <c r="B11" s="25">
        <v>210109</v>
      </c>
      <c r="C11" s="25">
        <v>303187</v>
      </c>
      <c r="D11" s="25">
        <v>1071913</v>
      </c>
      <c r="E11" s="25">
        <v>1465726</v>
      </c>
      <c r="F11" s="10">
        <f t="shared" si="0"/>
        <v>36.739268951864574</v>
      </c>
      <c r="G11" s="1"/>
      <c r="H11" s="1"/>
      <c r="I11" s="1"/>
    </row>
    <row r="12" spans="1:12" x14ac:dyDescent="0.25">
      <c r="A12" s="11" t="s">
        <v>49</v>
      </c>
      <c r="B12" s="26">
        <v>12780</v>
      </c>
      <c r="C12" s="26">
        <v>11546</v>
      </c>
      <c r="D12" s="26">
        <v>45525</v>
      </c>
      <c r="E12" s="26">
        <v>37081</v>
      </c>
      <c r="F12" s="13">
        <f t="shared" si="0"/>
        <v>-18.54805052169138</v>
      </c>
      <c r="G12" s="1"/>
      <c r="H12" s="1"/>
      <c r="I12" s="1"/>
    </row>
    <row r="13" spans="1:12" x14ac:dyDescent="0.25">
      <c r="A13" s="8" t="s">
        <v>50</v>
      </c>
      <c r="B13" s="25">
        <v>35750</v>
      </c>
      <c r="C13" s="25">
        <v>20778</v>
      </c>
      <c r="D13" s="25">
        <v>80437</v>
      </c>
      <c r="E13" s="25">
        <v>65214</v>
      </c>
      <c r="F13" s="10">
        <f t="shared" si="0"/>
        <v>-18.925370165471108</v>
      </c>
      <c r="G13" s="1"/>
      <c r="H13" s="1"/>
      <c r="I13" s="1"/>
    </row>
    <row r="14" spans="1:12" x14ac:dyDescent="0.25">
      <c r="A14" s="11" t="s">
        <v>51</v>
      </c>
      <c r="B14" s="26">
        <v>116675</v>
      </c>
      <c r="C14" s="26">
        <v>92882</v>
      </c>
      <c r="D14" s="26">
        <v>371086</v>
      </c>
      <c r="E14" s="26">
        <v>354731</v>
      </c>
      <c r="F14" s="13">
        <f t="shared" si="0"/>
        <v>-4.4073341489573892</v>
      </c>
      <c r="G14" s="1"/>
      <c r="H14" s="1"/>
      <c r="I14" s="1"/>
    </row>
    <row r="15" spans="1:12" x14ac:dyDescent="0.25">
      <c r="A15" s="8" t="s">
        <v>52</v>
      </c>
      <c r="B15" s="25">
        <v>11000</v>
      </c>
      <c r="C15" s="25">
        <v>11780</v>
      </c>
      <c r="D15" s="25">
        <v>51475</v>
      </c>
      <c r="E15" s="25">
        <v>52192</v>
      </c>
      <c r="F15" s="10">
        <f t="shared" si="0"/>
        <v>1.3929091792132056</v>
      </c>
      <c r="G15" s="1"/>
      <c r="H15" s="1"/>
      <c r="I15" s="1"/>
    </row>
    <row r="16" spans="1:12" x14ac:dyDescent="0.25">
      <c r="A16" s="11" t="s">
        <v>53</v>
      </c>
      <c r="B16" s="26">
        <v>5939</v>
      </c>
      <c r="C16" s="26">
        <v>5825</v>
      </c>
      <c r="D16" s="26">
        <v>21004</v>
      </c>
      <c r="E16" s="26">
        <v>22960</v>
      </c>
      <c r="F16" s="13">
        <f t="shared" si="0"/>
        <v>9.3125119024947622</v>
      </c>
      <c r="G16" s="1"/>
      <c r="H16" s="1"/>
      <c r="I16" s="1"/>
    </row>
    <row r="17" spans="1:9" x14ac:dyDescent="0.25">
      <c r="A17" s="8" t="s">
        <v>54</v>
      </c>
      <c r="B17" s="25">
        <v>2720</v>
      </c>
      <c r="C17" s="25">
        <v>1897</v>
      </c>
      <c r="D17" s="25">
        <v>10558</v>
      </c>
      <c r="E17" s="25">
        <v>8068</v>
      </c>
      <c r="F17" s="10">
        <f t="shared" si="0"/>
        <v>-23.584012123508245</v>
      </c>
      <c r="G17" s="1"/>
      <c r="H17" s="1"/>
      <c r="I17" s="1"/>
    </row>
    <row r="18" spans="1:9" x14ac:dyDescent="0.25">
      <c r="A18" s="11" t="s">
        <v>55</v>
      </c>
      <c r="B18" s="26">
        <v>56800</v>
      </c>
      <c r="C18" s="26">
        <v>43150</v>
      </c>
      <c r="D18" s="26">
        <v>276691</v>
      </c>
      <c r="E18" s="26">
        <v>242189</v>
      </c>
      <c r="F18" s="13">
        <f t="shared" si="0"/>
        <v>-12.469505694077512</v>
      </c>
      <c r="G18" s="1"/>
      <c r="H18" s="1"/>
      <c r="I18" s="1"/>
    </row>
    <row r="19" spans="1:9" x14ac:dyDescent="0.25">
      <c r="A19" s="8" t="s">
        <v>56</v>
      </c>
      <c r="B19" s="25">
        <v>1106</v>
      </c>
      <c r="C19" s="25">
        <v>1482</v>
      </c>
      <c r="D19" s="25">
        <v>6662</v>
      </c>
      <c r="E19" s="25">
        <v>6604</v>
      </c>
      <c r="F19" s="10">
        <f t="shared" si="0"/>
        <v>-0.87060942659861951</v>
      </c>
      <c r="G19" s="1"/>
      <c r="H19" s="1"/>
      <c r="I19" s="1"/>
    </row>
    <row r="20" spans="1:9" x14ac:dyDescent="0.25">
      <c r="A20" s="11" t="s">
        <v>57</v>
      </c>
      <c r="B20" s="26">
        <v>7165</v>
      </c>
      <c r="C20" s="26">
        <v>5403</v>
      </c>
      <c r="D20" s="26">
        <v>42568</v>
      </c>
      <c r="E20" s="26">
        <v>24490</v>
      </c>
      <c r="F20" s="13">
        <f t="shared" si="0"/>
        <v>-42.468520954707763</v>
      </c>
      <c r="G20" s="1"/>
      <c r="H20" s="1"/>
      <c r="I20" s="1"/>
    </row>
    <row r="21" spans="1:9" x14ac:dyDescent="0.25">
      <c r="A21" s="8" t="s">
        <v>58</v>
      </c>
      <c r="B21" s="25">
        <v>10704</v>
      </c>
      <c r="C21" s="25">
        <v>9737</v>
      </c>
      <c r="D21" s="25">
        <v>51865</v>
      </c>
      <c r="E21" s="25">
        <v>51531</v>
      </c>
      <c r="F21" s="10">
        <f t="shared" si="0"/>
        <v>-0.64397956232527065</v>
      </c>
      <c r="G21" s="1"/>
      <c r="H21" s="1"/>
      <c r="I21" s="1"/>
    </row>
    <row r="22" spans="1:9" x14ac:dyDescent="0.25">
      <c r="A22" s="11" t="s">
        <v>59</v>
      </c>
      <c r="B22" s="26">
        <v>210262</v>
      </c>
      <c r="C22" s="26">
        <v>178577</v>
      </c>
      <c r="D22" s="26">
        <v>1049400</v>
      </c>
      <c r="E22" s="26">
        <v>907369</v>
      </c>
      <c r="F22" s="13">
        <f t="shared" si="0"/>
        <v>-13.534495902420431</v>
      </c>
      <c r="G22" s="1"/>
      <c r="H22" s="1"/>
      <c r="I22" s="1"/>
    </row>
    <row r="23" spans="1:9" x14ac:dyDescent="0.25">
      <c r="A23" s="8" t="s">
        <v>60</v>
      </c>
      <c r="B23" s="25">
        <v>8687</v>
      </c>
      <c r="C23" s="25">
        <v>5050</v>
      </c>
      <c r="D23" s="25">
        <v>30933</v>
      </c>
      <c r="E23" s="25">
        <v>39699</v>
      </c>
      <c r="F23" s="10">
        <f t="shared" si="0"/>
        <v>28.338667442537087</v>
      </c>
      <c r="G23" s="1"/>
      <c r="H23" s="1"/>
      <c r="I23" s="1"/>
    </row>
    <row r="24" spans="1:9" x14ac:dyDescent="0.25">
      <c r="A24" s="11" t="s">
        <v>61</v>
      </c>
      <c r="B24" s="26">
        <v>2593</v>
      </c>
      <c r="C24" s="26">
        <v>758</v>
      </c>
      <c r="D24" s="26">
        <v>11611</v>
      </c>
      <c r="E24" s="26">
        <v>7917</v>
      </c>
      <c r="F24" s="13">
        <f t="shared" si="0"/>
        <v>-31.814658513478591</v>
      </c>
      <c r="G24" s="1"/>
      <c r="H24" s="1"/>
      <c r="I24" s="1"/>
    </row>
    <row r="25" spans="1:9" x14ac:dyDescent="0.25">
      <c r="A25" s="8" t="s">
        <v>62</v>
      </c>
      <c r="B25" s="25">
        <v>612</v>
      </c>
      <c r="C25" s="25">
        <v>7</v>
      </c>
      <c r="D25" s="25">
        <v>6181</v>
      </c>
      <c r="E25" s="25">
        <v>5266</v>
      </c>
      <c r="F25" s="10">
        <f t="shared" si="0"/>
        <v>-14.803429865717519</v>
      </c>
      <c r="G25" s="1"/>
      <c r="H25" s="1"/>
      <c r="I25" s="1"/>
    </row>
    <row r="26" spans="1:9" x14ac:dyDescent="0.25">
      <c r="A26" s="11" t="s">
        <v>63</v>
      </c>
      <c r="B26" s="26">
        <v>2604</v>
      </c>
      <c r="C26" s="26">
        <v>2099</v>
      </c>
      <c r="D26" s="26">
        <v>12594</v>
      </c>
      <c r="E26" s="26">
        <v>10884</v>
      </c>
      <c r="F26" s="13">
        <f t="shared" si="0"/>
        <v>-13.577894235350172</v>
      </c>
      <c r="G26" s="1"/>
      <c r="H26" s="1"/>
      <c r="I26" s="1"/>
    </row>
    <row r="27" spans="1:9" x14ac:dyDescent="0.25">
      <c r="A27" s="8" t="s">
        <v>64</v>
      </c>
      <c r="B27" s="25">
        <v>1888</v>
      </c>
      <c r="C27" s="25">
        <v>2020</v>
      </c>
      <c r="D27" s="25">
        <v>11538</v>
      </c>
      <c r="E27" s="25">
        <v>10578</v>
      </c>
      <c r="F27" s="10">
        <f t="shared" si="0"/>
        <v>-8.3203328133125325</v>
      </c>
      <c r="G27" s="1"/>
      <c r="H27" s="1"/>
      <c r="I27" s="1"/>
    </row>
    <row r="28" spans="1:9" x14ac:dyDescent="0.25">
      <c r="A28" s="11" t="s">
        <v>65</v>
      </c>
      <c r="B28" s="26">
        <v>62352</v>
      </c>
      <c r="C28" s="26">
        <v>47901</v>
      </c>
      <c r="D28" s="26">
        <v>425033</v>
      </c>
      <c r="E28" s="26">
        <v>385464</v>
      </c>
      <c r="F28" s="13">
        <f t="shared" si="0"/>
        <v>-9.3096300757823514</v>
      </c>
      <c r="G28" s="1"/>
      <c r="H28" s="1"/>
      <c r="I28" s="1"/>
    </row>
    <row r="29" spans="1:9" x14ac:dyDescent="0.25">
      <c r="A29" s="8" t="s">
        <v>66</v>
      </c>
      <c r="B29" s="25">
        <v>3842</v>
      </c>
      <c r="C29" s="25">
        <v>3903</v>
      </c>
      <c r="D29" s="25">
        <v>18219</v>
      </c>
      <c r="E29" s="25">
        <v>18359</v>
      </c>
      <c r="F29" s="10">
        <f t="shared" si="0"/>
        <v>0.76842856358746303</v>
      </c>
      <c r="G29" s="1"/>
      <c r="H29" s="1"/>
      <c r="I29" s="1"/>
    </row>
    <row r="30" spans="1:9" x14ac:dyDescent="0.25">
      <c r="A30" s="11" t="s">
        <v>67</v>
      </c>
      <c r="B30" s="26">
        <v>1619</v>
      </c>
      <c r="C30" s="26">
        <v>1368</v>
      </c>
      <c r="D30" s="26">
        <v>10762</v>
      </c>
      <c r="E30" s="26">
        <v>7032</v>
      </c>
      <c r="F30" s="13">
        <f t="shared" si="0"/>
        <v>-34.658985318713988</v>
      </c>
      <c r="G30" s="1"/>
      <c r="H30" s="1"/>
      <c r="I30" s="1"/>
    </row>
    <row r="31" spans="1:9" x14ac:dyDescent="0.25">
      <c r="A31" s="8" t="s">
        <v>68</v>
      </c>
      <c r="B31" s="25">
        <v>7992</v>
      </c>
      <c r="C31" s="25">
        <v>3003</v>
      </c>
      <c r="D31" s="25">
        <v>45918</v>
      </c>
      <c r="E31" s="25">
        <v>18829</v>
      </c>
      <c r="F31" s="10">
        <f t="shared" si="0"/>
        <v>-58.994294176575636</v>
      </c>
      <c r="G31" s="1"/>
      <c r="H31" s="1"/>
      <c r="I31" s="1"/>
    </row>
    <row r="32" spans="1:9" x14ac:dyDescent="0.25">
      <c r="A32" s="11" t="s">
        <v>69</v>
      </c>
      <c r="B32" s="26">
        <v>45544</v>
      </c>
      <c r="C32" s="26">
        <v>38700</v>
      </c>
      <c r="D32" s="26">
        <v>208166</v>
      </c>
      <c r="E32" s="26">
        <v>191002</v>
      </c>
      <c r="F32" s="13">
        <f t="shared" si="0"/>
        <v>-8.2453426592238941</v>
      </c>
      <c r="G32" s="1"/>
      <c r="H32" s="1"/>
      <c r="I32" s="1"/>
    </row>
    <row r="33" spans="1:9" x14ac:dyDescent="0.25">
      <c r="A33" s="8" t="s">
        <v>70</v>
      </c>
      <c r="B33" s="25">
        <v>19548</v>
      </c>
      <c r="C33" s="25">
        <v>21280</v>
      </c>
      <c r="D33" s="25">
        <v>87964</v>
      </c>
      <c r="E33" s="25">
        <v>90429</v>
      </c>
      <c r="F33" s="10">
        <f t="shared" si="0"/>
        <v>2.8022827520349267</v>
      </c>
      <c r="G33" s="1"/>
      <c r="H33" s="1"/>
      <c r="I33" s="1"/>
    </row>
    <row r="34" spans="1:9" x14ac:dyDescent="0.25">
      <c r="A34" s="11" t="s">
        <v>71</v>
      </c>
      <c r="B34" s="26">
        <v>636</v>
      </c>
      <c r="C34" s="26">
        <v>723</v>
      </c>
      <c r="D34" s="26">
        <v>1708</v>
      </c>
      <c r="E34" s="26">
        <v>2281</v>
      </c>
      <c r="F34" s="13">
        <f t="shared" si="0"/>
        <v>33.548009367681487</v>
      </c>
      <c r="G34" s="1"/>
      <c r="H34" s="1"/>
      <c r="I34" s="1"/>
    </row>
    <row r="35" spans="1:9" x14ac:dyDescent="0.25">
      <c r="A35" s="14" t="s">
        <v>72</v>
      </c>
      <c r="B35" s="15">
        <f>SUM(B7:B34)</f>
        <v>850618</v>
      </c>
      <c r="C35" s="15">
        <f t="shared" ref="C35:E35" si="1">SUM(C7:C34)</f>
        <v>824796</v>
      </c>
      <c r="D35" s="15">
        <f t="shared" si="1"/>
        <v>4005677</v>
      </c>
      <c r="E35" s="15">
        <f t="shared" si="1"/>
        <v>4078282</v>
      </c>
      <c r="F35" s="16">
        <f t="shared" si="0"/>
        <v>1.8125525348149694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15165</v>
      </c>
      <c r="C38" s="41">
        <f>D7</f>
        <v>17998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1465726</v>
      </c>
      <c r="G38" s="42">
        <f>LOOKUP(E38,$A$38:$A$65,$C$38:$C$65)</f>
        <v>1071913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4472</v>
      </c>
      <c r="C39" s="41">
        <f t="shared" ref="C39:C65" si="5">D8</f>
        <v>5497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907369</v>
      </c>
      <c r="G39" s="42">
        <f t="shared" ref="G39:G65" si="8">LOOKUP(E39,$A$38:$A$65,$C$38:$C$65)</f>
        <v>1049400</v>
      </c>
    </row>
    <row r="40" spans="1:9" x14ac:dyDescent="0.25">
      <c r="A40" s="42" t="str">
        <f t="shared" si="3"/>
        <v>ALMERIA</v>
      </c>
      <c r="B40" s="41">
        <f t="shared" si="4"/>
        <v>18999</v>
      </c>
      <c r="C40" s="41">
        <f t="shared" si="5"/>
        <v>15663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385464</v>
      </c>
      <c r="G40" s="42">
        <f t="shared" si="8"/>
        <v>425033</v>
      </c>
    </row>
    <row r="41" spans="1:9" x14ac:dyDescent="0.25">
      <c r="A41" s="42" t="str">
        <f t="shared" si="3"/>
        <v>AVILES</v>
      </c>
      <c r="B41" s="41">
        <f t="shared" si="4"/>
        <v>13751</v>
      </c>
      <c r="C41" s="41">
        <f t="shared" si="5"/>
        <v>16708</v>
      </c>
      <c r="D41" s="41">
        <f t="shared" si="6"/>
        <v>19</v>
      </c>
      <c r="E41" s="42" t="str">
        <f t="shared" si="2"/>
        <v>BARCELONA</v>
      </c>
      <c r="F41" s="42">
        <f t="shared" si="7"/>
        <v>354731</v>
      </c>
      <c r="G41" s="42">
        <f t="shared" si="8"/>
        <v>371086</v>
      </c>
    </row>
    <row r="42" spans="1:9" x14ac:dyDescent="0.25">
      <c r="A42" s="42" t="str">
        <f t="shared" si="3"/>
        <v>BAHIA DE ALGECIRAS</v>
      </c>
      <c r="B42" s="41">
        <f t="shared" si="4"/>
        <v>1465726</v>
      </c>
      <c r="C42" s="41">
        <f t="shared" si="5"/>
        <v>1071913</v>
      </c>
      <c r="D42" s="41">
        <f t="shared" si="6"/>
        <v>1</v>
      </c>
      <c r="E42" s="42" t="str">
        <f t="shared" si="2"/>
        <v>CEUTA</v>
      </c>
      <c r="F42" s="42">
        <f t="shared" si="7"/>
        <v>242189</v>
      </c>
      <c r="G42" s="42">
        <f t="shared" si="8"/>
        <v>276691</v>
      </c>
    </row>
    <row r="43" spans="1:9" x14ac:dyDescent="0.25">
      <c r="A43" s="42" t="str">
        <f t="shared" si="3"/>
        <v>BAHIA DE CADIZ</v>
      </c>
      <c r="B43" s="41">
        <f t="shared" si="4"/>
        <v>37081</v>
      </c>
      <c r="C43" s="41">
        <f t="shared" si="5"/>
        <v>45525</v>
      </c>
      <c r="D43" s="41">
        <f t="shared" si="6"/>
        <v>12</v>
      </c>
      <c r="E43" s="42" t="str">
        <f t="shared" si="2"/>
        <v>VALENCIA</v>
      </c>
      <c r="F43" s="42">
        <f t="shared" si="7"/>
        <v>191002</v>
      </c>
      <c r="G43" s="42">
        <f t="shared" si="8"/>
        <v>208166</v>
      </c>
    </row>
    <row r="44" spans="1:9" x14ac:dyDescent="0.25">
      <c r="A44" s="42" t="str">
        <f t="shared" si="3"/>
        <v>BALEARES</v>
      </c>
      <c r="B44" s="41">
        <f t="shared" si="4"/>
        <v>65214</v>
      </c>
      <c r="C44" s="41">
        <f t="shared" si="5"/>
        <v>80437</v>
      </c>
      <c r="D44" s="41">
        <f t="shared" si="6"/>
        <v>8</v>
      </c>
      <c r="E44" s="42" t="str">
        <f t="shared" si="2"/>
        <v>VIGO</v>
      </c>
      <c r="F44" s="42">
        <f t="shared" si="7"/>
        <v>90429</v>
      </c>
      <c r="G44" s="42">
        <f t="shared" si="8"/>
        <v>87964</v>
      </c>
    </row>
    <row r="45" spans="1:9" x14ac:dyDescent="0.25">
      <c r="A45" s="42" t="str">
        <f t="shared" si="3"/>
        <v>BARCELONA</v>
      </c>
      <c r="B45" s="41">
        <f t="shared" si="4"/>
        <v>354731</v>
      </c>
      <c r="C45" s="41">
        <f t="shared" si="5"/>
        <v>371086</v>
      </c>
      <c r="D45" s="41">
        <f t="shared" si="6"/>
        <v>4</v>
      </c>
      <c r="E45" s="42" t="str">
        <f t="shared" si="2"/>
        <v>BALEARES</v>
      </c>
      <c r="F45" s="42">
        <f t="shared" si="7"/>
        <v>65214</v>
      </c>
      <c r="G45" s="42">
        <f t="shared" si="8"/>
        <v>80437</v>
      </c>
    </row>
    <row r="46" spans="1:9" x14ac:dyDescent="0.25">
      <c r="A46" s="42" t="str">
        <f t="shared" si="3"/>
        <v>BILBAO</v>
      </c>
      <c r="B46" s="41">
        <f t="shared" si="4"/>
        <v>52192</v>
      </c>
      <c r="C46" s="41">
        <f t="shared" si="5"/>
        <v>51475</v>
      </c>
      <c r="D46" s="41">
        <f t="shared" si="6"/>
        <v>9</v>
      </c>
      <c r="E46" s="42" t="str">
        <f t="shared" si="2"/>
        <v>BILBAO</v>
      </c>
      <c r="F46" s="42">
        <f t="shared" si="7"/>
        <v>52192</v>
      </c>
      <c r="G46" s="42">
        <f t="shared" si="8"/>
        <v>51475</v>
      </c>
    </row>
    <row r="47" spans="1:9" x14ac:dyDescent="0.25">
      <c r="A47" s="42" t="str">
        <f t="shared" si="3"/>
        <v>CARTAGENA</v>
      </c>
      <c r="B47" s="41">
        <f t="shared" si="4"/>
        <v>22960</v>
      </c>
      <c r="C47" s="41">
        <f t="shared" si="5"/>
        <v>21004</v>
      </c>
      <c r="D47" s="41">
        <f t="shared" si="6"/>
        <v>14</v>
      </c>
      <c r="E47" s="42" t="str">
        <f t="shared" si="2"/>
        <v>HUELVA</v>
      </c>
      <c r="F47" s="42">
        <f t="shared" si="7"/>
        <v>51531</v>
      </c>
      <c r="G47" s="42">
        <f t="shared" si="8"/>
        <v>51865</v>
      </c>
    </row>
    <row r="48" spans="1:9" x14ac:dyDescent="0.25">
      <c r="A48" s="42" t="str">
        <f t="shared" si="3"/>
        <v>CASTELLON</v>
      </c>
      <c r="B48" s="41">
        <f t="shared" si="4"/>
        <v>8068</v>
      </c>
      <c r="C48" s="41">
        <f t="shared" si="5"/>
        <v>10558</v>
      </c>
      <c r="D48" s="41">
        <f t="shared" si="6"/>
        <v>22</v>
      </c>
      <c r="E48" s="42" t="str">
        <f t="shared" si="2"/>
        <v>MALAGA</v>
      </c>
      <c r="F48" s="42">
        <f t="shared" si="7"/>
        <v>39699</v>
      </c>
      <c r="G48" s="42">
        <f t="shared" si="8"/>
        <v>30933</v>
      </c>
    </row>
    <row r="49" spans="1:7" x14ac:dyDescent="0.25">
      <c r="A49" s="42" t="str">
        <f t="shared" si="3"/>
        <v>CEUTA</v>
      </c>
      <c r="B49" s="41">
        <f t="shared" si="4"/>
        <v>242189</v>
      </c>
      <c r="C49" s="41">
        <f t="shared" si="5"/>
        <v>276691</v>
      </c>
      <c r="D49" s="41">
        <f t="shared" si="6"/>
        <v>5</v>
      </c>
      <c r="E49" s="42" t="str">
        <f t="shared" si="2"/>
        <v>BAHIA DE CADIZ</v>
      </c>
      <c r="F49" s="42">
        <f t="shared" si="7"/>
        <v>37081</v>
      </c>
      <c r="G49" s="42">
        <f t="shared" si="8"/>
        <v>45525</v>
      </c>
    </row>
    <row r="50" spans="1:7" x14ac:dyDescent="0.25">
      <c r="A50" s="42" t="str">
        <f t="shared" si="3"/>
        <v>FERROL-SAN CIBRAO</v>
      </c>
      <c r="B50" s="41">
        <f t="shared" si="4"/>
        <v>6604</v>
      </c>
      <c r="C50" s="41">
        <f t="shared" si="5"/>
        <v>6662</v>
      </c>
      <c r="D50" s="41">
        <f t="shared" si="6"/>
        <v>25</v>
      </c>
      <c r="E50" s="42" t="str">
        <f t="shared" si="2"/>
        <v>GIJON</v>
      </c>
      <c r="F50" s="42">
        <f t="shared" si="7"/>
        <v>24490</v>
      </c>
      <c r="G50" s="42">
        <f t="shared" si="8"/>
        <v>42568</v>
      </c>
    </row>
    <row r="51" spans="1:7" x14ac:dyDescent="0.25">
      <c r="A51" s="42" t="str">
        <f t="shared" si="3"/>
        <v>GIJON</v>
      </c>
      <c r="B51" s="41">
        <f t="shared" si="4"/>
        <v>24490</v>
      </c>
      <c r="C51" s="41">
        <f t="shared" si="5"/>
        <v>42568</v>
      </c>
      <c r="D51" s="41">
        <f t="shared" si="6"/>
        <v>13</v>
      </c>
      <c r="E51" s="42" t="str">
        <f t="shared" si="2"/>
        <v>CARTAGENA</v>
      </c>
      <c r="F51" s="42">
        <f t="shared" si="7"/>
        <v>22960</v>
      </c>
      <c r="G51" s="42">
        <f t="shared" si="8"/>
        <v>21004</v>
      </c>
    </row>
    <row r="52" spans="1:7" x14ac:dyDescent="0.25">
      <c r="A52" s="42" t="str">
        <f t="shared" si="3"/>
        <v>HUELVA</v>
      </c>
      <c r="B52" s="41">
        <f t="shared" si="4"/>
        <v>51531</v>
      </c>
      <c r="C52" s="41">
        <f t="shared" si="5"/>
        <v>51865</v>
      </c>
      <c r="D52" s="41">
        <f t="shared" si="6"/>
        <v>10</v>
      </c>
      <c r="E52" s="42" t="str">
        <f t="shared" si="2"/>
        <v>ALMERIA</v>
      </c>
      <c r="F52" s="42">
        <f t="shared" si="7"/>
        <v>18999</v>
      </c>
      <c r="G52" s="42">
        <f t="shared" si="8"/>
        <v>15663</v>
      </c>
    </row>
    <row r="53" spans="1:7" x14ac:dyDescent="0.25">
      <c r="A53" s="42" t="str">
        <f t="shared" si="3"/>
        <v>LAS PALMAS</v>
      </c>
      <c r="B53" s="41">
        <f t="shared" si="4"/>
        <v>907369</v>
      </c>
      <c r="C53" s="41">
        <f t="shared" si="5"/>
        <v>1049400</v>
      </c>
      <c r="D53" s="41">
        <f t="shared" si="6"/>
        <v>2</v>
      </c>
      <c r="E53" s="42" t="str">
        <f t="shared" si="2"/>
        <v>TARRAGONA</v>
      </c>
      <c r="F53" s="42">
        <f t="shared" si="7"/>
        <v>18829</v>
      </c>
      <c r="G53" s="42">
        <f t="shared" si="8"/>
        <v>45918</v>
      </c>
    </row>
    <row r="54" spans="1:7" x14ac:dyDescent="0.25">
      <c r="A54" s="42" t="str">
        <f t="shared" si="3"/>
        <v>MALAGA</v>
      </c>
      <c r="B54" s="41">
        <f t="shared" si="4"/>
        <v>39699</v>
      </c>
      <c r="C54" s="41">
        <f t="shared" si="5"/>
        <v>30933</v>
      </c>
      <c r="D54" s="41">
        <f t="shared" si="6"/>
        <v>11</v>
      </c>
      <c r="E54" s="42" t="str">
        <f t="shared" si="2"/>
        <v>SANTANDER</v>
      </c>
      <c r="F54" s="42">
        <f t="shared" si="7"/>
        <v>18359</v>
      </c>
      <c r="G54" s="42">
        <f t="shared" si="8"/>
        <v>18219</v>
      </c>
    </row>
    <row r="55" spans="1:7" x14ac:dyDescent="0.25">
      <c r="A55" s="42" t="str">
        <f t="shared" si="3"/>
        <v>MARIN Y RIA DE PONTEVEDRA</v>
      </c>
      <c r="B55" s="41">
        <f t="shared" si="4"/>
        <v>7917</v>
      </c>
      <c r="C55" s="41">
        <f t="shared" si="5"/>
        <v>11611</v>
      </c>
      <c r="D55" s="41">
        <f t="shared" si="6"/>
        <v>23</v>
      </c>
      <c r="E55" s="42" t="str">
        <f t="shared" si="2"/>
        <v>A CORUÑA</v>
      </c>
      <c r="F55" s="42">
        <f t="shared" ref="F55:F65" si="9">LOOKUP(E55,$A$38:$A$65,$B$38:$B$65)</f>
        <v>15165</v>
      </c>
      <c r="G55" s="42">
        <f t="shared" si="8"/>
        <v>17998</v>
      </c>
    </row>
    <row r="56" spans="1:7" x14ac:dyDescent="0.25">
      <c r="A56" s="42" t="str">
        <f t="shared" si="3"/>
        <v>MELILLA</v>
      </c>
      <c r="B56" s="41">
        <f t="shared" si="4"/>
        <v>5266</v>
      </c>
      <c r="C56" s="41">
        <f t="shared" si="5"/>
        <v>6181</v>
      </c>
      <c r="D56" s="41">
        <f t="shared" si="6"/>
        <v>26</v>
      </c>
      <c r="E56" s="42" t="str">
        <f t="shared" si="2"/>
        <v>AVILES</v>
      </c>
      <c r="F56" s="42">
        <f t="shared" si="9"/>
        <v>13751</v>
      </c>
      <c r="G56" s="42">
        <f t="shared" si="8"/>
        <v>16708</v>
      </c>
    </row>
    <row r="57" spans="1:7" x14ac:dyDescent="0.25">
      <c r="A57" s="42" t="str">
        <f t="shared" si="3"/>
        <v>MOTRIL</v>
      </c>
      <c r="B57" s="41">
        <f t="shared" si="4"/>
        <v>10884</v>
      </c>
      <c r="C57" s="41">
        <f t="shared" si="5"/>
        <v>12594</v>
      </c>
      <c r="D57" s="41">
        <f t="shared" si="6"/>
        <v>20</v>
      </c>
      <c r="E57" s="42" t="str">
        <f t="shared" si="2"/>
        <v>MOTRIL</v>
      </c>
      <c r="F57" s="42">
        <f t="shared" si="9"/>
        <v>10884</v>
      </c>
      <c r="G57" s="42">
        <f t="shared" si="8"/>
        <v>12594</v>
      </c>
    </row>
    <row r="58" spans="1:7" x14ac:dyDescent="0.25">
      <c r="A58" s="42" t="str">
        <f t="shared" si="3"/>
        <v>PASAIA</v>
      </c>
      <c r="B58" s="41">
        <f t="shared" si="4"/>
        <v>10578</v>
      </c>
      <c r="C58" s="41">
        <f t="shared" si="5"/>
        <v>11538</v>
      </c>
      <c r="D58" s="41">
        <f t="shared" si="6"/>
        <v>21</v>
      </c>
      <c r="E58" s="42" t="str">
        <f t="shared" si="2"/>
        <v>PASAIA</v>
      </c>
      <c r="F58" s="42">
        <f t="shared" si="9"/>
        <v>10578</v>
      </c>
      <c r="G58" s="42">
        <f t="shared" si="8"/>
        <v>11538</v>
      </c>
    </row>
    <row r="59" spans="1:7" x14ac:dyDescent="0.25">
      <c r="A59" s="42" t="str">
        <f t="shared" si="3"/>
        <v>SANTA CRUZ DE TENERIFE</v>
      </c>
      <c r="B59" s="41">
        <f t="shared" si="4"/>
        <v>385464</v>
      </c>
      <c r="C59" s="41">
        <f t="shared" si="5"/>
        <v>425033</v>
      </c>
      <c r="D59" s="41">
        <f t="shared" si="6"/>
        <v>3</v>
      </c>
      <c r="E59" s="42" t="str">
        <f t="shared" si="2"/>
        <v>CASTELLON</v>
      </c>
      <c r="F59" s="42">
        <f t="shared" si="9"/>
        <v>8068</v>
      </c>
      <c r="G59" s="42">
        <f t="shared" si="8"/>
        <v>10558</v>
      </c>
    </row>
    <row r="60" spans="1:7" x14ac:dyDescent="0.25">
      <c r="A60" s="42" t="str">
        <f t="shared" si="3"/>
        <v>SANTANDER</v>
      </c>
      <c r="B60" s="41">
        <f t="shared" si="4"/>
        <v>18359</v>
      </c>
      <c r="C60" s="41">
        <f t="shared" si="5"/>
        <v>18219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7917</v>
      </c>
      <c r="G60" s="42">
        <f t="shared" si="8"/>
        <v>11611</v>
      </c>
    </row>
    <row r="61" spans="1:7" x14ac:dyDescent="0.25">
      <c r="A61" s="42" t="str">
        <f t="shared" si="3"/>
        <v>SEVILLA</v>
      </c>
      <c r="B61" s="41">
        <f t="shared" si="4"/>
        <v>7032</v>
      </c>
      <c r="C61" s="41">
        <f t="shared" si="5"/>
        <v>10762</v>
      </c>
      <c r="D61" s="41">
        <f t="shared" si="6"/>
        <v>24</v>
      </c>
      <c r="E61" s="42" t="str">
        <f t="shared" si="2"/>
        <v>SEVILLA</v>
      </c>
      <c r="F61" s="42">
        <f t="shared" si="9"/>
        <v>7032</v>
      </c>
      <c r="G61" s="42">
        <f t="shared" si="8"/>
        <v>10762</v>
      </c>
    </row>
    <row r="62" spans="1:7" x14ac:dyDescent="0.25">
      <c r="A62" s="42" t="str">
        <f t="shared" si="3"/>
        <v>TARRAGONA</v>
      </c>
      <c r="B62" s="41">
        <f t="shared" si="4"/>
        <v>18829</v>
      </c>
      <c r="C62" s="41">
        <f t="shared" si="5"/>
        <v>45918</v>
      </c>
      <c r="D62" s="41">
        <f t="shared" si="6"/>
        <v>16</v>
      </c>
      <c r="E62" s="42" t="str">
        <f t="shared" si="2"/>
        <v>FERROL-SAN CIBRAO</v>
      </c>
      <c r="F62" s="42">
        <f t="shared" si="9"/>
        <v>6604</v>
      </c>
      <c r="G62" s="42">
        <f t="shared" si="8"/>
        <v>6662</v>
      </c>
    </row>
    <row r="63" spans="1:7" x14ac:dyDescent="0.25">
      <c r="A63" s="42" t="str">
        <f t="shared" si="3"/>
        <v>VALENCIA</v>
      </c>
      <c r="B63" s="41">
        <f t="shared" si="4"/>
        <v>191002</v>
      </c>
      <c r="C63" s="41">
        <f t="shared" si="5"/>
        <v>208166</v>
      </c>
      <c r="D63" s="41">
        <f t="shared" si="6"/>
        <v>6</v>
      </c>
      <c r="E63" s="42" t="str">
        <f t="shared" si="2"/>
        <v>MELILLA</v>
      </c>
      <c r="F63" s="42">
        <f t="shared" si="9"/>
        <v>5266</v>
      </c>
      <c r="G63" s="42">
        <f t="shared" si="8"/>
        <v>6181</v>
      </c>
    </row>
    <row r="64" spans="1:7" x14ac:dyDescent="0.25">
      <c r="A64" s="42" t="str">
        <f t="shared" si="3"/>
        <v>VIGO</v>
      </c>
      <c r="B64" s="41">
        <f t="shared" si="4"/>
        <v>90429</v>
      </c>
      <c r="C64" s="41">
        <f t="shared" si="5"/>
        <v>87964</v>
      </c>
      <c r="D64" s="41">
        <f t="shared" si="6"/>
        <v>7</v>
      </c>
      <c r="E64" s="42" t="str">
        <f t="shared" si="2"/>
        <v>ALICANTE</v>
      </c>
      <c r="F64" s="42">
        <f t="shared" si="9"/>
        <v>4472</v>
      </c>
      <c r="G64" s="42">
        <f t="shared" si="8"/>
        <v>5497</v>
      </c>
    </row>
    <row r="65" spans="1:7" x14ac:dyDescent="0.25">
      <c r="A65" s="42" t="str">
        <f t="shared" si="3"/>
        <v>VILAGARCIA</v>
      </c>
      <c r="B65" s="41">
        <f t="shared" si="4"/>
        <v>2281</v>
      </c>
      <c r="C65" s="41">
        <f t="shared" si="5"/>
        <v>1708</v>
      </c>
      <c r="D65" s="41">
        <f t="shared" si="6"/>
        <v>28</v>
      </c>
      <c r="E65" s="42" t="str">
        <f t="shared" si="2"/>
        <v>VILAGARCIA</v>
      </c>
      <c r="F65" s="42">
        <f t="shared" si="9"/>
        <v>2281</v>
      </c>
      <c r="G65" s="42">
        <f t="shared" si="8"/>
        <v>1708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1237</v>
      </c>
      <c r="C8" s="28">
        <v>756</v>
      </c>
      <c r="D8" s="28">
        <v>11138</v>
      </c>
      <c r="E8" s="28">
        <v>5724</v>
      </c>
      <c r="F8" s="13">
        <f t="shared" ref="F8:F35" si="0">((E8*100)/D8)-100</f>
        <v>-48.608367750044891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713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5038493</v>
      </c>
      <c r="C11" s="27">
        <v>4995355</v>
      </c>
      <c r="D11" s="27">
        <v>22476164</v>
      </c>
      <c r="E11" s="27">
        <v>25467299</v>
      </c>
      <c r="F11" s="10">
        <f t="shared" si="0"/>
        <v>13.308031566240572</v>
      </c>
      <c r="G11" s="1"/>
      <c r="H11" s="1"/>
      <c r="I11" s="1"/>
    </row>
    <row r="12" spans="1:12" x14ac:dyDescent="0.25">
      <c r="A12" s="11" t="s">
        <v>49</v>
      </c>
      <c r="B12" s="28">
        <v>0</v>
      </c>
      <c r="C12" s="28">
        <v>10563</v>
      </c>
      <c r="D12" s="28">
        <v>28122</v>
      </c>
      <c r="E12" s="28">
        <v>41318</v>
      </c>
      <c r="F12" s="13">
        <f t="shared" si="0"/>
        <v>46.924116350188456</v>
      </c>
      <c r="G12" s="1"/>
      <c r="H12" s="1"/>
      <c r="I12" s="1"/>
    </row>
    <row r="13" spans="1:12" x14ac:dyDescent="0.25">
      <c r="A13" s="8" t="s">
        <v>50</v>
      </c>
      <c r="B13" s="27">
        <v>2827</v>
      </c>
      <c r="C13" s="27">
        <v>2691</v>
      </c>
      <c r="D13" s="27">
        <v>5609</v>
      </c>
      <c r="E13" s="27">
        <v>11790</v>
      </c>
      <c r="F13" s="10">
        <f t="shared" si="0"/>
        <v>110.19789623818863</v>
      </c>
      <c r="G13" s="1"/>
      <c r="H13" s="1"/>
      <c r="I13" s="1"/>
    </row>
    <row r="14" spans="1:12" x14ac:dyDescent="0.25">
      <c r="A14" s="11" t="s">
        <v>51</v>
      </c>
      <c r="B14" s="28">
        <v>638027</v>
      </c>
      <c r="C14" s="28">
        <v>705489</v>
      </c>
      <c r="D14" s="28">
        <v>2667514</v>
      </c>
      <c r="E14" s="28">
        <v>2769954</v>
      </c>
      <c r="F14" s="13">
        <f t="shared" si="0"/>
        <v>3.8402797511090796</v>
      </c>
      <c r="G14" s="1"/>
      <c r="H14" s="1"/>
      <c r="I14" s="1"/>
    </row>
    <row r="15" spans="1:12" x14ac:dyDescent="0.25">
      <c r="A15" s="8" t="s">
        <v>52</v>
      </c>
      <c r="B15" s="27">
        <v>451</v>
      </c>
      <c r="C15" s="27">
        <v>2380</v>
      </c>
      <c r="D15" s="27">
        <v>3623</v>
      </c>
      <c r="E15" s="27">
        <v>5785</v>
      </c>
      <c r="F15" s="10">
        <f t="shared" si="0"/>
        <v>59.674303063759311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8</v>
      </c>
      <c r="D16" s="28">
        <v>0</v>
      </c>
      <c r="E16" s="28">
        <v>130413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1313</v>
      </c>
      <c r="C17" s="27">
        <v>3929</v>
      </c>
      <c r="D17" s="27">
        <v>14100</v>
      </c>
      <c r="E17" s="27">
        <v>32010</v>
      </c>
      <c r="F17" s="10">
        <f t="shared" si="0"/>
        <v>127.02127659574469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3095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59811</v>
      </c>
      <c r="C20" s="28">
        <v>61333</v>
      </c>
      <c r="D20" s="28">
        <v>173879</v>
      </c>
      <c r="E20" s="28">
        <v>318094</v>
      </c>
      <c r="F20" s="13">
        <f t="shared" si="0"/>
        <v>82.939860477688512</v>
      </c>
      <c r="G20" s="1"/>
      <c r="H20" s="1"/>
      <c r="I20" s="1"/>
    </row>
    <row r="21" spans="1:9" x14ac:dyDescent="0.25">
      <c r="A21" s="8" t="s">
        <v>58</v>
      </c>
      <c r="B21" s="27">
        <v>200617</v>
      </c>
      <c r="C21" s="27">
        <v>19948</v>
      </c>
      <c r="D21" s="27">
        <v>577922</v>
      </c>
      <c r="E21" s="27">
        <v>262688</v>
      </c>
      <c r="F21" s="10">
        <f t="shared" si="0"/>
        <v>-54.54611521970093</v>
      </c>
      <c r="G21" s="1"/>
      <c r="H21" s="1"/>
      <c r="I21" s="1"/>
    </row>
    <row r="22" spans="1:9" x14ac:dyDescent="0.25">
      <c r="A22" s="11" t="s">
        <v>59</v>
      </c>
      <c r="B22" s="28">
        <v>717002</v>
      </c>
      <c r="C22" s="28">
        <v>669494</v>
      </c>
      <c r="D22" s="28">
        <v>3735271</v>
      </c>
      <c r="E22" s="28">
        <v>3206965</v>
      </c>
      <c r="F22" s="13">
        <f t="shared" si="0"/>
        <v>-14.143712731954395</v>
      </c>
      <c r="G22" s="1"/>
      <c r="H22" s="1"/>
      <c r="I22" s="1"/>
    </row>
    <row r="23" spans="1:9" x14ac:dyDescent="0.25">
      <c r="A23" s="8" t="s">
        <v>60</v>
      </c>
      <c r="B23" s="27">
        <v>107955</v>
      </c>
      <c r="C23" s="27">
        <v>60205</v>
      </c>
      <c r="D23" s="27">
        <v>201368</v>
      </c>
      <c r="E23" s="27">
        <v>173531</v>
      </c>
      <c r="F23" s="10">
        <f t="shared" si="0"/>
        <v>-13.823944221524769</v>
      </c>
      <c r="G23" s="1"/>
      <c r="H23" s="1"/>
      <c r="I23" s="1"/>
    </row>
    <row r="24" spans="1:9" x14ac:dyDescent="0.25">
      <c r="A24" s="11" t="s">
        <v>61</v>
      </c>
      <c r="B24" s="28">
        <v>1244</v>
      </c>
      <c r="C24" s="28">
        <v>2100</v>
      </c>
      <c r="D24" s="28">
        <v>13388</v>
      </c>
      <c r="E24" s="28">
        <v>4516</v>
      </c>
      <c r="F24" s="13">
        <f t="shared" si="0"/>
        <v>-66.268299970122499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453</v>
      </c>
      <c r="C27" s="27">
        <v>617</v>
      </c>
      <c r="D27" s="27">
        <v>4501</v>
      </c>
      <c r="E27" s="27">
        <v>4613</v>
      </c>
      <c r="F27" s="10">
        <f t="shared" si="0"/>
        <v>2.4883359253499293</v>
      </c>
      <c r="G27" s="1"/>
      <c r="H27" s="1"/>
      <c r="I27" s="1"/>
    </row>
    <row r="28" spans="1:9" x14ac:dyDescent="0.25">
      <c r="A28" s="11" t="s">
        <v>65</v>
      </c>
      <c r="B28" s="28">
        <v>2580</v>
      </c>
      <c r="C28" s="28">
        <v>3122</v>
      </c>
      <c r="D28" s="28">
        <v>18216</v>
      </c>
      <c r="E28" s="28">
        <v>16144</v>
      </c>
      <c r="F28" s="13">
        <f t="shared" si="0"/>
        <v>-11.374615722441803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0</v>
      </c>
      <c r="E29" s="27">
        <v>219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271745</v>
      </c>
      <c r="C31" s="27">
        <v>238355</v>
      </c>
      <c r="D31" s="27">
        <v>1181885</v>
      </c>
      <c r="E31" s="27">
        <v>1452009</v>
      </c>
      <c r="F31" s="10">
        <f t="shared" si="0"/>
        <v>22.855353947296052</v>
      </c>
      <c r="G31" s="1"/>
      <c r="H31" s="1"/>
      <c r="I31" s="1"/>
    </row>
    <row r="32" spans="1:9" x14ac:dyDescent="0.25">
      <c r="A32" s="11" t="s">
        <v>69</v>
      </c>
      <c r="B32" s="28">
        <v>2948083</v>
      </c>
      <c r="C32" s="28">
        <v>2776762</v>
      </c>
      <c r="D32" s="28">
        <v>14221549</v>
      </c>
      <c r="E32" s="28">
        <v>12407632</v>
      </c>
      <c r="F32" s="13">
        <f t="shared" si="0"/>
        <v>-12.754707662294734</v>
      </c>
      <c r="G32" s="1"/>
      <c r="H32" s="1"/>
      <c r="I32" s="1"/>
    </row>
    <row r="33" spans="1:9" x14ac:dyDescent="0.25">
      <c r="A33" s="8" t="s">
        <v>70</v>
      </c>
      <c r="B33" s="27">
        <v>21792</v>
      </c>
      <c r="C33" s="27">
        <v>17386</v>
      </c>
      <c r="D33" s="27">
        <v>125596</v>
      </c>
      <c r="E33" s="27">
        <v>92719</v>
      </c>
      <c r="F33" s="10">
        <f t="shared" si="0"/>
        <v>-26.176789069715596</v>
      </c>
      <c r="G33" s="1"/>
      <c r="H33" s="1"/>
      <c r="I33" s="1"/>
    </row>
    <row r="34" spans="1:9" x14ac:dyDescent="0.25">
      <c r="A34" s="11" t="s">
        <v>71</v>
      </c>
      <c r="B34" s="28">
        <v>3203</v>
      </c>
      <c r="C34" s="28">
        <v>0</v>
      </c>
      <c r="D34" s="28">
        <v>22558</v>
      </c>
      <c r="E34" s="28">
        <v>18581</v>
      </c>
      <c r="F34" s="13">
        <f t="shared" si="0"/>
        <v>-17.630109052220945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10016833</v>
      </c>
      <c r="C35" s="15">
        <f t="shared" ref="C35:E35" si="1">SUM(C7:C34)</f>
        <v>9571206</v>
      </c>
      <c r="D35" s="15">
        <f t="shared" si="1"/>
        <v>45485498</v>
      </c>
      <c r="E35" s="15">
        <f t="shared" si="1"/>
        <v>46422807</v>
      </c>
      <c r="F35" s="16">
        <f t="shared" si="0"/>
        <v>2.0606765699256471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25467299</v>
      </c>
      <c r="G38" s="42">
        <f>LOOKUP(E38,$A$38:$A$65,$C$38:$C$65)</f>
        <v>22476164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5724</v>
      </c>
      <c r="C39" s="41">
        <f t="shared" ref="C39:C65" si="5">D8</f>
        <v>11138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12407632</v>
      </c>
      <c r="G39" s="42">
        <f t="shared" ref="G39:G65" si="8">LOOKUP(E39,$A$38:$A$65,$C$38:$C$65)</f>
        <v>14221549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3206965</v>
      </c>
      <c r="G40" s="42">
        <f t="shared" si="8"/>
        <v>3735271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20</v>
      </c>
      <c r="E41" s="42" t="str">
        <f t="shared" si="2"/>
        <v>BARCELONA</v>
      </c>
      <c r="F41" s="42">
        <f t="shared" si="7"/>
        <v>2769954</v>
      </c>
      <c r="G41" s="42">
        <f t="shared" si="8"/>
        <v>2667514</v>
      </c>
    </row>
    <row r="42" spans="1:9" x14ac:dyDescent="0.25">
      <c r="A42" s="42" t="str">
        <f t="shared" si="3"/>
        <v>BAHIA DE ALGECIRAS</v>
      </c>
      <c r="B42" s="41">
        <f t="shared" si="4"/>
        <v>25467299</v>
      </c>
      <c r="C42" s="41">
        <f t="shared" si="5"/>
        <v>22476164</v>
      </c>
      <c r="D42" s="41">
        <f t="shared" si="6"/>
        <v>1</v>
      </c>
      <c r="E42" s="42" t="str">
        <f t="shared" si="2"/>
        <v>TARRAGONA</v>
      </c>
      <c r="F42" s="42">
        <f t="shared" si="7"/>
        <v>1452009</v>
      </c>
      <c r="G42" s="42">
        <f t="shared" si="8"/>
        <v>1181885</v>
      </c>
    </row>
    <row r="43" spans="1:9" x14ac:dyDescent="0.25">
      <c r="A43" s="42" t="str">
        <f t="shared" si="3"/>
        <v>BAHIA DE CADIZ</v>
      </c>
      <c r="B43" s="41">
        <f t="shared" si="4"/>
        <v>41318</v>
      </c>
      <c r="C43" s="41">
        <f t="shared" si="5"/>
        <v>28122</v>
      </c>
      <c r="D43" s="41">
        <f t="shared" si="6"/>
        <v>11</v>
      </c>
      <c r="E43" s="42" t="str">
        <f t="shared" si="2"/>
        <v>GIJON</v>
      </c>
      <c r="F43" s="42">
        <f t="shared" si="7"/>
        <v>318094</v>
      </c>
      <c r="G43" s="42">
        <f t="shared" si="8"/>
        <v>173879</v>
      </c>
    </row>
    <row r="44" spans="1:9" x14ac:dyDescent="0.25">
      <c r="A44" s="42" t="str">
        <f t="shared" si="3"/>
        <v>BALEARES</v>
      </c>
      <c r="B44" s="41">
        <f t="shared" si="4"/>
        <v>11790</v>
      </c>
      <c r="C44" s="41">
        <f t="shared" si="5"/>
        <v>5609</v>
      </c>
      <c r="D44" s="41">
        <f t="shared" si="6"/>
        <v>15</v>
      </c>
      <c r="E44" s="42" t="str">
        <f t="shared" si="2"/>
        <v>HUELVA</v>
      </c>
      <c r="F44" s="42">
        <f t="shared" si="7"/>
        <v>262688</v>
      </c>
      <c r="G44" s="42">
        <f t="shared" si="8"/>
        <v>577922</v>
      </c>
    </row>
    <row r="45" spans="1:9" x14ac:dyDescent="0.25">
      <c r="A45" s="42" t="str">
        <f t="shared" si="3"/>
        <v>BARCELONA</v>
      </c>
      <c r="B45" s="41">
        <f t="shared" si="4"/>
        <v>2769954</v>
      </c>
      <c r="C45" s="41">
        <f t="shared" si="5"/>
        <v>2667514</v>
      </c>
      <c r="D45" s="41">
        <f t="shared" si="6"/>
        <v>4</v>
      </c>
      <c r="E45" s="42" t="str">
        <f t="shared" si="2"/>
        <v>MALAGA</v>
      </c>
      <c r="F45" s="42">
        <f t="shared" si="7"/>
        <v>173531</v>
      </c>
      <c r="G45" s="42">
        <f t="shared" si="8"/>
        <v>201368</v>
      </c>
    </row>
    <row r="46" spans="1:9" x14ac:dyDescent="0.25">
      <c r="A46" s="42" t="str">
        <f t="shared" si="3"/>
        <v>BILBAO</v>
      </c>
      <c r="B46" s="41">
        <f t="shared" si="4"/>
        <v>5785</v>
      </c>
      <c r="C46" s="41">
        <f t="shared" si="5"/>
        <v>3623</v>
      </c>
      <c r="D46" s="41">
        <f t="shared" si="6"/>
        <v>16</v>
      </c>
      <c r="E46" s="42" t="str">
        <f t="shared" si="2"/>
        <v>CARTAGENA</v>
      </c>
      <c r="F46" s="42">
        <f t="shared" si="7"/>
        <v>130413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130413</v>
      </c>
      <c r="C47" s="41">
        <f t="shared" si="5"/>
        <v>0</v>
      </c>
      <c r="D47" s="41">
        <f t="shared" si="6"/>
        <v>9</v>
      </c>
      <c r="E47" s="42" t="str">
        <f t="shared" si="2"/>
        <v>VIGO</v>
      </c>
      <c r="F47" s="42">
        <f t="shared" si="7"/>
        <v>92719</v>
      </c>
      <c r="G47" s="42">
        <f t="shared" si="8"/>
        <v>125596</v>
      </c>
    </row>
    <row r="48" spans="1:9" x14ac:dyDescent="0.25">
      <c r="A48" s="42" t="str">
        <f t="shared" si="3"/>
        <v>CASTELLON</v>
      </c>
      <c r="B48" s="41">
        <f t="shared" si="4"/>
        <v>32010</v>
      </c>
      <c r="C48" s="41">
        <f t="shared" si="5"/>
        <v>14100</v>
      </c>
      <c r="D48" s="41">
        <f t="shared" si="6"/>
        <v>12</v>
      </c>
      <c r="E48" s="42" t="str">
        <f t="shared" si="2"/>
        <v>BAHIA DE CADIZ</v>
      </c>
      <c r="F48" s="42">
        <f t="shared" si="7"/>
        <v>41318</v>
      </c>
      <c r="G48" s="42">
        <f t="shared" si="8"/>
        <v>28122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3095</v>
      </c>
      <c r="D49" s="41">
        <f t="shared" si="6"/>
        <v>28</v>
      </c>
      <c r="E49" s="42" t="str">
        <f t="shared" si="2"/>
        <v>CASTELLON</v>
      </c>
      <c r="F49" s="42">
        <f t="shared" si="7"/>
        <v>32010</v>
      </c>
      <c r="G49" s="42">
        <f t="shared" si="8"/>
        <v>14100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18581</v>
      </c>
      <c r="G50" s="42">
        <f t="shared" si="8"/>
        <v>22558</v>
      </c>
    </row>
    <row r="51" spans="1:7" x14ac:dyDescent="0.25">
      <c r="A51" s="42" t="str">
        <f t="shared" si="3"/>
        <v>GIJON</v>
      </c>
      <c r="B51" s="41">
        <f t="shared" si="4"/>
        <v>318094</v>
      </c>
      <c r="C51" s="41">
        <f t="shared" si="5"/>
        <v>173879</v>
      </c>
      <c r="D51" s="41">
        <f t="shared" si="6"/>
        <v>6</v>
      </c>
      <c r="E51" s="42" t="str">
        <f t="shared" si="2"/>
        <v>SANTA CRUZ DE TENERIFE</v>
      </c>
      <c r="F51" s="42">
        <f t="shared" si="7"/>
        <v>16144</v>
      </c>
      <c r="G51" s="42">
        <f t="shared" si="8"/>
        <v>18216</v>
      </c>
    </row>
    <row r="52" spans="1:7" x14ac:dyDescent="0.25">
      <c r="A52" s="42" t="str">
        <f t="shared" si="3"/>
        <v>HUELVA</v>
      </c>
      <c r="B52" s="41">
        <f t="shared" si="4"/>
        <v>262688</v>
      </c>
      <c r="C52" s="41">
        <f t="shared" si="5"/>
        <v>577922</v>
      </c>
      <c r="D52" s="41">
        <f t="shared" si="6"/>
        <v>7</v>
      </c>
      <c r="E52" s="42" t="str">
        <f t="shared" si="2"/>
        <v>BALEARES</v>
      </c>
      <c r="F52" s="42">
        <f t="shared" si="7"/>
        <v>11790</v>
      </c>
      <c r="G52" s="42">
        <f t="shared" si="8"/>
        <v>5609</v>
      </c>
    </row>
    <row r="53" spans="1:7" x14ac:dyDescent="0.25">
      <c r="A53" s="42" t="str">
        <f t="shared" si="3"/>
        <v>LAS PALMAS</v>
      </c>
      <c r="B53" s="41">
        <f t="shared" si="4"/>
        <v>3206965</v>
      </c>
      <c r="C53" s="41">
        <f t="shared" si="5"/>
        <v>3735271</v>
      </c>
      <c r="D53" s="41">
        <f t="shared" si="6"/>
        <v>3</v>
      </c>
      <c r="E53" s="42" t="str">
        <f t="shared" si="2"/>
        <v>BILBAO</v>
      </c>
      <c r="F53" s="42">
        <f t="shared" si="7"/>
        <v>5785</v>
      </c>
      <c r="G53" s="42">
        <f t="shared" si="8"/>
        <v>3623</v>
      </c>
    </row>
    <row r="54" spans="1:7" x14ac:dyDescent="0.25">
      <c r="A54" s="42" t="str">
        <f t="shared" si="3"/>
        <v>MALAGA</v>
      </c>
      <c r="B54" s="41">
        <f t="shared" si="4"/>
        <v>173531</v>
      </c>
      <c r="C54" s="41">
        <f t="shared" si="5"/>
        <v>201368</v>
      </c>
      <c r="D54" s="41">
        <f t="shared" si="6"/>
        <v>8</v>
      </c>
      <c r="E54" s="42" t="str">
        <f t="shared" si="2"/>
        <v>ALICANTE</v>
      </c>
      <c r="F54" s="42">
        <f t="shared" si="7"/>
        <v>5724</v>
      </c>
      <c r="G54" s="42">
        <f t="shared" si="8"/>
        <v>11138</v>
      </c>
    </row>
    <row r="55" spans="1:7" x14ac:dyDescent="0.25">
      <c r="A55" s="42" t="str">
        <f t="shared" si="3"/>
        <v>MARIN Y RIA DE PONTEVEDRA</v>
      </c>
      <c r="B55" s="41">
        <f t="shared" si="4"/>
        <v>4516</v>
      </c>
      <c r="C55" s="41">
        <f t="shared" si="5"/>
        <v>13388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4613</v>
      </c>
      <c r="G55" s="42">
        <f t="shared" si="8"/>
        <v>4501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4516</v>
      </c>
      <c r="G56" s="42">
        <f t="shared" si="8"/>
        <v>13388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22</v>
      </c>
      <c r="E57" s="42" t="str">
        <f t="shared" si="2"/>
        <v>AVILES</v>
      </c>
      <c r="F57" s="42">
        <f t="shared" si="9"/>
        <v>713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4613</v>
      </c>
      <c r="C58" s="41">
        <f t="shared" si="5"/>
        <v>4501</v>
      </c>
      <c r="D58" s="41">
        <f t="shared" si="6"/>
        <v>18</v>
      </c>
      <c r="E58" s="42" t="str">
        <f t="shared" si="2"/>
        <v>SANTANDER</v>
      </c>
      <c r="F58" s="42">
        <f t="shared" si="9"/>
        <v>219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16144</v>
      </c>
      <c r="C59" s="41">
        <f t="shared" si="5"/>
        <v>18216</v>
      </c>
      <c r="D59" s="41">
        <f t="shared" si="6"/>
        <v>14</v>
      </c>
      <c r="E59" s="42" t="str">
        <f t="shared" si="2"/>
        <v>MOTRIL</v>
      </c>
      <c r="F59" s="42">
        <f t="shared" si="9"/>
        <v>90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219</v>
      </c>
      <c r="C60" s="41">
        <f t="shared" si="5"/>
        <v>0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1452009</v>
      </c>
      <c r="C62" s="41">
        <f t="shared" si="5"/>
        <v>1181885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12407632</v>
      </c>
      <c r="C63" s="41">
        <f t="shared" si="5"/>
        <v>14221549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92719</v>
      </c>
      <c r="C64" s="41">
        <f t="shared" si="5"/>
        <v>125596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18581</v>
      </c>
      <c r="C65" s="41">
        <f t="shared" si="5"/>
        <v>22558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1237</v>
      </c>
      <c r="C8" s="30">
        <v>756</v>
      </c>
      <c r="D8" s="30">
        <v>9299</v>
      </c>
      <c r="E8" s="30">
        <v>5724</v>
      </c>
      <c r="F8" s="13">
        <f t="shared" ref="F8:F35" si="0">((E8*100)/D8)-100</f>
        <v>-38.444994085385524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4295579</v>
      </c>
      <c r="C11" s="29">
        <v>4424043</v>
      </c>
      <c r="D11" s="29">
        <v>19264423</v>
      </c>
      <c r="E11" s="29">
        <v>22095688</v>
      </c>
      <c r="F11" s="10">
        <f t="shared" si="0"/>
        <v>14.696858556313884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5220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18</v>
      </c>
      <c r="D13" s="29">
        <v>4</v>
      </c>
      <c r="E13" s="29">
        <v>40</v>
      </c>
      <c r="F13" s="10">
        <f t="shared" si="0"/>
        <v>900</v>
      </c>
      <c r="G13" s="1"/>
      <c r="H13" s="1"/>
      <c r="I13" s="1"/>
    </row>
    <row r="14" spans="1:12" x14ac:dyDescent="0.25">
      <c r="A14" s="11" t="s">
        <v>51</v>
      </c>
      <c r="B14" s="30">
        <v>234522</v>
      </c>
      <c r="C14" s="30">
        <v>261388</v>
      </c>
      <c r="D14" s="30">
        <v>1475989</v>
      </c>
      <c r="E14" s="30">
        <v>1273083</v>
      </c>
      <c r="F14" s="13">
        <f t="shared" si="0"/>
        <v>-13.747121421636606</v>
      </c>
      <c r="G14" s="1"/>
      <c r="H14" s="1"/>
      <c r="I14" s="1"/>
    </row>
    <row r="15" spans="1:12" x14ac:dyDescent="0.25">
      <c r="A15" s="8" t="s">
        <v>52</v>
      </c>
      <c r="B15" s="29">
        <v>451</v>
      </c>
      <c r="C15" s="29">
        <v>380</v>
      </c>
      <c r="D15" s="29">
        <v>2888</v>
      </c>
      <c r="E15" s="29">
        <v>3573</v>
      </c>
      <c r="F15" s="10">
        <f t="shared" si="0"/>
        <v>23.71883656509695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566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1313</v>
      </c>
      <c r="C17" s="29">
        <v>3881</v>
      </c>
      <c r="D17" s="29">
        <v>13635</v>
      </c>
      <c r="E17" s="29">
        <v>30448</v>
      </c>
      <c r="F17" s="10">
        <f t="shared" si="0"/>
        <v>123.30766409974331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691342</v>
      </c>
      <c r="C22" s="30">
        <v>627124</v>
      </c>
      <c r="D22" s="30">
        <v>3579743</v>
      </c>
      <c r="E22" s="30">
        <v>2965335</v>
      </c>
      <c r="F22" s="13">
        <f t="shared" si="0"/>
        <v>-17.163466762837444</v>
      </c>
      <c r="G22" s="1"/>
      <c r="H22" s="1"/>
      <c r="I22" s="1"/>
    </row>
    <row r="23" spans="1:9" x14ac:dyDescent="0.25">
      <c r="A23" s="8" t="s">
        <v>60</v>
      </c>
      <c r="B23" s="29">
        <v>105927</v>
      </c>
      <c r="C23" s="29">
        <v>60007</v>
      </c>
      <c r="D23" s="29">
        <v>199340</v>
      </c>
      <c r="E23" s="29">
        <v>173309</v>
      </c>
      <c r="F23" s="10">
        <f t="shared" si="0"/>
        <v>-13.058593358081666</v>
      </c>
      <c r="G23" s="1"/>
      <c r="H23" s="1"/>
      <c r="I23" s="1"/>
    </row>
    <row r="24" spans="1:9" x14ac:dyDescent="0.25">
      <c r="A24" s="11" t="s">
        <v>61</v>
      </c>
      <c r="B24" s="30">
        <v>1244</v>
      </c>
      <c r="C24" s="30">
        <v>2100</v>
      </c>
      <c r="D24" s="30">
        <v>13388</v>
      </c>
      <c r="E24" s="30">
        <v>4516</v>
      </c>
      <c r="F24" s="13">
        <f t="shared" si="0"/>
        <v>-66.268299970122499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2286</v>
      </c>
      <c r="C28" s="30">
        <v>2851</v>
      </c>
      <c r="D28" s="30">
        <v>16925</v>
      </c>
      <c r="E28" s="30">
        <v>14568</v>
      </c>
      <c r="F28" s="13">
        <f t="shared" si="0"/>
        <v>-13.926144756277694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85779</v>
      </c>
      <c r="C31" s="29">
        <v>71458</v>
      </c>
      <c r="D31" s="29">
        <v>405434</v>
      </c>
      <c r="E31" s="29">
        <v>360497</v>
      </c>
      <c r="F31" s="10">
        <f t="shared" si="0"/>
        <v>-11.08367823122876</v>
      </c>
      <c r="G31" s="1"/>
      <c r="H31" s="1"/>
      <c r="I31" s="1"/>
    </row>
    <row r="32" spans="1:9" x14ac:dyDescent="0.25">
      <c r="A32" s="11" t="s">
        <v>69</v>
      </c>
      <c r="B32" s="30">
        <v>2916183</v>
      </c>
      <c r="C32" s="30">
        <v>2765098</v>
      </c>
      <c r="D32" s="30">
        <v>14133952</v>
      </c>
      <c r="E32" s="30">
        <v>12378431</v>
      </c>
      <c r="F32" s="13">
        <f t="shared" si="0"/>
        <v>-12.420595456953578</v>
      </c>
      <c r="G32" s="1"/>
      <c r="H32" s="1"/>
      <c r="I32" s="1"/>
    </row>
    <row r="33" spans="1:9" x14ac:dyDescent="0.25">
      <c r="A33" s="8" t="s">
        <v>70</v>
      </c>
      <c r="B33" s="29">
        <v>8029</v>
      </c>
      <c r="C33" s="29">
        <v>10094</v>
      </c>
      <c r="D33" s="29">
        <v>44163</v>
      </c>
      <c r="E33" s="29">
        <v>46206</v>
      </c>
      <c r="F33" s="10">
        <f t="shared" si="0"/>
        <v>4.6260444263297273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8343892</v>
      </c>
      <c r="C35" s="15">
        <f t="shared" ref="C35:E35" si="1">SUM(C7:C34)</f>
        <v>8229198</v>
      </c>
      <c r="D35" s="15">
        <f t="shared" si="1"/>
        <v>39159183</v>
      </c>
      <c r="E35" s="15">
        <f t="shared" si="1"/>
        <v>39357388</v>
      </c>
      <c r="F35" s="16">
        <f t="shared" si="0"/>
        <v>0.50615203080207039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22095688</v>
      </c>
      <c r="G38" s="42">
        <f>LOOKUP(E38,$A$38:$A$65,$C$38:$C$65)</f>
        <v>19264423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5724</v>
      </c>
      <c r="C39" s="41">
        <f t="shared" ref="C39:C65" si="5">D8</f>
        <v>9299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12378431</v>
      </c>
      <c r="G39" s="42">
        <f t="shared" ref="G39:G65" si="8">LOOKUP(E39,$A$38:$A$65,$C$38:$C$65)</f>
        <v>14133952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2965335</v>
      </c>
      <c r="G40" s="42">
        <f t="shared" si="8"/>
        <v>3579743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1273083</v>
      </c>
      <c r="G41" s="42">
        <f t="shared" si="8"/>
        <v>1475989</v>
      </c>
    </row>
    <row r="42" spans="1:9" x14ac:dyDescent="0.25">
      <c r="A42" s="42" t="str">
        <f t="shared" si="3"/>
        <v>BAHIA DE ALGECIRAS</v>
      </c>
      <c r="B42" s="41">
        <f t="shared" si="4"/>
        <v>22095688</v>
      </c>
      <c r="C42" s="41">
        <f t="shared" si="5"/>
        <v>19264423</v>
      </c>
      <c r="D42" s="41">
        <f t="shared" si="6"/>
        <v>1</v>
      </c>
      <c r="E42" s="42" t="str">
        <f t="shared" si="2"/>
        <v>TARRAGONA</v>
      </c>
      <c r="F42" s="42">
        <f t="shared" si="7"/>
        <v>360497</v>
      </c>
      <c r="G42" s="42">
        <f t="shared" si="8"/>
        <v>405434</v>
      </c>
    </row>
    <row r="43" spans="1:9" x14ac:dyDescent="0.25">
      <c r="A43" s="42" t="str">
        <f t="shared" si="3"/>
        <v>BAHIA DE CADIZ</v>
      </c>
      <c r="B43" s="41">
        <f t="shared" si="4"/>
        <v>5220</v>
      </c>
      <c r="C43" s="41">
        <f t="shared" si="5"/>
        <v>0</v>
      </c>
      <c r="D43" s="41">
        <f t="shared" si="6"/>
        <v>11</v>
      </c>
      <c r="E43" s="42" t="str">
        <f t="shared" si="2"/>
        <v>MALAGA</v>
      </c>
      <c r="F43" s="42">
        <f t="shared" si="7"/>
        <v>173309</v>
      </c>
      <c r="G43" s="42">
        <f t="shared" si="8"/>
        <v>199340</v>
      </c>
    </row>
    <row r="44" spans="1:9" x14ac:dyDescent="0.25">
      <c r="A44" s="42" t="str">
        <f t="shared" si="3"/>
        <v>BALEARES</v>
      </c>
      <c r="B44" s="41">
        <f t="shared" si="4"/>
        <v>40</v>
      </c>
      <c r="C44" s="41">
        <f t="shared" si="5"/>
        <v>4</v>
      </c>
      <c r="D44" s="41">
        <f t="shared" si="6"/>
        <v>17</v>
      </c>
      <c r="E44" s="42" t="str">
        <f t="shared" si="2"/>
        <v>VIGO</v>
      </c>
      <c r="F44" s="42">
        <f t="shared" si="7"/>
        <v>46206</v>
      </c>
      <c r="G44" s="42">
        <f t="shared" si="8"/>
        <v>44163</v>
      </c>
    </row>
    <row r="45" spans="1:9" x14ac:dyDescent="0.25">
      <c r="A45" s="42" t="str">
        <f t="shared" si="3"/>
        <v>BARCELONA</v>
      </c>
      <c r="B45" s="41">
        <f t="shared" si="4"/>
        <v>1273083</v>
      </c>
      <c r="C45" s="41">
        <f t="shared" si="5"/>
        <v>1475989</v>
      </c>
      <c r="D45" s="41">
        <f t="shared" si="6"/>
        <v>4</v>
      </c>
      <c r="E45" s="42" t="str">
        <f t="shared" si="2"/>
        <v>CASTELLON</v>
      </c>
      <c r="F45" s="42">
        <f t="shared" si="7"/>
        <v>30448</v>
      </c>
      <c r="G45" s="42">
        <f t="shared" si="8"/>
        <v>13635</v>
      </c>
    </row>
    <row r="46" spans="1:9" x14ac:dyDescent="0.25">
      <c r="A46" s="42" t="str">
        <f t="shared" si="3"/>
        <v>BILBAO</v>
      </c>
      <c r="B46" s="41">
        <f t="shared" si="4"/>
        <v>3573</v>
      </c>
      <c r="C46" s="41">
        <f t="shared" si="5"/>
        <v>2888</v>
      </c>
      <c r="D46" s="41">
        <f t="shared" si="6"/>
        <v>13</v>
      </c>
      <c r="E46" s="42" t="str">
        <f t="shared" si="2"/>
        <v>SANTA CRUZ DE TENERIFE</v>
      </c>
      <c r="F46" s="42">
        <f t="shared" si="7"/>
        <v>14568</v>
      </c>
      <c r="G46" s="42">
        <f t="shared" si="8"/>
        <v>16925</v>
      </c>
    </row>
    <row r="47" spans="1:9" x14ac:dyDescent="0.25">
      <c r="A47" s="42" t="str">
        <f t="shared" si="3"/>
        <v>CARTAGENA</v>
      </c>
      <c r="B47" s="41">
        <f t="shared" si="4"/>
        <v>566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5724</v>
      </c>
      <c r="G47" s="42">
        <f t="shared" si="8"/>
        <v>9299</v>
      </c>
    </row>
    <row r="48" spans="1:9" x14ac:dyDescent="0.25">
      <c r="A48" s="42" t="str">
        <f t="shared" si="3"/>
        <v>CASTELLON</v>
      </c>
      <c r="B48" s="41">
        <f t="shared" si="4"/>
        <v>30448</v>
      </c>
      <c r="C48" s="41">
        <f t="shared" si="5"/>
        <v>13635</v>
      </c>
      <c r="D48" s="41">
        <f t="shared" si="6"/>
        <v>8</v>
      </c>
      <c r="E48" s="42" t="str">
        <f t="shared" si="2"/>
        <v>BAHIA DE CADIZ</v>
      </c>
      <c r="F48" s="42">
        <f t="shared" si="7"/>
        <v>5220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MARIN Y RIA DE PONTEVEDRA</v>
      </c>
      <c r="F49" s="42">
        <f t="shared" si="7"/>
        <v>4516</v>
      </c>
      <c r="G49" s="42">
        <f t="shared" si="8"/>
        <v>13388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3573</v>
      </c>
      <c r="G50" s="42">
        <f t="shared" si="8"/>
        <v>2888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566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2965335</v>
      </c>
      <c r="C53" s="41">
        <f t="shared" si="5"/>
        <v>3579743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173309</v>
      </c>
      <c r="C54" s="41">
        <f t="shared" si="5"/>
        <v>199340</v>
      </c>
      <c r="D54" s="41">
        <f t="shared" si="6"/>
        <v>6</v>
      </c>
      <c r="E54" s="42" t="str">
        <f t="shared" si="2"/>
        <v>BALEARES</v>
      </c>
      <c r="F54" s="42">
        <f t="shared" si="7"/>
        <v>40</v>
      </c>
      <c r="G54" s="42">
        <f t="shared" si="8"/>
        <v>4</v>
      </c>
    </row>
    <row r="55" spans="1:7" x14ac:dyDescent="0.25">
      <c r="A55" s="42" t="str">
        <f t="shared" si="3"/>
        <v>MARIN Y RIA DE PONTEVEDRA</v>
      </c>
      <c r="B55" s="41">
        <f t="shared" si="4"/>
        <v>4516</v>
      </c>
      <c r="C55" s="41">
        <f t="shared" si="5"/>
        <v>13388</v>
      </c>
      <c r="D55" s="41">
        <f t="shared" si="6"/>
        <v>12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14568</v>
      </c>
      <c r="C59" s="41">
        <f t="shared" si="5"/>
        <v>16925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360497</v>
      </c>
      <c r="C62" s="41">
        <f t="shared" si="5"/>
        <v>405434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12378431</v>
      </c>
      <c r="C63" s="41">
        <f t="shared" si="5"/>
        <v>14133952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46206</v>
      </c>
      <c r="C64" s="41">
        <f t="shared" si="5"/>
        <v>44163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5063</v>
      </c>
      <c r="C7" s="31">
        <v>1613</v>
      </c>
      <c r="D7" s="31">
        <v>14734</v>
      </c>
      <c r="E7" s="31">
        <v>11599</v>
      </c>
      <c r="F7" s="10">
        <f>((E7*100)/D7)-100</f>
        <v>-21.277317768426769</v>
      </c>
      <c r="G7" s="1"/>
      <c r="H7" s="1"/>
      <c r="I7" s="1"/>
    </row>
    <row r="8" spans="1:12" x14ac:dyDescent="0.25">
      <c r="A8" s="11" t="s">
        <v>45</v>
      </c>
      <c r="B8" s="32">
        <v>92508</v>
      </c>
      <c r="C8" s="32">
        <v>88893</v>
      </c>
      <c r="D8" s="32">
        <v>486168</v>
      </c>
      <c r="E8" s="32">
        <v>442062</v>
      </c>
      <c r="F8" s="13">
        <f t="shared" ref="F8:F35" si="0">((E8*100)/D8)-100</f>
        <v>-9.0721725823172221</v>
      </c>
      <c r="G8" s="1"/>
      <c r="H8" s="1"/>
      <c r="I8" s="1"/>
    </row>
    <row r="9" spans="1:12" x14ac:dyDescent="0.25">
      <c r="A9" s="8" t="s">
        <v>46</v>
      </c>
      <c r="B9" s="31">
        <v>5907</v>
      </c>
      <c r="C9" s="31">
        <v>8677</v>
      </c>
      <c r="D9" s="31">
        <v>27454</v>
      </c>
      <c r="E9" s="31">
        <v>36033</v>
      </c>
      <c r="F9" s="10">
        <f t="shared" si="0"/>
        <v>31.248634078822761</v>
      </c>
      <c r="G9" s="1"/>
      <c r="H9" s="1"/>
      <c r="I9" s="1"/>
    </row>
    <row r="10" spans="1:12" x14ac:dyDescent="0.25">
      <c r="A10" s="11" t="s">
        <v>47</v>
      </c>
      <c r="B10" s="32">
        <v>12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4728755</v>
      </c>
      <c r="C11" s="31">
        <v>4690426</v>
      </c>
      <c r="D11" s="31">
        <v>20798788</v>
      </c>
      <c r="E11" s="31">
        <v>23533712</v>
      </c>
      <c r="F11" s="10">
        <f t="shared" si="0"/>
        <v>13.149439284635235</v>
      </c>
      <c r="G11" s="1"/>
      <c r="H11" s="1"/>
      <c r="I11" s="1"/>
    </row>
    <row r="12" spans="1:12" x14ac:dyDescent="0.25">
      <c r="A12" s="11" t="s">
        <v>49</v>
      </c>
      <c r="B12" s="32">
        <v>82170</v>
      </c>
      <c r="C12" s="32">
        <v>86567</v>
      </c>
      <c r="D12" s="32">
        <v>384208</v>
      </c>
      <c r="E12" s="32">
        <v>384176</v>
      </c>
      <c r="F12" s="13">
        <f t="shared" si="0"/>
        <v>-8.3288218881421017E-3</v>
      </c>
      <c r="G12" s="1"/>
      <c r="H12" s="1"/>
      <c r="I12" s="1"/>
    </row>
    <row r="13" spans="1:12" x14ac:dyDescent="0.25">
      <c r="A13" s="8" t="s">
        <v>50</v>
      </c>
      <c r="B13" s="31">
        <v>24598</v>
      </c>
      <c r="C13" s="31">
        <v>27099</v>
      </c>
      <c r="D13" s="31">
        <v>103475</v>
      </c>
      <c r="E13" s="31">
        <v>112848</v>
      </c>
      <c r="F13" s="10">
        <f t="shared" si="0"/>
        <v>9.0582266247886025</v>
      </c>
      <c r="G13" s="1"/>
      <c r="H13" s="1"/>
      <c r="I13" s="1"/>
    </row>
    <row r="14" spans="1:12" x14ac:dyDescent="0.25">
      <c r="A14" s="11" t="s">
        <v>51</v>
      </c>
      <c r="B14" s="32">
        <v>1348987</v>
      </c>
      <c r="C14" s="32">
        <v>1527930</v>
      </c>
      <c r="D14" s="32">
        <v>6853650</v>
      </c>
      <c r="E14" s="32">
        <v>6952856</v>
      </c>
      <c r="F14" s="13">
        <f t="shared" si="0"/>
        <v>1.4474914826406433</v>
      </c>
      <c r="G14" s="1"/>
      <c r="H14" s="1"/>
      <c r="I14" s="1"/>
    </row>
    <row r="15" spans="1:12" x14ac:dyDescent="0.25">
      <c r="A15" s="8" t="s">
        <v>52</v>
      </c>
      <c r="B15" s="31">
        <v>551185</v>
      </c>
      <c r="C15" s="31">
        <v>534988</v>
      </c>
      <c r="D15" s="31">
        <v>2539744</v>
      </c>
      <c r="E15" s="31">
        <v>2593468</v>
      </c>
      <c r="F15" s="10">
        <f t="shared" si="0"/>
        <v>2.11533130898232</v>
      </c>
      <c r="G15" s="1"/>
      <c r="H15" s="1"/>
      <c r="I15" s="1"/>
    </row>
    <row r="16" spans="1:12" x14ac:dyDescent="0.25">
      <c r="A16" s="11" t="s">
        <v>53</v>
      </c>
      <c r="B16" s="32">
        <v>70555</v>
      </c>
      <c r="C16" s="32">
        <v>78807</v>
      </c>
      <c r="D16" s="32">
        <v>370523</v>
      </c>
      <c r="E16" s="32">
        <v>423849</v>
      </c>
      <c r="F16" s="13">
        <f t="shared" si="0"/>
        <v>14.39208902011481</v>
      </c>
      <c r="G16" s="1"/>
      <c r="H16" s="1"/>
      <c r="I16" s="1"/>
    </row>
    <row r="17" spans="1:9" x14ac:dyDescent="0.25">
      <c r="A17" s="8" t="s">
        <v>54</v>
      </c>
      <c r="B17" s="31">
        <v>219651</v>
      </c>
      <c r="C17" s="31">
        <v>252080</v>
      </c>
      <c r="D17" s="31">
        <v>1029548</v>
      </c>
      <c r="E17" s="31">
        <v>1115165</v>
      </c>
      <c r="F17" s="10">
        <f t="shared" si="0"/>
        <v>8.3159794395210298</v>
      </c>
      <c r="G17" s="1"/>
      <c r="H17" s="1"/>
      <c r="I17" s="1"/>
    </row>
    <row r="18" spans="1:9" x14ac:dyDescent="0.25">
      <c r="A18" s="11" t="s">
        <v>55</v>
      </c>
      <c r="B18" s="32">
        <v>8815</v>
      </c>
      <c r="C18" s="32">
        <v>10611</v>
      </c>
      <c r="D18" s="32">
        <v>39433</v>
      </c>
      <c r="E18" s="32">
        <v>44111</v>
      </c>
      <c r="F18" s="13">
        <f t="shared" si="0"/>
        <v>11.863160297213</v>
      </c>
      <c r="G18" s="1"/>
      <c r="H18" s="1"/>
      <c r="I18" s="1"/>
    </row>
    <row r="19" spans="1:9" x14ac:dyDescent="0.25">
      <c r="A19" s="8" t="s">
        <v>56</v>
      </c>
      <c r="B19" s="31">
        <v>856</v>
      </c>
      <c r="C19" s="31">
        <v>516</v>
      </c>
      <c r="D19" s="31">
        <v>4296</v>
      </c>
      <c r="E19" s="31">
        <v>2865</v>
      </c>
      <c r="F19" s="10">
        <f t="shared" si="0"/>
        <v>-33.310055865921782</v>
      </c>
      <c r="G19" s="1"/>
      <c r="H19" s="1"/>
      <c r="I19" s="1"/>
    </row>
    <row r="20" spans="1:9" x14ac:dyDescent="0.25">
      <c r="A20" s="11" t="s">
        <v>57</v>
      </c>
      <c r="B20" s="32">
        <v>57157</v>
      </c>
      <c r="C20" s="32">
        <v>47149</v>
      </c>
      <c r="D20" s="32">
        <v>305677</v>
      </c>
      <c r="E20" s="32">
        <v>295336</v>
      </c>
      <c r="F20" s="13">
        <f t="shared" si="0"/>
        <v>-3.3829826908795866</v>
      </c>
      <c r="G20" s="1"/>
      <c r="H20" s="1"/>
      <c r="I20" s="1"/>
    </row>
    <row r="21" spans="1:9" x14ac:dyDescent="0.25">
      <c r="A21" s="8" t="s">
        <v>58</v>
      </c>
      <c r="B21" s="31">
        <v>1369</v>
      </c>
      <c r="C21" s="31">
        <v>6413</v>
      </c>
      <c r="D21" s="31">
        <v>2624</v>
      </c>
      <c r="E21" s="31">
        <v>30585</v>
      </c>
      <c r="F21" s="10">
        <f t="shared" si="0"/>
        <v>1065.5868902439024</v>
      </c>
      <c r="G21" s="1"/>
      <c r="H21" s="1"/>
      <c r="I21" s="1"/>
    </row>
    <row r="22" spans="1:9" x14ac:dyDescent="0.25">
      <c r="A22" s="11" t="s">
        <v>59</v>
      </c>
      <c r="B22" s="32">
        <v>953990</v>
      </c>
      <c r="C22" s="32">
        <v>900785</v>
      </c>
      <c r="D22" s="32">
        <v>4825052</v>
      </c>
      <c r="E22" s="32">
        <v>4289425</v>
      </c>
      <c r="F22" s="13">
        <f t="shared" si="0"/>
        <v>-11.100958082938789</v>
      </c>
      <c r="G22" s="1"/>
      <c r="H22" s="1"/>
      <c r="I22" s="1"/>
    </row>
    <row r="23" spans="1:9" x14ac:dyDescent="0.25">
      <c r="A23" s="8" t="s">
        <v>60</v>
      </c>
      <c r="B23" s="31">
        <v>133359</v>
      </c>
      <c r="C23" s="31">
        <v>89519</v>
      </c>
      <c r="D23" s="31">
        <v>305544</v>
      </c>
      <c r="E23" s="31">
        <v>314077</v>
      </c>
      <c r="F23" s="10">
        <f t="shared" si="0"/>
        <v>2.7927237975545296</v>
      </c>
      <c r="G23" s="1"/>
      <c r="H23" s="1"/>
      <c r="I23" s="1"/>
    </row>
    <row r="24" spans="1:9" x14ac:dyDescent="0.25">
      <c r="A24" s="11" t="s">
        <v>61</v>
      </c>
      <c r="B24" s="32">
        <v>21253</v>
      </c>
      <c r="C24" s="32">
        <v>25492</v>
      </c>
      <c r="D24" s="32">
        <v>121572</v>
      </c>
      <c r="E24" s="32">
        <v>100038</v>
      </c>
      <c r="F24" s="13">
        <f t="shared" si="0"/>
        <v>-17.712960221103543</v>
      </c>
      <c r="G24" s="1"/>
      <c r="H24" s="1"/>
      <c r="I24" s="1"/>
    </row>
    <row r="25" spans="1:9" x14ac:dyDescent="0.25">
      <c r="A25" s="8" t="s">
        <v>62</v>
      </c>
      <c r="B25" s="31">
        <v>22232</v>
      </c>
      <c r="C25" s="31">
        <v>31464</v>
      </c>
      <c r="D25" s="31">
        <v>106023</v>
      </c>
      <c r="E25" s="31">
        <v>121839</v>
      </c>
      <c r="F25" s="10">
        <f t="shared" si="0"/>
        <v>14.917517897060065</v>
      </c>
      <c r="G25" s="1"/>
      <c r="H25" s="1"/>
      <c r="I25" s="1"/>
    </row>
    <row r="26" spans="1:9" x14ac:dyDescent="0.25">
      <c r="A26" s="11" t="s">
        <v>63</v>
      </c>
      <c r="B26" s="32">
        <v>3347</v>
      </c>
      <c r="C26" s="32">
        <v>694</v>
      </c>
      <c r="D26" s="32">
        <v>21455</v>
      </c>
      <c r="E26" s="32">
        <v>15377</v>
      </c>
      <c r="F26" s="13">
        <f t="shared" si="0"/>
        <v>-28.32906082498252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203638</v>
      </c>
      <c r="C28" s="32">
        <v>201365</v>
      </c>
      <c r="D28" s="32">
        <v>979989</v>
      </c>
      <c r="E28" s="32">
        <v>998494</v>
      </c>
      <c r="F28" s="13">
        <f t="shared" si="0"/>
        <v>1.888286501175017</v>
      </c>
      <c r="G28" s="1"/>
      <c r="H28" s="1"/>
      <c r="I28" s="1"/>
    </row>
    <row r="29" spans="1:9" x14ac:dyDescent="0.25">
      <c r="A29" s="8" t="s">
        <v>66</v>
      </c>
      <c r="B29" s="31">
        <v>2034</v>
      </c>
      <c r="C29" s="31">
        <v>692</v>
      </c>
      <c r="D29" s="31">
        <v>7125</v>
      </c>
      <c r="E29" s="31">
        <v>5844</v>
      </c>
      <c r="F29" s="10">
        <f t="shared" si="0"/>
        <v>-17.978947368421046</v>
      </c>
      <c r="G29" s="1"/>
      <c r="H29" s="1"/>
      <c r="I29" s="1"/>
    </row>
    <row r="30" spans="1:9" x14ac:dyDescent="0.25">
      <c r="A30" s="11" t="s">
        <v>67</v>
      </c>
      <c r="B30" s="32">
        <v>85482</v>
      </c>
      <c r="C30" s="32">
        <v>103294</v>
      </c>
      <c r="D30" s="32">
        <v>424083</v>
      </c>
      <c r="E30" s="32">
        <v>465772</v>
      </c>
      <c r="F30" s="13">
        <f t="shared" si="0"/>
        <v>9.8303869761343918</v>
      </c>
      <c r="G30" s="1"/>
      <c r="H30" s="1"/>
      <c r="I30" s="1"/>
    </row>
    <row r="31" spans="1:9" x14ac:dyDescent="0.25">
      <c r="A31" s="8" t="s">
        <v>68</v>
      </c>
      <c r="B31" s="31">
        <v>144522</v>
      </c>
      <c r="C31" s="31">
        <v>163681</v>
      </c>
      <c r="D31" s="31">
        <v>695362</v>
      </c>
      <c r="E31" s="31">
        <v>721729</v>
      </c>
      <c r="F31" s="10">
        <f t="shared" si="0"/>
        <v>3.7918379203925383</v>
      </c>
      <c r="G31" s="1"/>
      <c r="H31" s="1"/>
      <c r="I31" s="1"/>
    </row>
    <row r="32" spans="1:9" x14ac:dyDescent="0.25">
      <c r="A32" s="11" t="s">
        <v>69</v>
      </c>
      <c r="B32" s="32">
        <v>4715612</v>
      </c>
      <c r="C32" s="32">
        <v>4485007</v>
      </c>
      <c r="D32" s="32">
        <v>21849133</v>
      </c>
      <c r="E32" s="32">
        <v>19919820</v>
      </c>
      <c r="F32" s="13">
        <f t="shared" si="0"/>
        <v>-8.8301581577630515</v>
      </c>
      <c r="G32" s="1"/>
      <c r="H32" s="1"/>
      <c r="I32" s="1"/>
    </row>
    <row r="33" spans="1:9" x14ac:dyDescent="0.25">
      <c r="A33" s="8" t="s">
        <v>70</v>
      </c>
      <c r="B33" s="31">
        <v>210068</v>
      </c>
      <c r="C33" s="31">
        <v>212829</v>
      </c>
      <c r="D33" s="31">
        <v>969132</v>
      </c>
      <c r="E33" s="31">
        <v>933877</v>
      </c>
      <c r="F33" s="10">
        <f t="shared" si="0"/>
        <v>-3.6377913431813198</v>
      </c>
      <c r="G33" s="1"/>
      <c r="H33" s="1"/>
      <c r="I33" s="1"/>
    </row>
    <row r="34" spans="1:9" x14ac:dyDescent="0.25">
      <c r="A34" s="11" t="s">
        <v>71</v>
      </c>
      <c r="B34" s="32">
        <v>21309</v>
      </c>
      <c r="C34" s="32">
        <v>22298</v>
      </c>
      <c r="D34" s="32">
        <v>104857</v>
      </c>
      <c r="E34" s="32">
        <v>120054</v>
      </c>
      <c r="F34" s="13">
        <f t="shared" si="0"/>
        <v>14.493071516446207</v>
      </c>
      <c r="G34" s="1"/>
      <c r="H34" s="1"/>
      <c r="I34" s="1"/>
    </row>
    <row r="35" spans="1:9" x14ac:dyDescent="0.25">
      <c r="A35" s="14" t="s">
        <v>72</v>
      </c>
      <c r="B35" s="15">
        <f>SUM(B7:B34)</f>
        <v>13714434</v>
      </c>
      <c r="C35" s="15">
        <f t="shared" ref="C35:E35" si="1">SUM(C7:C34)</f>
        <v>13598889</v>
      </c>
      <c r="D35" s="15">
        <f t="shared" si="1"/>
        <v>63369661</v>
      </c>
      <c r="E35" s="15">
        <f t="shared" si="1"/>
        <v>63985011</v>
      </c>
      <c r="F35" s="16">
        <f t="shared" si="0"/>
        <v>0.97104827497814483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11599</v>
      </c>
      <c r="C38" s="41">
        <f>D7</f>
        <v>14734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23533712</v>
      </c>
      <c r="G38" s="42">
        <f>LOOKUP(E38,$A$38:$A$65,$C$38:$C$65)</f>
        <v>20798788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442062</v>
      </c>
      <c r="C39" s="41">
        <f t="shared" ref="C39:C65" si="5">D8</f>
        <v>486168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19919820</v>
      </c>
      <c r="G39" s="42">
        <f t="shared" ref="G39:G65" si="8">LOOKUP(E39,$A$38:$A$65,$C$38:$C$65)</f>
        <v>21849133</v>
      </c>
    </row>
    <row r="40" spans="1:9" x14ac:dyDescent="0.25">
      <c r="A40" s="42" t="str">
        <f t="shared" si="3"/>
        <v>ALMERIA</v>
      </c>
      <c r="B40" s="41">
        <f t="shared" si="4"/>
        <v>36033</v>
      </c>
      <c r="C40" s="41">
        <f t="shared" si="5"/>
        <v>27454</v>
      </c>
      <c r="D40" s="41">
        <f t="shared" si="6"/>
        <v>21</v>
      </c>
      <c r="E40" s="42" t="str">
        <f t="shared" si="2"/>
        <v>BARCELONA</v>
      </c>
      <c r="F40" s="42">
        <f t="shared" si="7"/>
        <v>6952856</v>
      </c>
      <c r="G40" s="42">
        <f t="shared" si="8"/>
        <v>6853650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4289425</v>
      </c>
      <c r="G41" s="42">
        <f t="shared" si="8"/>
        <v>4825052</v>
      </c>
    </row>
    <row r="42" spans="1:9" x14ac:dyDescent="0.25">
      <c r="A42" s="42" t="str">
        <f t="shared" si="3"/>
        <v>BAHIA DE ALGECIRAS</v>
      </c>
      <c r="B42" s="41">
        <f t="shared" si="4"/>
        <v>23533712</v>
      </c>
      <c r="C42" s="41">
        <f t="shared" si="5"/>
        <v>20798788</v>
      </c>
      <c r="D42" s="41">
        <f t="shared" si="6"/>
        <v>1</v>
      </c>
      <c r="E42" s="42" t="str">
        <f t="shared" si="2"/>
        <v>BILBAO</v>
      </c>
      <c r="F42" s="42">
        <f t="shared" si="7"/>
        <v>2593468</v>
      </c>
      <c r="G42" s="42">
        <f t="shared" si="8"/>
        <v>2539744</v>
      </c>
    </row>
    <row r="43" spans="1:9" x14ac:dyDescent="0.25">
      <c r="A43" s="42" t="str">
        <f t="shared" si="3"/>
        <v>BAHIA DE CADIZ</v>
      </c>
      <c r="B43" s="41">
        <f t="shared" si="4"/>
        <v>384176</v>
      </c>
      <c r="C43" s="41">
        <f t="shared" si="5"/>
        <v>384208</v>
      </c>
      <c r="D43" s="41">
        <f t="shared" si="6"/>
        <v>13</v>
      </c>
      <c r="E43" s="42" t="str">
        <f t="shared" si="2"/>
        <v>CASTELLON</v>
      </c>
      <c r="F43" s="42">
        <f t="shared" si="7"/>
        <v>1115165</v>
      </c>
      <c r="G43" s="42">
        <f t="shared" si="8"/>
        <v>1029548</v>
      </c>
    </row>
    <row r="44" spans="1:9" x14ac:dyDescent="0.25">
      <c r="A44" s="42" t="str">
        <f t="shared" si="3"/>
        <v>BALEARES</v>
      </c>
      <c r="B44" s="41">
        <f t="shared" si="4"/>
        <v>112848</v>
      </c>
      <c r="C44" s="41">
        <f t="shared" si="5"/>
        <v>103475</v>
      </c>
      <c r="D44" s="41">
        <f t="shared" si="6"/>
        <v>18</v>
      </c>
      <c r="E44" s="42" t="str">
        <f t="shared" si="2"/>
        <v>SANTA CRUZ DE TENERIFE</v>
      </c>
      <c r="F44" s="42">
        <f t="shared" si="7"/>
        <v>998494</v>
      </c>
      <c r="G44" s="42">
        <f t="shared" si="8"/>
        <v>979989</v>
      </c>
    </row>
    <row r="45" spans="1:9" x14ac:dyDescent="0.25">
      <c r="A45" s="42" t="str">
        <f t="shared" si="3"/>
        <v>BARCELONA</v>
      </c>
      <c r="B45" s="41">
        <f t="shared" si="4"/>
        <v>6952856</v>
      </c>
      <c r="C45" s="41">
        <f t="shared" si="5"/>
        <v>6853650</v>
      </c>
      <c r="D45" s="41">
        <f t="shared" si="6"/>
        <v>3</v>
      </c>
      <c r="E45" s="42" t="str">
        <f t="shared" si="2"/>
        <v>VIGO</v>
      </c>
      <c r="F45" s="42">
        <f t="shared" si="7"/>
        <v>933877</v>
      </c>
      <c r="G45" s="42">
        <f t="shared" si="8"/>
        <v>969132</v>
      </c>
    </row>
    <row r="46" spans="1:9" x14ac:dyDescent="0.25">
      <c r="A46" s="42" t="str">
        <f t="shared" si="3"/>
        <v>BILBAO</v>
      </c>
      <c r="B46" s="41">
        <f t="shared" si="4"/>
        <v>2593468</v>
      </c>
      <c r="C46" s="41">
        <f t="shared" si="5"/>
        <v>2539744</v>
      </c>
      <c r="D46" s="41">
        <f t="shared" si="6"/>
        <v>5</v>
      </c>
      <c r="E46" s="42" t="str">
        <f t="shared" si="2"/>
        <v>TARRAGONA</v>
      </c>
      <c r="F46" s="42">
        <f t="shared" si="7"/>
        <v>721729</v>
      </c>
      <c r="G46" s="42">
        <f t="shared" si="8"/>
        <v>695362</v>
      </c>
    </row>
    <row r="47" spans="1:9" x14ac:dyDescent="0.25">
      <c r="A47" s="42" t="str">
        <f t="shared" si="3"/>
        <v>CARTAGENA</v>
      </c>
      <c r="B47" s="41">
        <f t="shared" si="4"/>
        <v>423849</v>
      </c>
      <c r="C47" s="41">
        <f t="shared" si="5"/>
        <v>370523</v>
      </c>
      <c r="D47" s="41">
        <f t="shared" si="6"/>
        <v>12</v>
      </c>
      <c r="E47" s="42" t="str">
        <f t="shared" si="2"/>
        <v>SEVILLA</v>
      </c>
      <c r="F47" s="42">
        <f t="shared" si="7"/>
        <v>465772</v>
      </c>
      <c r="G47" s="42">
        <f t="shared" si="8"/>
        <v>424083</v>
      </c>
    </row>
    <row r="48" spans="1:9" x14ac:dyDescent="0.25">
      <c r="A48" s="42" t="str">
        <f t="shared" si="3"/>
        <v>CASTELLON</v>
      </c>
      <c r="B48" s="41">
        <f t="shared" si="4"/>
        <v>1115165</v>
      </c>
      <c r="C48" s="41">
        <f t="shared" si="5"/>
        <v>1029548</v>
      </c>
      <c r="D48" s="41">
        <f t="shared" si="6"/>
        <v>6</v>
      </c>
      <c r="E48" s="42" t="str">
        <f t="shared" si="2"/>
        <v>ALICANTE</v>
      </c>
      <c r="F48" s="42">
        <f t="shared" si="7"/>
        <v>442062</v>
      </c>
      <c r="G48" s="42">
        <f t="shared" si="8"/>
        <v>486168</v>
      </c>
    </row>
    <row r="49" spans="1:7" x14ac:dyDescent="0.25">
      <c r="A49" s="42" t="str">
        <f t="shared" si="3"/>
        <v>CEUTA</v>
      </c>
      <c r="B49" s="41">
        <f t="shared" si="4"/>
        <v>44111</v>
      </c>
      <c r="C49" s="41">
        <f t="shared" si="5"/>
        <v>39433</v>
      </c>
      <c r="D49" s="41">
        <f t="shared" si="6"/>
        <v>20</v>
      </c>
      <c r="E49" s="42" t="str">
        <f t="shared" si="2"/>
        <v>CARTAGENA</v>
      </c>
      <c r="F49" s="42">
        <f t="shared" si="7"/>
        <v>423849</v>
      </c>
      <c r="G49" s="42">
        <f t="shared" si="8"/>
        <v>370523</v>
      </c>
    </row>
    <row r="50" spans="1:7" x14ac:dyDescent="0.25">
      <c r="A50" s="42" t="str">
        <f t="shared" si="3"/>
        <v>FERROL-SAN CIBRAO</v>
      </c>
      <c r="B50" s="41">
        <f t="shared" si="4"/>
        <v>2865</v>
      </c>
      <c r="C50" s="41">
        <f t="shared" si="5"/>
        <v>4296</v>
      </c>
      <c r="D50" s="41">
        <f t="shared" si="6"/>
        <v>26</v>
      </c>
      <c r="E50" s="42" t="str">
        <f t="shared" si="2"/>
        <v>BAHIA DE CADIZ</v>
      </c>
      <c r="F50" s="42">
        <f t="shared" si="7"/>
        <v>384176</v>
      </c>
      <c r="G50" s="42">
        <f t="shared" si="8"/>
        <v>384208</v>
      </c>
    </row>
    <row r="51" spans="1:7" x14ac:dyDescent="0.25">
      <c r="A51" s="42" t="str">
        <f t="shared" si="3"/>
        <v>GIJON</v>
      </c>
      <c r="B51" s="41">
        <f t="shared" si="4"/>
        <v>295336</v>
      </c>
      <c r="C51" s="41">
        <f t="shared" si="5"/>
        <v>305677</v>
      </c>
      <c r="D51" s="41">
        <f t="shared" si="6"/>
        <v>15</v>
      </c>
      <c r="E51" s="42" t="str">
        <f t="shared" si="2"/>
        <v>MALAGA</v>
      </c>
      <c r="F51" s="42">
        <f t="shared" si="7"/>
        <v>314077</v>
      </c>
      <c r="G51" s="42">
        <f t="shared" si="8"/>
        <v>305544</v>
      </c>
    </row>
    <row r="52" spans="1:7" x14ac:dyDescent="0.25">
      <c r="A52" s="42" t="str">
        <f t="shared" si="3"/>
        <v>HUELVA</v>
      </c>
      <c r="B52" s="41">
        <f t="shared" si="4"/>
        <v>30585</v>
      </c>
      <c r="C52" s="41">
        <f t="shared" si="5"/>
        <v>2624</v>
      </c>
      <c r="D52" s="41">
        <f t="shared" si="6"/>
        <v>22</v>
      </c>
      <c r="E52" s="42" t="str">
        <f t="shared" si="2"/>
        <v>GIJON</v>
      </c>
      <c r="F52" s="42">
        <f t="shared" si="7"/>
        <v>295336</v>
      </c>
      <c r="G52" s="42">
        <f t="shared" si="8"/>
        <v>305677</v>
      </c>
    </row>
    <row r="53" spans="1:7" x14ac:dyDescent="0.25">
      <c r="A53" s="42" t="str">
        <f t="shared" si="3"/>
        <v>LAS PALMAS</v>
      </c>
      <c r="B53" s="41">
        <f t="shared" si="4"/>
        <v>4289425</v>
      </c>
      <c r="C53" s="41">
        <f t="shared" si="5"/>
        <v>4825052</v>
      </c>
      <c r="D53" s="41">
        <f t="shared" si="6"/>
        <v>4</v>
      </c>
      <c r="E53" s="42" t="str">
        <f t="shared" si="2"/>
        <v>MELILLA</v>
      </c>
      <c r="F53" s="42">
        <f t="shared" si="7"/>
        <v>121839</v>
      </c>
      <c r="G53" s="42">
        <f t="shared" si="8"/>
        <v>106023</v>
      </c>
    </row>
    <row r="54" spans="1:7" x14ac:dyDescent="0.25">
      <c r="A54" s="42" t="str">
        <f t="shared" si="3"/>
        <v>MALAGA</v>
      </c>
      <c r="B54" s="41">
        <f t="shared" si="4"/>
        <v>314077</v>
      </c>
      <c r="C54" s="41">
        <f t="shared" si="5"/>
        <v>305544</v>
      </c>
      <c r="D54" s="41">
        <f t="shared" si="6"/>
        <v>14</v>
      </c>
      <c r="E54" s="42" t="str">
        <f t="shared" si="2"/>
        <v>VILAGARCIA</v>
      </c>
      <c r="F54" s="42">
        <f t="shared" si="7"/>
        <v>120054</v>
      </c>
      <c r="G54" s="42">
        <f t="shared" si="8"/>
        <v>104857</v>
      </c>
    </row>
    <row r="55" spans="1:7" x14ac:dyDescent="0.25">
      <c r="A55" s="42" t="str">
        <f t="shared" si="3"/>
        <v>MARIN Y RIA DE PONTEVEDRA</v>
      </c>
      <c r="B55" s="41">
        <f t="shared" si="4"/>
        <v>100038</v>
      </c>
      <c r="C55" s="41">
        <f t="shared" si="5"/>
        <v>121572</v>
      </c>
      <c r="D55" s="41">
        <f t="shared" si="6"/>
        <v>19</v>
      </c>
      <c r="E55" s="42" t="str">
        <f t="shared" si="2"/>
        <v>BALEARES</v>
      </c>
      <c r="F55" s="42">
        <f t="shared" ref="F55:F65" si="9">LOOKUP(E55,$A$38:$A$65,$B$38:$B$65)</f>
        <v>112848</v>
      </c>
      <c r="G55" s="42">
        <f t="shared" si="8"/>
        <v>103475</v>
      </c>
    </row>
    <row r="56" spans="1:7" x14ac:dyDescent="0.25">
      <c r="A56" s="42" t="str">
        <f t="shared" si="3"/>
        <v>MELILLA</v>
      </c>
      <c r="B56" s="41">
        <f t="shared" si="4"/>
        <v>121839</v>
      </c>
      <c r="C56" s="41">
        <f t="shared" si="5"/>
        <v>106023</v>
      </c>
      <c r="D56" s="41">
        <f t="shared" si="6"/>
        <v>16</v>
      </c>
      <c r="E56" s="42" t="str">
        <f t="shared" si="2"/>
        <v>MARIN Y RIA DE PONTEVEDRA</v>
      </c>
      <c r="F56" s="42">
        <f t="shared" si="9"/>
        <v>100038</v>
      </c>
      <c r="G56" s="42">
        <f t="shared" si="8"/>
        <v>121572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21455</v>
      </c>
      <c r="D57" s="41">
        <f t="shared" si="6"/>
        <v>23</v>
      </c>
      <c r="E57" s="42" t="str">
        <f t="shared" si="2"/>
        <v>CEUTA</v>
      </c>
      <c r="F57" s="42">
        <f t="shared" si="9"/>
        <v>44111</v>
      </c>
      <c r="G57" s="42">
        <f t="shared" si="8"/>
        <v>39433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36033</v>
      </c>
      <c r="G58" s="42">
        <f t="shared" si="8"/>
        <v>27454</v>
      </c>
    </row>
    <row r="59" spans="1:7" x14ac:dyDescent="0.25">
      <c r="A59" s="42" t="str">
        <f t="shared" si="3"/>
        <v>SANTA CRUZ DE TENERIFE</v>
      </c>
      <c r="B59" s="41">
        <f t="shared" si="4"/>
        <v>998494</v>
      </c>
      <c r="C59" s="41">
        <f t="shared" si="5"/>
        <v>979989</v>
      </c>
      <c r="D59" s="41">
        <f t="shared" si="6"/>
        <v>7</v>
      </c>
      <c r="E59" s="42" t="str">
        <f t="shared" si="2"/>
        <v>HUELVA</v>
      </c>
      <c r="F59" s="42">
        <f t="shared" si="9"/>
        <v>30585</v>
      </c>
      <c r="G59" s="42">
        <f t="shared" si="8"/>
        <v>2624</v>
      </c>
    </row>
    <row r="60" spans="1:7" x14ac:dyDescent="0.25">
      <c r="A60" s="42" t="str">
        <f t="shared" si="3"/>
        <v>SANTANDER</v>
      </c>
      <c r="B60" s="41">
        <f t="shared" si="4"/>
        <v>5844</v>
      </c>
      <c r="C60" s="41">
        <f t="shared" si="5"/>
        <v>7125</v>
      </c>
      <c r="D60" s="41">
        <f t="shared" si="6"/>
        <v>25</v>
      </c>
      <c r="E60" s="42" t="str">
        <f t="shared" si="2"/>
        <v>MOTRIL</v>
      </c>
      <c r="F60" s="42">
        <f t="shared" si="9"/>
        <v>15377</v>
      </c>
      <c r="G60" s="42">
        <f t="shared" si="8"/>
        <v>21455</v>
      </c>
    </row>
    <row r="61" spans="1:7" x14ac:dyDescent="0.25">
      <c r="A61" s="42" t="str">
        <f t="shared" si="3"/>
        <v>SEVILLA</v>
      </c>
      <c r="B61" s="41">
        <f t="shared" si="4"/>
        <v>465772</v>
      </c>
      <c r="C61" s="41">
        <f t="shared" si="5"/>
        <v>424083</v>
      </c>
      <c r="D61" s="41">
        <f t="shared" si="6"/>
        <v>10</v>
      </c>
      <c r="E61" s="42" t="str">
        <f t="shared" si="2"/>
        <v>A CORUÑA</v>
      </c>
      <c r="F61" s="42">
        <f t="shared" si="9"/>
        <v>11599</v>
      </c>
      <c r="G61" s="42">
        <f t="shared" si="8"/>
        <v>14734</v>
      </c>
    </row>
    <row r="62" spans="1:7" x14ac:dyDescent="0.25">
      <c r="A62" s="42" t="str">
        <f t="shared" si="3"/>
        <v>TARRAGONA</v>
      </c>
      <c r="B62" s="41">
        <f t="shared" si="4"/>
        <v>721729</v>
      </c>
      <c r="C62" s="41">
        <f t="shared" si="5"/>
        <v>695362</v>
      </c>
      <c r="D62" s="41">
        <f t="shared" si="6"/>
        <v>9</v>
      </c>
      <c r="E62" s="42" t="str">
        <f t="shared" si="2"/>
        <v>SANTANDER</v>
      </c>
      <c r="F62" s="42">
        <f t="shared" si="9"/>
        <v>5844</v>
      </c>
      <c r="G62" s="42">
        <f t="shared" si="8"/>
        <v>7125</v>
      </c>
    </row>
    <row r="63" spans="1:7" x14ac:dyDescent="0.25">
      <c r="A63" s="42" t="str">
        <f t="shared" si="3"/>
        <v>VALENCIA</v>
      </c>
      <c r="B63" s="41">
        <f t="shared" si="4"/>
        <v>19919820</v>
      </c>
      <c r="C63" s="41">
        <f t="shared" si="5"/>
        <v>21849133</v>
      </c>
      <c r="D63" s="41">
        <f t="shared" si="6"/>
        <v>2</v>
      </c>
      <c r="E63" s="42" t="str">
        <f t="shared" si="2"/>
        <v>FERROL-SAN CIBRAO</v>
      </c>
      <c r="F63" s="42">
        <f t="shared" si="9"/>
        <v>2865</v>
      </c>
      <c r="G63" s="42">
        <f t="shared" si="8"/>
        <v>4296</v>
      </c>
    </row>
    <row r="64" spans="1:7" x14ac:dyDescent="0.25">
      <c r="A64" s="42" t="str">
        <f t="shared" si="3"/>
        <v>VIGO</v>
      </c>
      <c r="B64" s="41">
        <f t="shared" si="4"/>
        <v>933877</v>
      </c>
      <c r="C64" s="41">
        <f t="shared" si="5"/>
        <v>969132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120054</v>
      </c>
      <c r="C65" s="41">
        <f t="shared" si="5"/>
        <v>104857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6822</v>
      </c>
      <c r="C8" s="34">
        <v>9280</v>
      </c>
      <c r="D8" s="34">
        <v>38012</v>
      </c>
      <c r="E8" s="34">
        <v>38681</v>
      </c>
      <c r="F8" s="13">
        <f t="shared" ref="F8:F35" si="0">((E8*100)/D8)-100</f>
        <v>1.7599705356203259</v>
      </c>
      <c r="G8" s="1"/>
      <c r="H8" s="1"/>
      <c r="I8" s="1"/>
    </row>
    <row r="9" spans="1:12" x14ac:dyDescent="0.25">
      <c r="A9" s="8" t="s">
        <v>46</v>
      </c>
      <c r="B9" s="33">
        <v>35526</v>
      </c>
      <c r="C9" s="33">
        <v>32355</v>
      </c>
      <c r="D9" s="33">
        <v>167052</v>
      </c>
      <c r="E9" s="33">
        <v>147027</v>
      </c>
      <c r="F9" s="10">
        <f t="shared" si="0"/>
        <v>-11.987285396164069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602818</v>
      </c>
      <c r="C11" s="33">
        <v>620176</v>
      </c>
      <c r="D11" s="33">
        <v>2889704</v>
      </c>
      <c r="E11" s="33">
        <v>3076553</v>
      </c>
      <c r="F11" s="10">
        <f t="shared" si="0"/>
        <v>6.4660255860115825</v>
      </c>
      <c r="G11" s="1"/>
      <c r="H11" s="1"/>
      <c r="I11" s="1"/>
    </row>
    <row r="12" spans="1:12" x14ac:dyDescent="0.25">
      <c r="A12" s="11" t="s">
        <v>49</v>
      </c>
      <c r="B12" s="34">
        <v>54673</v>
      </c>
      <c r="C12" s="34">
        <v>67358</v>
      </c>
      <c r="D12" s="34">
        <v>334929</v>
      </c>
      <c r="E12" s="34">
        <v>312820</v>
      </c>
      <c r="F12" s="13">
        <f t="shared" si="0"/>
        <v>-6.6011005317544971</v>
      </c>
      <c r="G12" s="1"/>
      <c r="H12" s="1"/>
      <c r="I12" s="1"/>
    </row>
    <row r="13" spans="1:12" x14ac:dyDescent="0.25">
      <c r="A13" s="8" t="s">
        <v>50</v>
      </c>
      <c r="B13" s="33">
        <v>850872</v>
      </c>
      <c r="C13" s="33">
        <v>854521</v>
      </c>
      <c r="D13" s="33">
        <v>3388019</v>
      </c>
      <c r="E13" s="33">
        <v>3631510</v>
      </c>
      <c r="F13" s="10">
        <f t="shared" si="0"/>
        <v>7.1868251034011337</v>
      </c>
      <c r="G13" s="1"/>
      <c r="H13" s="1"/>
      <c r="I13" s="1"/>
    </row>
    <row r="14" spans="1:12" x14ac:dyDescent="0.25">
      <c r="A14" s="11" t="s">
        <v>51</v>
      </c>
      <c r="B14" s="34">
        <v>909982</v>
      </c>
      <c r="C14" s="34">
        <v>936991</v>
      </c>
      <c r="D14" s="34">
        <v>3772073</v>
      </c>
      <c r="E14" s="34">
        <v>3990298</v>
      </c>
      <c r="F14" s="13">
        <f t="shared" si="0"/>
        <v>5.7852804015192731</v>
      </c>
      <c r="G14" s="1"/>
      <c r="H14" s="1"/>
      <c r="I14" s="1"/>
    </row>
    <row r="15" spans="1:12" x14ac:dyDescent="0.25">
      <c r="A15" s="8" t="s">
        <v>52</v>
      </c>
      <c r="B15" s="33">
        <v>94596</v>
      </c>
      <c r="C15" s="33">
        <v>67616</v>
      </c>
      <c r="D15" s="33">
        <v>374241</v>
      </c>
      <c r="E15" s="33">
        <v>292219</v>
      </c>
      <c r="F15" s="10">
        <f t="shared" si="0"/>
        <v>-21.916893125018376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4350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45186</v>
      </c>
      <c r="C17" s="33">
        <v>35688</v>
      </c>
      <c r="D17" s="33">
        <v>193189</v>
      </c>
      <c r="E17" s="33">
        <v>185863</v>
      </c>
      <c r="F17" s="10">
        <f t="shared" si="0"/>
        <v>-3.7921413745089012</v>
      </c>
      <c r="G17" s="1"/>
      <c r="H17" s="1"/>
      <c r="I17" s="1"/>
    </row>
    <row r="18" spans="1:9" x14ac:dyDescent="0.25">
      <c r="A18" s="11" t="s">
        <v>55</v>
      </c>
      <c r="B18" s="34">
        <v>80433</v>
      </c>
      <c r="C18" s="34">
        <v>82756</v>
      </c>
      <c r="D18" s="34">
        <v>387345</v>
      </c>
      <c r="E18" s="34">
        <v>390013</v>
      </c>
      <c r="F18" s="13">
        <f t="shared" si="0"/>
        <v>0.68879164569052875</v>
      </c>
      <c r="G18" s="1"/>
      <c r="H18" s="1"/>
      <c r="I18" s="1"/>
    </row>
    <row r="19" spans="1:9" x14ac:dyDescent="0.25">
      <c r="A19" s="8" t="s">
        <v>56</v>
      </c>
      <c r="B19" s="33">
        <v>4375</v>
      </c>
      <c r="C19" s="33">
        <v>3876</v>
      </c>
      <c r="D19" s="33">
        <v>21580</v>
      </c>
      <c r="E19" s="33">
        <v>21533</v>
      </c>
      <c r="F19" s="10">
        <f t="shared" si="0"/>
        <v>-0.217794253938834</v>
      </c>
      <c r="G19" s="1"/>
      <c r="H19" s="1"/>
      <c r="I19" s="1"/>
    </row>
    <row r="20" spans="1:9" x14ac:dyDescent="0.25">
      <c r="A20" s="11" t="s">
        <v>57</v>
      </c>
      <c r="B20" s="34">
        <v>56454</v>
      </c>
      <c r="C20" s="34">
        <v>62736</v>
      </c>
      <c r="D20" s="34">
        <v>282435</v>
      </c>
      <c r="E20" s="34">
        <v>269000</v>
      </c>
      <c r="F20" s="13">
        <f t="shared" si="0"/>
        <v>-4.7568467080921266</v>
      </c>
      <c r="G20" s="1"/>
      <c r="H20" s="1"/>
      <c r="I20" s="1"/>
    </row>
    <row r="21" spans="1:9" x14ac:dyDescent="0.25">
      <c r="A21" s="8" t="s">
        <v>58</v>
      </c>
      <c r="B21" s="33">
        <v>16793</v>
      </c>
      <c r="C21" s="33">
        <v>11912</v>
      </c>
      <c r="D21" s="33">
        <v>79567</v>
      </c>
      <c r="E21" s="33">
        <v>62006</v>
      </c>
      <c r="F21" s="10">
        <f t="shared" si="0"/>
        <v>-22.070707705455774</v>
      </c>
      <c r="G21" s="1"/>
      <c r="H21" s="1"/>
      <c r="I21" s="1"/>
    </row>
    <row r="22" spans="1:9" x14ac:dyDescent="0.25">
      <c r="A22" s="11" t="s">
        <v>59</v>
      </c>
      <c r="B22" s="34">
        <v>218398</v>
      </c>
      <c r="C22" s="34">
        <v>271174</v>
      </c>
      <c r="D22" s="34">
        <v>1057254</v>
      </c>
      <c r="E22" s="34">
        <v>1265003</v>
      </c>
      <c r="F22" s="13">
        <f t="shared" si="0"/>
        <v>19.649866541058245</v>
      </c>
      <c r="G22" s="1"/>
      <c r="H22" s="1"/>
      <c r="I22" s="1"/>
    </row>
    <row r="23" spans="1:9" x14ac:dyDescent="0.25">
      <c r="A23" s="8" t="s">
        <v>60</v>
      </c>
      <c r="B23" s="33">
        <v>45109</v>
      </c>
      <c r="C23" s="33">
        <v>49165</v>
      </c>
      <c r="D23" s="33">
        <v>202540</v>
      </c>
      <c r="E23" s="33">
        <v>203780</v>
      </c>
      <c r="F23" s="10">
        <f t="shared" si="0"/>
        <v>0.61222474572923602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62881</v>
      </c>
      <c r="C25" s="33">
        <v>62339</v>
      </c>
      <c r="D25" s="33">
        <v>287011</v>
      </c>
      <c r="E25" s="33">
        <v>287648</v>
      </c>
      <c r="F25" s="10">
        <f t="shared" si="0"/>
        <v>0.22194271299706259</v>
      </c>
      <c r="G25" s="1"/>
      <c r="H25" s="1"/>
      <c r="I25" s="1"/>
    </row>
    <row r="26" spans="1:9" x14ac:dyDescent="0.25">
      <c r="A26" s="11" t="s">
        <v>63</v>
      </c>
      <c r="B26" s="34">
        <v>15337</v>
      </c>
      <c r="C26" s="34">
        <v>14546</v>
      </c>
      <c r="D26" s="34">
        <v>60930</v>
      </c>
      <c r="E26" s="34">
        <v>76385</v>
      </c>
      <c r="F26" s="13">
        <f t="shared" si="0"/>
        <v>25.36517314951584</v>
      </c>
      <c r="G26" s="1"/>
      <c r="H26" s="1"/>
      <c r="I26" s="1"/>
    </row>
    <row r="27" spans="1:9" x14ac:dyDescent="0.25">
      <c r="A27" s="8" t="s">
        <v>64</v>
      </c>
      <c r="B27" s="33">
        <v>46608</v>
      </c>
      <c r="C27" s="33">
        <v>44307</v>
      </c>
      <c r="D27" s="33">
        <v>212972</v>
      </c>
      <c r="E27" s="33">
        <v>219008</v>
      </c>
      <c r="F27" s="10">
        <f t="shared" si="0"/>
        <v>2.8341753845575965</v>
      </c>
      <c r="G27" s="1"/>
      <c r="H27" s="1"/>
      <c r="I27" s="1"/>
    </row>
    <row r="28" spans="1:9" x14ac:dyDescent="0.25">
      <c r="A28" s="11" t="s">
        <v>65</v>
      </c>
      <c r="B28" s="34">
        <v>245149</v>
      </c>
      <c r="C28" s="34">
        <v>260918</v>
      </c>
      <c r="D28" s="34">
        <v>1236657</v>
      </c>
      <c r="E28" s="34">
        <v>1272783</v>
      </c>
      <c r="F28" s="13">
        <f t="shared" si="0"/>
        <v>2.9212627268515092</v>
      </c>
      <c r="G28" s="1"/>
      <c r="H28" s="1"/>
      <c r="I28" s="1"/>
    </row>
    <row r="29" spans="1:9" x14ac:dyDescent="0.25">
      <c r="A29" s="8" t="s">
        <v>66</v>
      </c>
      <c r="B29" s="33">
        <v>110623</v>
      </c>
      <c r="C29" s="33">
        <v>134128</v>
      </c>
      <c r="D29" s="33">
        <v>480899</v>
      </c>
      <c r="E29" s="33">
        <v>562089</v>
      </c>
      <c r="F29" s="10">
        <f t="shared" si="0"/>
        <v>16.882962950640362</v>
      </c>
      <c r="G29" s="1"/>
      <c r="H29" s="1"/>
      <c r="I29" s="1"/>
    </row>
    <row r="30" spans="1:9" x14ac:dyDescent="0.25">
      <c r="A30" s="11" t="s">
        <v>67</v>
      </c>
      <c r="B30" s="34">
        <v>18853</v>
      </c>
      <c r="C30" s="34">
        <v>23009</v>
      </c>
      <c r="D30" s="34">
        <v>86663</v>
      </c>
      <c r="E30" s="34">
        <v>124157</v>
      </c>
      <c r="F30" s="13">
        <f t="shared" si="0"/>
        <v>43.264138098150312</v>
      </c>
      <c r="G30" s="1"/>
      <c r="H30" s="1"/>
      <c r="I30" s="1"/>
    </row>
    <row r="31" spans="1:9" x14ac:dyDescent="0.25">
      <c r="A31" s="8" t="s">
        <v>68</v>
      </c>
      <c r="B31" s="33">
        <v>6343</v>
      </c>
      <c r="C31" s="33">
        <v>7314</v>
      </c>
      <c r="D31" s="33">
        <v>94120</v>
      </c>
      <c r="E31" s="33">
        <v>33895</v>
      </c>
      <c r="F31" s="10">
        <f t="shared" si="0"/>
        <v>-63.987462813429666</v>
      </c>
      <c r="G31" s="1"/>
      <c r="H31" s="1"/>
      <c r="I31" s="1"/>
    </row>
    <row r="32" spans="1:9" x14ac:dyDescent="0.25">
      <c r="A32" s="11" t="s">
        <v>69</v>
      </c>
      <c r="B32" s="34">
        <v>631035</v>
      </c>
      <c r="C32" s="34">
        <v>962147</v>
      </c>
      <c r="D32" s="34">
        <v>2466533</v>
      </c>
      <c r="E32" s="34">
        <v>3045316</v>
      </c>
      <c r="F32" s="13">
        <f t="shared" si="0"/>
        <v>23.465447249236078</v>
      </c>
      <c r="G32" s="1"/>
      <c r="H32" s="1"/>
      <c r="I32" s="1"/>
    </row>
    <row r="33" spans="1:9" x14ac:dyDescent="0.25">
      <c r="A33" s="8" t="s">
        <v>70</v>
      </c>
      <c r="B33" s="33">
        <v>95317</v>
      </c>
      <c r="C33" s="33">
        <v>71325</v>
      </c>
      <c r="D33" s="33">
        <v>432213</v>
      </c>
      <c r="E33" s="33">
        <v>365105</v>
      </c>
      <c r="F33" s="10">
        <f t="shared" si="0"/>
        <v>-15.526603781006131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4254183</v>
      </c>
      <c r="C35" s="15">
        <f t="shared" ref="C35:E35" si="1">SUM(C7:C34)</f>
        <v>4685637</v>
      </c>
      <c r="D35" s="15">
        <f t="shared" si="1"/>
        <v>18550288</v>
      </c>
      <c r="E35" s="15">
        <f t="shared" si="1"/>
        <v>19872692</v>
      </c>
      <c r="F35" s="16">
        <f t="shared" si="0"/>
        <v>7.1287518554968017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3990298</v>
      </c>
      <c r="G38" s="42">
        <f>LOOKUP(E38,$A$38:$A$65,$C$38:$C$65)</f>
        <v>3772073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38681</v>
      </c>
      <c r="C39" s="41">
        <f t="shared" ref="C39:C65" si="5">D8</f>
        <v>38012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3631510</v>
      </c>
      <c r="G39" s="42">
        <f t="shared" ref="G39:G65" si="8">LOOKUP(E39,$A$38:$A$65,$C$38:$C$65)</f>
        <v>3388019</v>
      </c>
    </row>
    <row r="40" spans="1:9" x14ac:dyDescent="0.25">
      <c r="A40" s="42" t="str">
        <f t="shared" si="3"/>
        <v>ALMERIA</v>
      </c>
      <c r="B40" s="41">
        <f t="shared" si="4"/>
        <v>147027</v>
      </c>
      <c r="C40" s="41">
        <f t="shared" si="5"/>
        <v>167052</v>
      </c>
      <c r="D40" s="41">
        <f t="shared" si="6"/>
        <v>17</v>
      </c>
      <c r="E40" s="42" t="str">
        <f t="shared" si="2"/>
        <v>BAHIA DE ALGECIRAS</v>
      </c>
      <c r="F40" s="42">
        <f t="shared" si="7"/>
        <v>3076553</v>
      </c>
      <c r="G40" s="42">
        <f t="shared" si="8"/>
        <v>2889704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3045316</v>
      </c>
      <c r="G41" s="42">
        <f t="shared" si="8"/>
        <v>2466533</v>
      </c>
    </row>
    <row r="42" spans="1:9" x14ac:dyDescent="0.25">
      <c r="A42" s="42" t="str">
        <f t="shared" si="3"/>
        <v>BAHIA DE ALGECIRAS</v>
      </c>
      <c r="B42" s="41">
        <f t="shared" si="4"/>
        <v>3076553</v>
      </c>
      <c r="C42" s="41">
        <f t="shared" si="5"/>
        <v>2889704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1272783</v>
      </c>
      <c r="G42" s="42">
        <f t="shared" si="8"/>
        <v>1236657</v>
      </c>
    </row>
    <row r="43" spans="1:9" x14ac:dyDescent="0.25">
      <c r="A43" s="42" t="str">
        <f t="shared" si="3"/>
        <v>BAHIA DE CADIZ</v>
      </c>
      <c r="B43" s="41">
        <f t="shared" si="4"/>
        <v>312820</v>
      </c>
      <c r="C43" s="41">
        <f t="shared" si="5"/>
        <v>334929</v>
      </c>
      <c r="D43" s="41">
        <f t="shared" si="6"/>
        <v>10</v>
      </c>
      <c r="E43" s="42" t="str">
        <f t="shared" si="2"/>
        <v>LAS PALMAS</v>
      </c>
      <c r="F43" s="42">
        <f t="shared" si="7"/>
        <v>1265003</v>
      </c>
      <c r="G43" s="42">
        <f t="shared" si="8"/>
        <v>1057254</v>
      </c>
    </row>
    <row r="44" spans="1:9" x14ac:dyDescent="0.25">
      <c r="A44" s="42" t="str">
        <f t="shared" si="3"/>
        <v>BALEARES</v>
      </c>
      <c r="B44" s="41">
        <f t="shared" si="4"/>
        <v>3631510</v>
      </c>
      <c r="C44" s="41">
        <f t="shared" si="5"/>
        <v>3388019</v>
      </c>
      <c r="D44" s="41">
        <f t="shared" si="6"/>
        <v>2</v>
      </c>
      <c r="E44" s="42" t="str">
        <f t="shared" si="2"/>
        <v>SANTANDER</v>
      </c>
      <c r="F44" s="42">
        <f t="shared" si="7"/>
        <v>562089</v>
      </c>
      <c r="G44" s="42">
        <f t="shared" si="8"/>
        <v>480899</v>
      </c>
    </row>
    <row r="45" spans="1:9" x14ac:dyDescent="0.25">
      <c r="A45" s="42" t="str">
        <f t="shared" si="3"/>
        <v>BARCELONA</v>
      </c>
      <c r="B45" s="41">
        <f t="shared" si="4"/>
        <v>3990298</v>
      </c>
      <c r="C45" s="41">
        <f t="shared" si="5"/>
        <v>3772073</v>
      </c>
      <c r="D45" s="41">
        <f t="shared" si="6"/>
        <v>1</v>
      </c>
      <c r="E45" s="42" t="str">
        <f t="shared" si="2"/>
        <v>CEUTA</v>
      </c>
      <c r="F45" s="42">
        <f t="shared" si="7"/>
        <v>390013</v>
      </c>
      <c r="G45" s="42">
        <f t="shared" si="8"/>
        <v>387345</v>
      </c>
    </row>
    <row r="46" spans="1:9" x14ac:dyDescent="0.25">
      <c r="A46" s="42" t="str">
        <f t="shared" si="3"/>
        <v>BILBAO</v>
      </c>
      <c r="B46" s="41">
        <f t="shared" si="4"/>
        <v>292219</v>
      </c>
      <c r="C46" s="41">
        <f t="shared" si="5"/>
        <v>374241</v>
      </c>
      <c r="D46" s="41">
        <f t="shared" si="6"/>
        <v>11</v>
      </c>
      <c r="E46" s="42" t="str">
        <f t="shared" si="2"/>
        <v>VIGO</v>
      </c>
      <c r="F46" s="42">
        <f t="shared" si="7"/>
        <v>365105</v>
      </c>
      <c r="G46" s="42">
        <f t="shared" si="8"/>
        <v>432213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4350</v>
      </c>
      <c r="D47" s="41">
        <f t="shared" si="6"/>
        <v>28</v>
      </c>
      <c r="E47" s="42" t="str">
        <f t="shared" si="2"/>
        <v>BAHIA DE CADIZ</v>
      </c>
      <c r="F47" s="42">
        <f t="shared" si="7"/>
        <v>312820</v>
      </c>
      <c r="G47" s="42">
        <f t="shared" si="8"/>
        <v>334929</v>
      </c>
    </row>
    <row r="48" spans="1:9" x14ac:dyDescent="0.25">
      <c r="A48" s="42" t="str">
        <f t="shared" si="3"/>
        <v>CASTELLON</v>
      </c>
      <c r="B48" s="41">
        <f t="shared" si="4"/>
        <v>185863</v>
      </c>
      <c r="C48" s="41">
        <f t="shared" si="5"/>
        <v>193189</v>
      </c>
      <c r="D48" s="41">
        <f t="shared" si="6"/>
        <v>16</v>
      </c>
      <c r="E48" s="42" t="str">
        <f t="shared" si="2"/>
        <v>BILBAO</v>
      </c>
      <c r="F48" s="42">
        <f t="shared" si="7"/>
        <v>292219</v>
      </c>
      <c r="G48" s="42">
        <f t="shared" si="8"/>
        <v>374241</v>
      </c>
    </row>
    <row r="49" spans="1:7" x14ac:dyDescent="0.25">
      <c r="A49" s="42" t="str">
        <f t="shared" si="3"/>
        <v>CEUTA</v>
      </c>
      <c r="B49" s="41">
        <f t="shared" si="4"/>
        <v>390013</v>
      </c>
      <c r="C49" s="41">
        <f t="shared" si="5"/>
        <v>387345</v>
      </c>
      <c r="D49" s="41">
        <f t="shared" si="6"/>
        <v>8</v>
      </c>
      <c r="E49" s="42" t="str">
        <f t="shared" si="2"/>
        <v>MELILLA</v>
      </c>
      <c r="F49" s="42">
        <f t="shared" si="7"/>
        <v>287648</v>
      </c>
      <c r="G49" s="42">
        <f t="shared" si="8"/>
        <v>287011</v>
      </c>
    </row>
    <row r="50" spans="1:7" x14ac:dyDescent="0.25">
      <c r="A50" s="42" t="str">
        <f t="shared" si="3"/>
        <v>FERROL-SAN CIBRAO</v>
      </c>
      <c r="B50" s="41">
        <f t="shared" si="4"/>
        <v>21533</v>
      </c>
      <c r="C50" s="41">
        <f t="shared" si="5"/>
        <v>21580</v>
      </c>
      <c r="D50" s="41">
        <f t="shared" si="6"/>
        <v>23</v>
      </c>
      <c r="E50" s="42" t="str">
        <f t="shared" si="2"/>
        <v>GIJON</v>
      </c>
      <c r="F50" s="42">
        <f t="shared" si="7"/>
        <v>269000</v>
      </c>
      <c r="G50" s="42">
        <f t="shared" si="8"/>
        <v>282435</v>
      </c>
    </row>
    <row r="51" spans="1:7" x14ac:dyDescent="0.25">
      <c r="A51" s="42" t="str">
        <f t="shared" si="3"/>
        <v>GIJON</v>
      </c>
      <c r="B51" s="41">
        <f t="shared" si="4"/>
        <v>269000</v>
      </c>
      <c r="C51" s="41">
        <f t="shared" si="5"/>
        <v>282435</v>
      </c>
      <c r="D51" s="41">
        <f t="shared" si="6"/>
        <v>13</v>
      </c>
      <c r="E51" s="42" t="str">
        <f t="shared" si="2"/>
        <v>PASAIA</v>
      </c>
      <c r="F51" s="42">
        <f t="shared" si="7"/>
        <v>219008</v>
      </c>
      <c r="G51" s="42">
        <f t="shared" si="8"/>
        <v>212972</v>
      </c>
    </row>
    <row r="52" spans="1:7" x14ac:dyDescent="0.25">
      <c r="A52" s="42" t="str">
        <f t="shared" si="3"/>
        <v>HUELVA</v>
      </c>
      <c r="B52" s="41">
        <f t="shared" si="4"/>
        <v>62006</v>
      </c>
      <c r="C52" s="41">
        <f t="shared" si="5"/>
        <v>79567</v>
      </c>
      <c r="D52" s="41">
        <f t="shared" si="6"/>
        <v>20</v>
      </c>
      <c r="E52" s="42" t="str">
        <f t="shared" si="2"/>
        <v>MALAGA</v>
      </c>
      <c r="F52" s="42">
        <f t="shared" si="7"/>
        <v>203780</v>
      </c>
      <c r="G52" s="42">
        <f t="shared" si="8"/>
        <v>202540</v>
      </c>
    </row>
    <row r="53" spans="1:7" x14ac:dyDescent="0.25">
      <c r="A53" s="42" t="str">
        <f t="shared" si="3"/>
        <v>LAS PALMAS</v>
      </c>
      <c r="B53" s="41">
        <f t="shared" si="4"/>
        <v>1265003</v>
      </c>
      <c r="C53" s="41">
        <f t="shared" si="5"/>
        <v>1057254</v>
      </c>
      <c r="D53" s="41">
        <f t="shared" si="6"/>
        <v>6</v>
      </c>
      <c r="E53" s="42" t="str">
        <f t="shared" si="2"/>
        <v>CASTELLON</v>
      </c>
      <c r="F53" s="42">
        <f t="shared" si="7"/>
        <v>185863</v>
      </c>
      <c r="G53" s="42">
        <f t="shared" si="8"/>
        <v>193189</v>
      </c>
    </row>
    <row r="54" spans="1:7" x14ac:dyDescent="0.25">
      <c r="A54" s="42" t="str">
        <f t="shared" si="3"/>
        <v>MALAGA</v>
      </c>
      <c r="B54" s="41">
        <f t="shared" si="4"/>
        <v>203780</v>
      </c>
      <c r="C54" s="41">
        <f t="shared" si="5"/>
        <v>202540</v>
      </c>
      <c r="D54" s="41">
        <f t="shared" si="6"/>
        <v>15</v>
      </c>
      <c r="E54" s="42" t="str">
        <f t="shared" si="2"/>
        <v>ALMERIA</v>
      </c>
      <c r="F54" s="42">
        <f t="shared" si="7"/>
        <v>147027</v>
      </c>
      <c r="G54" s="42">
        <f t="shared" si="8"/>
        <v>167052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124157</v>
      </c>
      <c r="G55" s="42">
        <f t="shared" si="8"/>
        <v>86663</v>
      </c>
    </row>
    <row r="56" spans="1:7" x14ac:dyDescent="0.25">
      <c r="A56" s="42" t="str">
        <f t="shared" si="3"/>
        <v>MELILLA</v>
      </c>
      <c r="B56" s="41">
        <f t="shared" si="4"/>
        <v>287648</v>
      </c>
      <c r="C56" s="41">
        <f t="shared" si="5"/>
        <v>287011</v>
      </c>
      <c r="D56" s="41">
        <f t="shared" si="6"/>
        <v>12</v>
      </c>
      <c r="E56" s="42" t="str">
        <f t="shared" si="2"/>
        <v>MOTRIL</v>
      </c>
      <c r="F56" s="42">
        <f t="shared" si="9"/>
        <v>76385</v>
      </c>
      <c r="G56" s="42">
        <f t="shared" si="8"/>
        <v>60930</v>
      </c>
    </row>
    <row r="57" spans="1:7" x14ac:dyDescent="0.25">
      <c r="A57" s="42" t="str">
        <f t="shared" si="3"/>
        <v>MOTRIL</v>
      </c>
      <c r="B57" s="41">
        <f t="shared" si="4"/>
        <v>76385</v>
      </c>
      <c r="C57" s="41">
        <f t="shared" si="5"/>
        <v>60930</v>
      </c>
      <c r="D57" s="41">
        <f t="shared" si="6"/>
        <v>19</v>
      </c>
      <c r="E57" s="42" t="str">
        <f t="shared" si="2"/>
        <v>HUELVA</v>
      </c>
      <c r="F57" s="42">
        <f t="shared" si="9"/>
        <v>62006</v>
      </c>
      <c r="G57" s="42">
        <f t="shared" si="8"/>
        <v>79567</v>
      </c>
    </row>
    <row r="58" spans="1:7" x14ac:dyDescent="0.25">
      <c r="A58" s="42" t="str">
        <f t="shared" si="3"/>
        <v>PASAIA</v>
      </c>
      <c r="B58" s="41">
        <f t="shared" si="4"/>
        <v>219008</v>
      </c>
      <c r="C58" s="41">
        <f t="shared" si="5"/>
        <v>212972</v>
      </c>
      <c r="D58" s="41">
        <f t="shared" si="6"/>
        <v>14</v>
      </c>
      <c r="E58" s="42" t="str">
        <f t="shared" si="2"/>
        <v>ALICANTE</v>
      </c>
      <c r="F58" s="42">
        <f t="shared" si="9"/>
        <v>38681</v>
      </c>
      <c r="G58" s="42">
        <f t="shared" si="8"/>
        <v>38012</v>
      </c>
    </row>
    <row r="59" spans="1:7" x14ac:dyDescent="0.25">
      <c r="A59" s="42" t="str">
        <f t="shared" si="3"/>
        <v>SANTA CRUZ DE TENERIFE</v>
      </c>
      <c r="B59" s="41">
        <f t="shared" si="4"/>
        <v>1272783</v>
      </c>
      <c r="C59" s="41">
        <f t="shared" si="5"/>
        <v>1236657</v>
      </c>
      <c r="D59" s="41">
        <f t="shared" si="6"/>
        <v>5</v>
      </c>
      <c r="E59" s="42" t="str">
        <f t="shared" si="2"/>
        <v>TARRAGONA</v>
      </c>
      <c r="F59" s="42">
        <f t="shared" si="9"/>
        <v>33895</v>
      </c>
      <c r="G59" s="42">
        <f t="shared" si="8"/>
        <v>94120</v>
      </c>
    </row>
    <row r="60" spans="1:7" x14ac:dyDescent="0.25">
      <c r="A60" s="42" t="str">
        <f t="shared" si="3"/>
        <v>SANTANDER</v>
      </c>
      <c r="B60" s="41">
        <f t="shared" si="4"/>
        <v>562089</v>
      </c>
      <c r="C60" s="41">
        <f t="shared" si="5"/>
        <v>480899</v>
      </c>
      <c r="D60" s="41">
        <f t="shared" si="6"/>
        <v>7</v>
      </c>
      <c r="E60" s="42" t="str">
        <f t="shared" si="2"/>
        <v>FERROL-SAN CIBRAO</v>
      </c>
      <c r="F60" s="42">
        <f t="shared" si="9"/>
        <v>21533</v>
      </c>
      <c r="G60" s="42">
        <f t="shared" si="8"/>
        <v>21580</v>
      </c>
    </row>
    <row r="61" spans="1:7" x14ac:dyDescent="0.25">
      <c r="A61" s="42" t="str">
        <f t="shared" si="3"/>
        <v>SEVILLA</v>
      </c>
      <c r="B61" s="41">
        <f t="shared" si="4"/>
        <v>124157</v>
      </c>
      <c r="C61" s="41">
        <f t="shared" si="5"/>
        <v>86663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33895</v>
      </c>
      <c r="C62" s="41">
        <f t="shared" si="5"/>
        <v>94120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3045316</v>
      </c>
      <c r="C63" s="41">
        <f t="shared" si="5"/>
        <v>2466533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365105</v>
      </c>
      <c r="C64" s="41">
        <f t="shared" si="5"/>
        <v>432213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615</v>
      </c>
      <c r="C7" s="35">
        <v>125</v>
      </c>
      <c r="D7" s="35">
        <v>1544</v>
      </c>
      <c r="E7" s="35">
        <v>1038</v>
      </c>
      <c r="F7" s="10">
        <f>((E7*100)/D7)-100</f>
        <v>-32.7720207253886</v>
      </c>
      <c r="G7" s="1"/>
      <c r="H7" s="1"/>
      <c r="I7" s="1"/>
    </row>
    <row r="8" spans="1:12" x14ac:dyDescent="0.25">
      <c r="A8" s="11" t="s">
        <v>45</v>
      </c>
      <c r="B8" s="36">
        <v>11872</v>
      </c>
      <c r="C8" s="36">
        <v>12087</v>
      </c>
      <c r="D8" s="36">
        <v>61749</v>
      </c>
      <c r="E8" s="36">
        <v>58567</v>
      </c>
      <c r="F8" s="13">
        <f t="shared" ref="F8:F35" si="0">((E8*100)/D8)-100</f>
        <v>-5.1531198885811875</v>
      </c>
      <c r="G8" s="1"/>
      <c r="H8" s="1"/>
      <c r="I8" s="1"/>
    </row>
    <row r="9" spans="1:12" x14ac:dyDescent="0.25">
      <c r="A9" s="8" t="s">
        <v>46</v>
      </c>
      <c r="B9" s="35">
        <v>718</v>
      </c>
      <c r="C9" s="35">
        <v>769</v>
      </c>
      <c r="D9" s="35">
        <v>2776</v>
      </c>
      <c r="E9" s="35">
        <v>3082</v>
      </c>
      <c r="F9" s="10">
        <f t="shared" si="0"/>
        <v>11.023054755043233</v>
      </c>
      <c r="G9" s="1"/>
      <c r="H9" s="1"/>
      <c r="I9" s="1"/>
    </row>
    <row r="10" spans="1:12" x14ac:dyDescent="0.25">
      <c r="A10" s="11" t="s">
        <v>47</v>
      </c>
      <c r="B10" s="36">
        <v>2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373445</v>
      </c>
      <c r="C11" s="35">
        <v>383548</v>
      </c>
      <c r="D11" s="35">
        <v>1710805</v>
      </c>
      <c r="E11" s="35">
        <v>1947908</v>
      </c>
      <c r="F11" s="10">
        <f t="shared" si="0"/>
        <v>13.859148178781339</v>
      </c>
      <c r="G11" s="1"/>
      <c r="H11" s="1"/>
      <c r="I11" s="1"/>
    </row>
    <row r="12" spans="1:12" x14ac:dyDescent="0.25">
      <c r="A12" s="11" t="s">
        <v>49</v>
      </c>
      <c r="B12" s="36">
        <v>7788.5</v>
      </c>
      <c r="C12" s="36">
        <v>9144</v>
      </c>
      <c r="D12" s="36">
        <v>38066</v>
      </c>
      <c r="E12" s="36">
        <v>40030.5</v>
      </c>
      <c r="F12" s="13">
        <f t="shared" si="0"/>
        <v>5.160773393579575</v>
      </c>
      <c r="G12" s="1"/>
      <c r="H12" s="1"/>
      <c r="I12" s="1"/>
    </row>
    <row r="13" spans="1:12" x14ac:dyDescent="0.25">
      <c r="A13" s="8" t="s">
        <v>50</v>
      </c>
      <c r="B13" s="35">
        <v>5944</v>
      </c>
      <c r="C13" s="35">
        <v>6785</v>
      </c>
      <c r="D13" s="35">
        <v>25618</v>
      </c>
      <c r="E13" s="35">
        <v>25765</v>
      </c>
      <c r="F13" s="10">
        <f t="shared" si="0"/>
        <v>0.5738152861269441</v>
      </c>
      <c r="G13" s="1"/>
      <c r="H13" s="1"/>
      <c r="I13" s="1"/>
    </row>
    <row r="14" spans="1:12" x14ac:dyDescent="0.25">
      <c r="A14" s="11" t="s">
        <v>51</v>
      </c>
      <c r="B14" s="36">
        <v>136757.5</v>
      </c>
      <c r="C14" s="36">
        <v>154051.5</v>
      </c>
      <c r="D14" s="36">
        <v>675490</v>
      </c>
      <c r="E14" s="36">
        <v>721470.5</v>
      </c>
      <c r="F14" s="13">
        <f t="shared" si="0"/>
        <v>6.8069845593569056</v>
      </c>
      <c r="G14" s="1"/>
      <c r="H14" s="1"/>
      <c r="I14" s="1"/>
    </row>
    <row r="15" spans="1:12" x14ac:dyDescent="0.25">
      <c r="A15" s="8" t="s">
        <v>52</v>
      </c>
      <c r="B15" s="35">
        <v>53713</v>
      </c>
      <c r="C15" s="35">
        <v>50090.25</v>
      </c>
      <c r="D15" s="35">
        <v>247248.75</v>
      </c>
      <c r="E15" s="35">
        <v>249190</v>
      </c>
      <c r="F15" s="10">
        <f t="shared" si="0"/>
        <v>0.7851404708820553</v>
      </c>
      <c r="G15" s="1"/>
      <c r="H15" s="1"/>
      <c r="I15" s="1"/>
    </row>
    <row r="16" spans="1:12" x14ac:dyDescent="0.25">
      <c r="A16" s="11" t="s">
        <v>53</v>
      </c>
      <c r="B16" s="36">
        <v>5934</v>
      </c>
      <c r="C16" s="36">
        <v>6596</v>
      </c>
      <c r="D16" s="36">
        <v>31884</v>
      </c>
      <c r="E16" s="36">
        <v>35775</v>
      </c>
      <c r="F16" s="13">
        <f t="shared" si="0"/>
        <v>12.203613097478353</v>
      </c>
      <c r="G16" s="1"/>
      <c r="H16" s="1"/>
      <c r="I16" s="1"/>
    </row>
    <row r="17" spans="1:9" x14ac:dyDescent="0.25">
      <c r="A17" s="8" t="s">
        <v>54</v>
      </c>
      <c r="B17" s="35">
        <v>15701</v>
      </c>
      <c r="C17" s="35">
        <v>17917</v>
      </c>
      <c r="D17" s="35">
        <v>74881</v>
      </c>
      <c r="E17" s="35">
        <v>80218</v>
      </c>
      <c r="F17" s="10">
        <f t="shared" si="0"/>
        <v>7.1273086630787503</v>
      </c>
      <c r="G17" s="1"/>
      <c r="H17" s="1"/>
      <c r="I17" s="1"/>
    </row>
    <row r="18" spans="1:9" x14ac:dyDescent="0.25">
      <c r="A18" s="11" t="s">
        <v>55</v>
      </c>
      <c r="B18" s="36">
        <v>1612</v>
      </c>
      <c r="C18" s="36">
        <v>1641</v>
      </c>
      <c r="D18" s="36">
        <v>7978</v>
      </c>
      <c r="E18" s="36">
        <v>7939</v>
      </c>
      <c r="F18" s="13">
        <f t="shared" si="0"/>
        <v>-0.4888443218851819</v>
      </c>
      <c r="G18" s="1"/>
      <c r="H18" s="1"/>
      <c r="I18" s="1"/>
    </row>
    <row r="19" spans="1:9" x14ac:dyDescent="0.25">
      <c r="A19" s="8" t="s">
        <v>56</v>
      </c>
      <c r="B19" s="35">
        <v>100</v>
      </c>
      <c r="C19" s="35">
        <v>102</v>
      </c>
      <c r="D19" s="35">
        <v>461</v>
      </c>
      <c r="E19" s="35">
        <v>411</v>
      </c>
      <c r="F19" s="10">
        <f t="shared" si="0"/>
        <v>-10.845986984815625</v>
      </c>
      <c r="G19" s="1"/>
      <c r="H19" s="1"/>
      <c r="I19" s="1"/>
    </row>
    <row r="20" spans="1:9" x14ac:dyDescent="0.25">
      <c r="A20" s="11" t="s">
        <v>57</v>
      </c>
      <c r="B20" s="36">
        <v>5205</v>
      </c>
      <c r="C20" s="36">
        <v>3399</v>
      </c>
      <c r="D20" s="36">
        <v>25357</v>
      </c>
      <c r="E20" s="36">
        <v>21854</v>
      </c>
      <c r="F20" s="13">
        <f t="shared" si="0"/>
        <v>-13.814725716764599</v>
      </c>
      <c r="G20" s="1"/>
      <c r="H20" s="1"/>
      <c r="I20" s="1"/>
    </row>
    <row r="21" spans="1:9" x14ac:dyDescent="0.25">
      <c r="A21" s="8" t="s">
        <v>58</v>
      </c>
      <c r="B21" s="35">
        <v>152</v>
      </c>
      <c r="C21" s="35">
        <v>529</v>
      </c>
      <c r="D21" s="35">
        <v>281</v>
      </c>
      <c r="E21" s="35">
        <v>2464</v>
      </c>
      <c r="F21" s="10">
        <f t="shared" si="0"/>
        <v>776.86832740213526</v>
      </c>
      <c r="G21" s="1"/>
      <c r="H21" s="1"/>
      <c r="I21" s="1"/>
    </row>
    <row r="22" spans="1:9" x14ac:dyDescent="0.25">
      <c r="A22" s="11" t="s">
        <v>59</v>
      </c>
      <c r="B22" s="36">
        <v>83394</v>
      </c>
      <c r="C22" s="36">
        <v>82390</v>
      </c>
      <c r="D22" s="36">
        <v>435379</v>
      </c>
      <c r="E22" s="36">
        <v>398863</v>
      </c>
      <c r="F22" s="13">
        <f t="shared" si="0"/>
        <v>-8.3871753116250432</v>
      </c>
      <c r="G22" s="1"/>
      <c r="H22" s="1"/>
      <c r="I22" s="1"/>
    </row>
    <row r="23" spans="1:9" x14ac:dyDescent="0.25">
      <c r="A23" s="8" t="s">
        <v>60</v>
      </c>
      <c r="B23" s="35">
        <v>26042</v>
      </c>
      <c r="C23" s="35">
        <v>12255</v>
      </c>
      <c r="D23" s="35">
        <v>67025</v>
      </c>
      <c r="E23" s="35">
        <v>64884</v>
      </c>
      <c r="F23" s="10">
        <f t="shared" si="0"/>
        <v>-3.1943304737038432</v>
      </c>
      <c r="G23" s="1"/>
      <c r="H23" s="1"/>
      <c r="I23" s="1"/>
    </row>
    <row r="24" spans="1:9" x14ac:dyDescent="0.25">
      <c r="A24" s="11" t="s">
        <v>61</v>
      </c>
      <c r="B24" s="36">
        <v>2273</v>
      </c>
      <c r="C24" s="36">
        <v>2835</v>
      </c>
      <c r="D24" s="36">
        <v>13291</v>
      </c>
      <c r="E24" s="36">
        <v>11365</v>
      </c>
      <c r="F24" s="13">
        <f t="shared" si="0"/>
        <v>-14.491008953427126</v>
      </c>
      <c r="G24" s="1"/>
      <c r="H24" s="1"/>
      <c r="I24" s="1"/>
    </row>
    <row r="25" spans="1:9" x14ac:dyDescent="0.25">
      <c r="A25" s="8" t="s">
        <v>62</v>
      </c>
      <c r="B25" s="35">
        <v>3184</v>
      </c>
      <c r="C25" s="35">
        <v>3807</v>
      </c>
      <c r="D25" s="35">
        <v>14535</v>
      </c>
      <c r="E25" s="35">
        <v>15619</v>
      </c>
      <c r="F25" s="10">
        <f t="shared" si="0"/>
        <v>7.457860337117296</v>
      </c>
      <c r="G25" s="1"/>
      <c r="H25" s="1"/>
      <c r="I25" s="1"/>
    </row>
    <row r="26" spans="1:9" x14ac:dyDescent="0.25">
      <c r="A26" s="11" t="s">
        <v>63</v>
      </c>
      <c r="B26" s="36">
        <v>421</v>
      </c>
      <c r="C26" s="36">
        <v>112</v>
      </c>
      <c r="D26" s="36">
        <v>2583</v>
      </c>
      <c r="E26" s="36">
        <v>1717</v>
      </c>
      <c r="F26" s="13">
        <f t="shared" si="0"/>
        <v>-33.52690669763841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26135</v>
      </c>
      <c r="C28" s="36">
        <v>26563</v>
      </c>
      <c r="D28" s="36">
        <v>124016</v>
      </c>
      <c r="E28" s="36">
        <v>129934</v>
      </c>
      <c r="F28" s="13">
        <f t="shared" si="0"/>
        <v>4.7719649077538406</v>
      </c>
      <c r="G28" s="1"/>
      <c r="H28" s="1"/>
      <c r="I28" s="1"/>
    </row>
    <row r="29" spans="1:9" x14ac:dyDescent="0.25">
      <c r="A29" s="8" t="s">
        <v>66</v>
      </c>
      <c r="B29" s="35">
        <v>138</v>
      </c>
      <c r="C29" s="35">
        <v>56</v>
      </c>
      <c r="D29" s="35">
        <v>565</v>
      </c>
      <c r="E29" s="35">
        <v>389</v>
      </c>
      <c r="F29" s="10">
        <f t="shared" si="0"/>
        <v>-31.150442477876112</v>
      </c>
      <c r="G29" s="1"/>
      <c r="H29" s="1"/>
      <c r="I29" s="1"/>
    </row>
    <row r="30" spans="1:9" x14ac:dyDescent="0.25">
      <c r="A30" s="11" t="s">
        <v>67</v>
      </c>
      <c r="B30" s="36">
        <v>11759</v>
      </c>
      <c r="C30" s="36">
        <v>13182</v>
      </c>
      <c r="D30" s="36">
        <v>55197</v>
      </c>
      <c r="E30" s="36">
        <v>61148</v>
      </c>
      <c r="F30" s="13">
        <f t="shared" si="0"/>
        <v>10.781383046180039</v>
      </c>
      <c r="G30" s="1"/>
      <c r="H30" s="1"/>
      <c r="I30" s="1"/>
    </row>
    <row r="31" spans="1:9" x14ac:dyDescent="0.25">
      <c r="A31" s="8" t="s">
        <v>68</v>
      </c>
      <c r="B31" s="35">
        <v>13652</v>
      </c>
      <c r="C31" s="35">
        <v>15509</v>
      </c>
      <c r="D31" s="35">
        <v>64964</v>
      </c>
      <c r="E31" s="35">
        <v>66946</v>
      </c>
      <c r="F31" s="10">
        <f t="shared" si="0"/>
        <v>3.050920509820827</v>
      </c>
      <c r="G31" s="1"/>
      <c r="H31" s="1"/>
      <c r="I31" s="1"/>
    </row>
    <row r="32" spans="1:9" x14ac:dyDescent="0.25">
      <c r="A32" s="11" t="s">
        <v>69</v>
      </c>
      <c r="B32" s="36">
        <v>411822</v>
      </c>
      <c r="C32" s="36">
        <v>397347</v>
      </c>
      <c r="D32" s="36">
        <v>1871877</v>
      </c>
      <c r="E32" s="36">
        <v>1758979</v>
      </c>
      <c r="F32" s="13">
        <f t="shared" si="0"/>
        <v>-6.0312723538993254</v>
      </c>
      <c r="G32" s="1"/>
      <c r="H32" s="1"/>
      <c r="I32" s="1"/>
    </row>
    <row r="33" spans="1:9" x14ac:dyDescent="0.25">
      <c r="A33" s="8" t="s">
        <v>70</v>
      </c>
      <c r="B33" s="35">
        <v>18944</v>
      </c>
      <c r="C33" s="35">
        <v>17152.5</v>
      </c>
      <c r="D33" s="35">
        <v>82760</v>
      </c>
      <c r="E33" s="35">
        <v>78155</v>
      </c>
      <c r="F33" s="10">
        <f t="shared" si="0"/>
        <v>-5.5642822619623047</v>
      </c>
      <c r="G33" s="1"/>
      <c r="H33" s="1"/>
      <c r="I33" s="1"/>
    </row>
    <row r="34" spans="1:9" x14ac:dyDescent="0.25">
      <c r="A34" s="11" t="s">
        <v>71</v>
      </c>
      <c r="B34" s="36">
        <v>2551</v>
      </c>
      <c r="C34" s="36">
        <v>2670</v>
      </c>
      <c r="D34" s="36">
        <v>12775</v>
      </c>
      <c r="E34" s="36">
        <v>14230</v>
      </c>
      <c r="F34" s="13">
        <f t="shared" si="0"/>
        <v>11.389432485322899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1219874</v>
      </c>
      <c r="C35" s="15">
        <f t="shared" ref="C35:E35" si="1">SUM(C7:C34)</f>
        <v>1220662.25</v>
      </c>
      <c r="D35" s="15">
        <f t="shared" si="1"/>
        <v>5649107.75</v>
      </c>
      <c r="E35" s="15">
        <f t="shared" si="1"/>
        <v>5797941</v>
      </c>
      <c r="F35" s="16">
        <f t="shared" si="0"/>
        <v>2.6346328763157345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1038</v>
      </c>
      <c r="C38" s="41">
        <f>D7</f>
        <v>1544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1947908</v>
      </c>
      <c r="G38" s="42">
        <f>LOOKUP(E38,$A$38:$A$65,$C$38:$C$65)</f>
        <v>1710805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58567</v>
      </c>
      <c r="C39" s="41">
        <f t="shared" ref="C39:C65" si="5">D8</f>
        <v>61749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1758979</v>
      </c>
      <c r="G39" s="42">
        <f t="shared" ref="G39:G65" si="8">LOOKUP(E39,$A$38:$A$65,$C$38:$C$65)</f>
        <v>1871877</v>
      </c>
    </row>
    <row r="40" spans="1:9" x14ac:dyDescent="0.25">
      <c r="A40" s="42" t="str">
        <f t="shared" si="3"/>
        <v>ALMERIA</v>
      </c>
      <c r="B40" s="41">
        <f t="shared" si="4"/>
        <v>3082</v>
      </c>
      <c r="C40" s="41">
        <f t="shared" si="5"/>
        <v>2776</v>
      </c>
      <c r="D40" s="41">
        <f t="shared" si="6"/>
        <v>21</v>
      </c>
      <c r="E40" s="42" t="str">
        <f t="shared" si="2"/>
        <v>BARCELONA</v>
      </c>
      <c r="F40" s="42">
        <f t="shared" si="7"/>
        <v>721470.5</v>
      </c>
      <c r="G40" s="42">
        <f t="shared" si="8"/>
        <v>675490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398863</v>
      </c>
      <c r="G41" s="42">
        <f t="shared" si="8"/>
        <v>435379</v>
      </c>
    </row>
    <row r="42" spans="1:9" x14ac:dyDescent="0.25">
      <c r="A42" s="42" t="str">
        <f t="shared" si="3"/>
        <v>BAHIA DE ALGECIRAS</v>
      </c>
      <c r="B42" s="41">
        <f t="shared" si="4"/>
        <v>1947908</v>
      </c>
      <c r="C42" s="41">
        <f t="shared" si="5"/>
        <v>1710805</v>
      </c>
      <c r="D42" s="41">
        <f t="shared" si="6"/>
        <v>1</v>
      </c>
      <c r="E42" s="42" t="str">
        <f t="shared" si="2"/>
        <v>BILBAO</v>
      </c>
      <c r="F42" s="42">
        <f t="shared" si="7"/>
        <v>249190</v>
      </c>
      <c r="G42" s="42">
        <f t="shared" si="8"/>
        <v>247248.75</v>
      </c>
    </row>
    <row r="43" spans="1:9" x14ac:dyDescent="0.25">
      <c r="A43" s="42" t="str">
        <f t="shared" si="3"/>
        <v>BAHIA DE CADIZ</v>
      </c>
      <c r="B43" s="41">
        <f t="shared" si="4"/>
        <v>40030.5</v>
      </c>
      <c r="C43" s="41">
        <f t="shared" si="5"/>
        <v>38066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129934</v>
      </c>
      <c r="G43" s="42">
        <f t="shared" si="8"/>
        <v>124016</v>
      </c>
    </row>
    <row r="44" spans="1:9" x14ac:dyDescent="0.25">
      <c r="A44" s="42" t="str">
        <f t="shared" si="3"/>
        <v>BALEARES</v>
      </c>
      <c r="B44" s="41">
        <f t="shared" si="4"/>
        <v>25765</v>
      </c>
      <c r="C44" s="41">
        <f t="shared" si="5"/>
        <v>25618</v>
      </c>
      <c r="D44" s="41">
        <f t="shared" si="6"/>
        <v>15</v>
      </c>
      <c r="E44" s="42" t="str">
        <f t="shared" si="2"/>
        <v>CASTELLON</v>
      </c>
      <c r="F44" s="42">
        <f t="shared" si="7"/>
        <v>80218</v>
      </c>
      <c r="G44" s="42">
        <f t="shared" si="8"/>
        <v>74881</v>
      </c>
    </row>
    <row r="45" spans="1:9" x14ac:dyDescent="0.25">
      <c r="A45" s="42" t="str">
        <f t="shared" si="3"/>
        <v>BARCELONA</v>
      </c>
      <c r="B45" s="41">
        <f t="shared" si="4"/>
        <v>721470.5</v>
      </c>
      <c r="C45" s="41">
        <f t="shared" si="5"/>
        <v>675490</v>
      </c>
      <c r="D45" s="41">
        <f t="shared" si="6"/>
        <v>3</v>
      </c>
      <c r="E45" s="42" t="str">
        <f t="shared" si="2"/>
        <v>VIGO</v>
      </c>
      <c r="F45" s="42">
        <f t="shared" si="7"/>
        <v>78155</v>
      </c>
      <c r="G45" s="42">
        <f t="shared" si="8"/>
        <v>82760</v>
      </c>
    </row>
    <row r="46" spans="1:9" x14ac:dyDescent="0.25">
      <c r="A46" s="42" t="str">
        <f t="shared" si="3"/>
        <v>BILBAO</v>
      </c>
      <c r="B46" s="41">
        <f t="shared" si="4"/>
        <v>249190</v>
      </c>
      <c r="C46" s="41">
        <f t="shared" si="5"/>
        <v>247248.75</v>
      </c>
      <c r="D46" s="41">
        <f t="shared" si="6"/>
        <v>5</v>
      </c>
      <c r="E46" s="42" t="str">
        <f t="shared" si="2"/>
        <v>TARRAGONA</v>
      </c>
      <c r="F46" s="42">
        <f t="shared" si="7"/>
        <v>66946</v>
      </c>
      <c r="G46" s="42">
        <f t="shared" si="8"/>
        <v>64964</v>
      </c>
    </row>
    <row r="47" spans="1:9" x14ac:dyDescent="0.25">
      <c r="A47" s="42" t="str">
        <f t="shared" si="3"/>
        <v>CARTAGENA</v>
      </c>
      <c r="B47" s="41">
        <f t="shared" si="4"/>
        <v>35775</v>
      </c>
      <c r="C47" s="41">
        <f t="shared" si="5"/>
        <v>31884</v>
      </c>
      <c r="D47" s="41">
        <f t="shared" si="6"/>
        <v>14</v>
      </c>
      <c r="E47" s="42" t="str">
        <f t="shared" si="2"/>
        <v>MALAGA</v>
      </c>
      <c r="F47" s="42">
        <f t="shared" si="7"/>
        <v>64884</v>
      </c>
      <c r="G47" s="42">
        <f t="shared" si="8"/>
        <v>67025</v>
      </c>
    </row>
    <row r="48" spans="1:9" x14ac:dyDescent="0.25">
      <c r="A48" s="42" t="str">
        <f t="shared" si="3"/>
        <v>CASTELLON</v>
      </c>
      <c r="B48" s="41">
        <f t="shared" si="4"/>
        <v>80218</v>
      </c>
      <c r="C48" s="41">
        <f t="shared" si="5"/>
        <v>74881</v>
      </c>
      <c r="D48" s="41">
        <f t="shared" si="6"/>
        <v>7</v>
      </c>
      <c r="E48" s="42" t="str">
        <f t="shared" si="2"/>
        <v>SEVILLA</v>
      </c>
      <c r="F48" s="42">
        <f t="shared" si="7"/>
        <v>61148</v>
      </c>
      <c r="G48" s="42">
        <f t="shared" si="8"/>
        <v>55197</v>
      </c>
    </row>
    <row r="49" spans="1:7" x14ac:dyDescent="0.25">
      <c r="A49" s="42" t="str">
        <f t="shared" si="3"/>
        <v>CEUTA</v>
      </c>
      <c r="B49" s="41">
        <f t="shared" si="4"/>
        <v>7939</v>
      </c>
      <c r="C49" s="41">
        <f t="shared" si="5"/>
        <v>7978</v>
      </c>
      <c r="D49" s="41">
        <f t="shared" si="6"/>
        <v>20</v>
      </c>
      <c r="E49" s="42" t="str">
        <f t="shared" si="2"/>
        <v>ALICANTE</v>
      </c>
      <c r="F49" s="42">
        <f t="shared" si="7"/>
        <v>58567</v>
      </c>
      <c r="G49" s="42">
        <f t="shared" si="8"/>
        <v>61749</v>
      </c>
    </row>
    <row r="50" spans="1:7" x14ac:dyDescent="0.25">
      <c r="A50" s="42" t="str">
        <f t="shared" si="3"/>
        <v>FERROL-SAN CIBRAO</v>
      </c>
      <c r="B50" s="41">
        <f t="shared" si="4"/>
        <v>411</v>
      </c>
      <c r="C50" s="41">
        <f t="shared" si="5"/>
        <v>461</v>
      </c>
      <c r="D50" s="41">
        <f t="shared" si="6"/>
        <v>25</v>
      </c>
      <c r="E50" s="42" t="str">
        <f t="shared" si="2"/>
        <v>BAHIA DE CADIZ</v>
      </c>
      <c r="F50" s="42">
        <f t="shared" si="7"/>
        <v>40030.5</v>
      </c>
      <c r="G50" s="42">
        <f t="shared" si="8"/>
        <v>38066</v>
      </c>
    </row>
    <row r="51" spans="1:7" x14ac:dyDescent="0.25">
      <c r="A51" s="42" t="str">
        <f t="shared" si="3"/>
        <v>GIJON</v>
      </c>
      <c r="B51" s="41">
        <f t="shared" si="4"/>
        <v>21854</v>
      </c>
      <c r="C51" s="41">
        <f t="shared" si="5"/>
        <v>25357</v>
      </c>
      <c r="D51" s="41">
        <f t="shared" si="6"/>
        <v>16</v>
      </c>
      <c r="E51" s="42" t="str">
        <f t="shared" si="2"/>
        <v>CARTAGENA</v>
      </c>
      <c r="F51" s="42">
        <f t="shared" si="7"/>
        <v>35775</v>
      </c>
      <c r="G51" s="42">
        <f t="shared" si="8"/>
        <v>31884</v>
      </c>
    </row>
    <row r="52" spans="1:7" x14ac:dyDescent="0.25">
      <c r="A52" s="42" t="str">
        <f t="shared" si="3"/>
        <v>HUELVA</v>
      </c>
      <c r="B52" s="41">
        <f t="shared" si="4"/>
        <v>2464</v>
      </c>
      <c r="C52" s="41">
        <f t="shared" si="5"/>
        <v>281</v>
      </c>
      <c r="D52" s="41">
        <f t="shared" si="6"/>
        <v>22</v>
      </c>
      <c r="E52" s="42" t="str">
        <f t="shared" si="2"/>
        <v>BALEARES</v>
      </c>
      <c r="F52" s="42">
        <f t="shared" si="7"/>
        <v>25765</v>
      </c>
      <c r="G52" s="42">
        <f t="shared" si="8"/>
        <v>25618</v>
      </c>
    </row>
    <row r="53" spans="1:7" x14ac:dyDescent="0.25">
      <c r="A53" s="42" t="str">
        <f t="shared" si="3"/>
        <v>LAS PALMAS</v>
      </c>
      <c r="B53" s="41">
        <f t="shared" si="4"/>
        <v>398863</v>
      </c>
      <c r="C53" s="41">
        <f t="shared" si="5"/>
        <v>435379</v>
      </c>
      <c r="D53" s="41">
        <f t="shared" si="6"/>
        <v>4</v>
      </c>
      <c r="E53" s="42" t="str">
        <f t="shared" si="2"/>
        <v>GIJON</v>
      </c>
      <c r="F53" s="42">
        <f t="shared" si="7"/>
        <v>21854</v>
      </c>
      <c r="G53" s="42">
        <f t="shared" si="8"/>
        <v>25357</v>
      </c>
    </row>
    <row r="54" spans="1:7" x14ac:dyDescent="0.25">
      <c r="A54" s="42" t="str">
        <f t="shared" si="3"/>
        <v>MALAGA</v>
      </c>
      <c r="B54" s="41">
        <f t="shared" si="4"/>
        <v>64884</v>
      </c>
      <c r="C54" s="41">
        <f t="shared" si="5"/>
        <v>67025</v>
      </c>
      <c r="D54" s="41">
        <f t="shared" si="6"/>
        <v>10</v>
      </c>
      <c r="E54" s="42" t="str">
        <f t="shared" si="2"/>
        <v>MELILLA</v>
      </c>
      <c r="F54" s="42">
        <f t="shared" si="7"/>
        <v>15619</v>
      </c>
      <c r="G54" s="42">
        <f t="shared" si="8"/>
        <v>14535</v>
      </c>
    </row>
    <row r="55" spans="1:7" x14ac:dyDescent="0.25">
      <c r="A55" s="42" t="str">
        <f t="shared" si="3"/>
        <v>MARIN Y RIA DE PONTEVEDRA</v>
      </c>
      <c r="B55" s="41">
        <f t="shared" si="4"/>
        <v>11365</v>
      </c>
      <c r="C55" s="41">
        <f t="shared" si="5"/>
        <v>13291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14230</v>
      </c>
      <c r="G55" s="42">
        <f t="shared" si="8"/>
        <v>12775</v>
      </c>
    </row>
    <row r="56" spans="1:7" x14ac:dyDescent="0.25">
      <c r="A56" s="42" t="str">
        <f t="shared" si="3"/>
        <v>MELILLA</v>
      </c>
      <c r="B56" s="41">
        <f t="shared" si="4"/>
        <v>15619</v>
      </c>
      <c r="C56" s="41">
        <f t="shared" si="5"/>
        <v>14535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11365</v>
      </c>
      <c r="G56" s="42">
        <f t="shared" si="8"/>
        <v>13291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2583</v>
      </c>
      <c r="D57" s="41">
        <f t="shared" si="6"/>
        <v>23</v>
      </c>
      <c r="E57" s="42" t="str">
        <f t="shared" si="2"/>
        <v>CEUTA</v>
      </c>
      <c r="F57" s="42">
        <f t="shared" si="9"/>
        <v>7939</v>
      </c>
      <c r="G57" s="42">
        <f t="shared" si="8"/>
        <v>7978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3082</v>
      </c>
      <c r="G58" s="42">
        <f t="shared" si="8"/>
        <v>2776</v>
      </c>
    </row>
    <row r="59" spans="1:7" x14ac:dyDescent="0.25">
      <c r="A59" s="42" t="str">
        <f t="shared" si="3"/>
        <v>SANTA CRUZ DE TENERIFE</v>
      </c>
      <c r="B59" s="41">
        <f t="shared" si="4"/>
        <v>129934</v>
      </c>
      <c r="C59" s="41">
        <f t="shared" si="5"/>
        <v>124016</v>
      </c>
      <c r="D59" s="41">
        <f t="shared" si="6"/>
        <v>6</v>
      </c>
      <c r="E59" s="42" t="str">
        <f t="shared" si="2"/>
        <v>HUELVA</v>
      </c>
      <c r="F59" s="42">
        <f t="shared" si="9"/>
        <v>2464</v>
      </c>
      <c r="G59" s="42">
        <f t="shared" si="8"/>
        <v>281</v>
      </c>
    </row>
    <row r="60" spans="1:7" x14ac:dyDescent="0.25">
      <c r="A60" s="42" t="str">
        <f t="shared" si="3"/>
        <v>SANTANDER</v>
      </c>
      <c r="B60" s="41">
        <f t="shared" si="4"/>
        <v>389</v>
      </c>
      <c r="C60" s="41">
        <f t="shared" si="5"/>
        <v>565</v>
      </c>
      <c r="D60" s="41">
        <f t="shared" si="6"/>
        <v>26</v>
      </c>
      <c r="E60" s="42" t="str">
        <f t="shared" si="2"/>
        <v>MOTRIL</v>
      </c>
      <c r="F60" s="42">
        <f t="shared" si="9"/>
        <v>1717</v>
      </c>
      <c r="G60" s="42">
        <f t="shared" si="8"/>
        <v>2583</v>
      </c>
    </row>
    <row r="61" spans="1:7" x14ac:dyDescent="0.25">
      <c r="A61" s="42" t="str">
        <f t="shared" si="3"/>
        <v>SEVILLA</v>
      </c>
      <c r="B61" s="41">
        <f t="shared" si="4"/>
        <v>61148</v>
      </c>
      <c r="C61" s="41">
        <f t="shared" si="5"/>
        <v>55197</v>
      </c>
      <c r="D61" s="41">
        <f t="shared" si="6"/>
        <v>11</v>
      </c>
      <c r="E61" s="42" t="str">
        <f t="shared" si="2"/>
        <v>A CORUÑA</v>
      </c>
      <c r="F61" s="42">
        <f t="shared" si="9"/>
        <v>1038</v>
      </c>
      <c r="G61" s="42">
        <f t="shared" si="8"/>
        <v>1544</v>
      </c>
    </row>
    <row r="62" spans="1:7" x14ac:dyDescent="0.25">
      <c r="A62" s="42" t="str">
        <f t="shared" si="3"/>
        <v>TARRAGONA</v>
      </c>
      <c r="B62" s="41">
        <f t="shared" si="4"/>
        <v>66946</v>
      </c>
      <c r="C62" s="41">
        <f t="shared" si="5"/>
        <v>64964</v>
      </c>
      <c r="D62" s="41">
        <f t="shared" si="6"/>
        <v>9</v>
      </c>
      <c r="E62" s="42" t="str">
        <f t="shared" si="2"/>
        <v>FERROL-SAN CIBRAO</v>
      </c>
      <c r="F62" s="42">
        <f t="shared" si="9"/>
        <v>411</v>
      </c>
      <c r="G62" s="42">
        <f t="shared" si="8"/>
        <v>461</v>
      </c>
    </row>
    <row r="63" spans="1:7" x14ac:dyDescent="0.25">
      <c r="A63" s="42" t="str">
        <f t="shared" si="3"/>
        <v>VALENCIA</v>
      </c>
      <c r="B63" s="41">
        <f t="shared" si="4"/>
        <v>1758979</v>
      </c>
      <c r="C63" s="41">
        <f t="shared" si="5"/>
        <v>1871877</v>
      </c>
      <c r="D63" s="41">
        <f t="shared" si="6"/>
        <v>2</v>
      </c>
      <c r="E63" s="42" t="str">
        <f t="shared" si="2"/>
        <v>SANTANDER</v>
      </c>
      <c r="F63" s="42">
        <f t="shared" si="9"/>
        <v>389</v>
      </c>
      <c r="G63" s="42">
        <f t="shared" si="8"/>
        <v>565</v>
      </c>
    </row>
    <row r="64" spans="1:7" x14ac:dyDescent="0.25">
      <c r="A64" s="42" t="str">
        <f t="shared" si="3"/>
        <v>VIGO</v>
      </c>
      <c r="B64" s="41">
        <f t="shared" si="4"/>
        <v>78155</v>
      </c>
      <c r="C64" s="41">
        <f t="shared" si="5"/>
        <v>82760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14230</v>
      </c>
      <c r="C65" s="41">
        <f t="shared" si="5"/>
        <v>12775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92</v>
      </c>
      <c r="C8" s="38">
        <v>55</v>
      </c>
      <c r="D8" s="38">
        <v>619</v>
      </c>
      <c r="E8" s="38">
        <v>334</v>
      </c>
      <c r="F8" s="13">
        <f t="shared" ref="F8:F35" si="0">((E8*100)/D8)-100</f>
        <v>-46.042003231017773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343798</v>
      </c>
      <c r="C11" s="37">
        <v>357152</v>
      </c>
      <c r="D11" s="37">
        <v>1549266</v>
      </c>
      <c r="E11" s="37">
        <v>1794593</v>
      </c>
      <c r="F11" s="10">
        <f t="shared" si="0"/>
        <v>15.835047048085997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100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8</v>
      </c>
      <c r="D13" s="37">
        <v>2</v>
      </c>
      <c r="E13" s="37">
        <v>16</v>
      </c>
      <c r="F13" s="10">
        <f t="shared" si="0"/>
        <v>700</v>
      </c>
      <c r="G13" s="1"/>
      <c r="H13" s="1"/>
      <c r="I13" s="1"/>
    </row>
    <row r="14" spans="1:12" x14ac:dyDescent="0.25">
      <c r="A14" s="11" t="s">
        <v>51</v>
      </c>
      <c r="B14" s="38">
        <v>19487.5</v>
      </c>
      <c r="C14" s="38">
        <v>25504</v>
      </c>
      <c r="D14" s="38">
        <v>121151.5</v>
      </c>
      <c r="E14" s="38">
        <v>123098</v>
      </c>
      <c r="F14" s="13">
        <f t="shared" si="0"/>
        <v>1.6066660338501748</v>
      </c>
      <c r="G14" s="1"/>
      <c r="H14" s="1"/>
      <c r="I14" s="1"/>
    </row>
    <row r="15" spans="1:12" x14ac:dyDescent="0.25">
      <c r="A15" s="8" t="s">
        <v>52</v>
      </c>
      <c r="B15" s="37">
        <v>43</v>
      </c>
      <c r="C15" s="37">
        <v>36</v>
      </c>
      <c r="D15" s="37">
        <v>229.25</v>
      </c>
      <c r="E15" s="37">
        <v>308</v>
      </c>
      <c r="F15" s="10">
        <f t="shared" si="0"/>
        <v>34.351145038167942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56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114</v>
      </c>
      <c r="C17" s="37">
        <v>270</v>
      </c>
      <c r="D17" s="37">
        <v>996</v>
      </c>
      <c r="E17" s="37">
        <v>1894</v>
      </c>
      <c r="F17" s="10">
        <f t="shared" si="0"/>
        <v>90.160642570281112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48696</v>
      </c>
      <c r="C22" s="38">
        <v>45376</v>
      </c>
      <c r="D22" s="38">
        <v>269645</v>
      </c>
      <c r="E22" s="38">
        <v>220256</v>
      </c>
      <c r="F22" s="13">
        <f t="shared" si="0"/>
        <v>-18.316304771087914</v>
      </c>
      <c r="G22" s="1"/>
      <c r="H22" s="1"/>
      <c r="I22" s="1"/>
    </row>
    <row r="23" spans="1:9" x14ac:dyDescent="0.25">
      <c r="A23" s="8" t="s">
        <v>60</v>
      </c>
      <c r="B23" s="37">
        <v>22784</v>
      </c>
      <c r="C23" s="37">
        <v>9381</v>
      </c>
      <c r="D23" s="37">
        <v>54372</v>
      </c>
      <c r="E23" s="37">
        <v>49959</v>
      </c>
      <c r="F23" s="10">
        <f t="shared" si="0"/>
        <v>-8.116309865371889</v>
      </c>
      <c r="G23" s="1"/>
      <c r="H23" s="1"/>
      <c r="I23" s="1"/>
    </row>
    <row r="24" spans="1:9" x14ac:dyDescent="0.25">
      <c r="A24" s="11" t="s">
        <v>61</v>
      </c>
      <c r="B24" s="38">
        <v>58</v>
      </c>
      <c r="C24" s="38">
        <v>313</v>
      </c>
      <c r="D24" s="38">
        <v>1324</v>
      </c>
      <c r="E24" s="38">
        <v>745</v>
      </c>
      <c r="F24" s="13">
        <f t="shared" si="0"/>
        <v>-43.731117824773413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182</v>
      </c>
      <c r="C28" s="38">
        <v>383</v>
      </c>
      <c r="D28" s="38">
        <v>1287</v>
      </c>
      <c r="E28" s="38">
        <v>1472</v>
      </c>
      <c r="F28" s="13">
        <f t="shared" si="0"/>
        <v>14.374514374514376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7065</v>
      </c>
      <c r="C31" s="37">
        <v>5503</v>
      </c>
      <c r="D31" s="37">
        <v>32925</v>
      </c>
      <c r="E31" s="37">
        <v>28258</v>
      </c>
      <c r="F31" s="10">
        <f t="shared" si="0"/>
        <v>-14.174639331814731</v>
      </c>
      <c r="G31" s="1"/>
      <c r="H31" s="1"/>
      <c r="I31" s="1"/>
    </row>
    <row r="32" spans="1:9" x14ac:dyDescent="0.25">
      <c r="A32" s="11" t="s">
        <v>69</v>
      </c>
      <c r="B32" s="38">
        <v>197580</v>
      </c>
      <c r="C32" s="38">
        <v>223603</v>
      </c>
      <c r="D32" s="38">
        <v>954170</v>
      </c>
      <c r="E32" s="38">
        <v>979938</v>
      </c>
      <c r="F32" s="13">
        <f t="shared" si="0"/>
        <v>2.7005669849188365</v>
      </c>
      <c r="G32" s="1"/>
      <c r="H32" s="1"/>
      <c r="I32" s="1"/>
    </row>
    <row r="33" spans="1:9" x14ac:dyDescent="0.25">
      <c r="A33" s="8" t="s">
        <v>70</v>
      </c>
      <c r="B33" s="37">
        <v>436</v>
      </c>
      <c r="C33" s="37">
        <v>550</v>
      </c>
      <c r="D33" s="37">
        <v>2736</v>
      </c>
      <c r="E33" s="37">
        <v>2725</v>
      </c>
      <c r="F33" s="10">
        <f t="shared" si="0"/>
        <v>-0.40204678362573532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640335.5</v>
      </c>
      <c r="C35" s="15">
        <f t="shared" ref="C35:E35" si="1">SUM(C7:C34)</f>
        <v>668134</v>
      </c>
      <c r="D35" s="15">
        <f t="shared" si="1"/>
        <v>2988722.75</v>
      </c>
      <c r="E35" s="15">
        <f t="shared" si="1"/>
        <v>3203772</v>
      </c>
      <c r="F35" s="16">
        <f t="shared" si="0"/>
        <v>7.1953562771923174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1794593</v>
      </c>
      <c r="G38" s="42">
        <f>LOOKUP(E38,$A$38:$A$65,$C$38:$C$65)</f>
        <v>1549266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334</v>
      </c>
      <c r="C39" s="41">
        <f t="shared" ref="C39:C65" si="5">D8</f>
        <v>619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979938</v>
      </c>
      <c r="G39" s="42">
        <f t="shared" ref="G39:G65" si="8">LOOKUP(E39,$A$38:$A$65,$C$38:$C$65)</f>
        <v>954170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220256</v>
      </c>
      <c r="G40" s="42">
        <f t="shared" si="8"/>
        <v>269645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123098</v>
      </c>
      <c r="G41" s="42">
        <f t="shared" si="8"/>
        <v>121151.5</v>
      </c>
    </row>
    <row r="42" spans="1:9" x14ac:dyDescent="0.25">
      <c r="A42" s="42" t="str">
        <f t="shared" si="3"/>
        <v>BAHIA DE ALGECIRAS</v>
      </c>
      <c r="B42" s="41">
        <f t="shared" si="4"/>
        <v>1794593</v>
      </c>
      <c r="C42" s="41">
        <f t="shared" si="5"/>
        <v>1549266</v>
      </c>
      <c r="D42" s="41">
        <f t="shared" si="6"/>
        <v>1</v>
      </c>
      <c r="E42" s="42" t="str">
        <f t="shared" si="2"/>
        <v>MALAGA</v>
      </c>
      <c r="F42" s="42">
        <f t="shared" si="7"/>
        <v>49959</v>
      </c>
      <c r="G42" s="42">
        <f t="shared" si="8"/>
        <v>54372</v>
      </c>
    </row>
    <row r="43" spans="1:9" x14ac:dyDescent="0.25">
      <c r="A43" s="42" t="str">
        <f t="shared" si="3"/>
        <v>BAHIA DE CADIZ</v>
      </c>
      <c r="B43" s="41">
        <f t="shared" si="4"/>
        <v>100</v>
      </c>
      <c r="C43" s="41">
        <f t="shared" si="5"/>
        <v>0</v>
      </c>
      <c r="D43" s="41">
        <f t="shared" si="6"/>
        <v>13</v>
      </c>
      <c r="E43" s="42" t="str">
        <f t="shared" si="2"/>
        <v>TARRAGONA</v>
      </c>
      <c r="F43" s="42">
        <f t="shared" si="7"/>
        <v>28258</v>
      </c>
      <c r="G43" s="42">
        <f t="shared" si="8"/>
        <v>32925</v>
      </c>
    </row>
    <row r="44" spans="1:9" x14ac:dyDescent="0.25">
      <c r="A44" s="42" t="str">
        <f t="shared" si="3"/>
        <v>BALEARES</v>
      </c>
      <c r="B44" s="41">
        <f t="shared" si="4"/>
        <v>16</v>
      </c>
      <c r="C44" s="41">
        <f t="shared" si="5"/>
        <v>2</v>
      </c>
      <c r="D44" s="41">
        <f t="shared" si="6"/>
        <v>15</v>
      </c>
      <c r="E44" s="42" t="str">
        <f t="shared" si="2"/>
        <v>VIGO</v>
      </c>
      <c r="F44" s="42">
        <f t="shared" si="7"/>
        <v>2725</v>
      </c>
      <c r="G44" s="42">
        <f t="shared" si="8"/>
        <v>2736</v>
      </c>
    </row>
    <row r="45" spans="1:9" x14ac:dyDescent="0.25">
      <c r="A45" s="42" t="str">
        <f t="shared" si="3"/>
        <v>BARCELONA</v>
      </c>
      <c r="B45" s="41">
        <f t="shared" si="4"/>
        <v>123098</v>
      </c>
      <c r="C45" s="41">
        <f t="shared" si="5"/>
        <v>121151.5</v>
      </c>
      <c r="D45" s="41">
        <f t="shared" si="6"/>
        <v>4</v>
      </c>
      <c r="E45" s="42" t="str">
        <f t="shared" si="2"/>
        <v>CASTELLON</v>
      </c>
      <c r="F45" s="42">
        <f t="shared" si="7"/>
        <v>1894</v>
      </c>
      <c r="G45" s="42">
        <f t="shared" si="8"/>
        <v>996</v>
      </c>
    </row>
    <row r="46" spans="1:9" x14ac:dyDescent="0.25">
      <c r="A46" s="42" t="str">
        <f t="shared" si="3"/>
        <v>BILBAO</v>
      </c>
      <c r="B46" s="41">
        <f t="shared" si="4"/>
        <v>308</v>
      </c>
      <c r="C46" s="41">
        <f t="shared" si="5"/>
        <v>229.25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1472</v>
      </c>
      <c r="G46" s="42">
        <f t="shared" si="8"/>
        <v>1287</v>
      </c>
    </row>
    <row r="47" spans="1:9" x14ac:dyDescent="0.25">
      <c r="A47" s="42" t="str">
        <f t="shared" si="3"/>
        <v>CARTAGENA</v>
      </c>
      <c r="B47" s="41">
        <f t="shared" si="4"/>
        <v>56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745</v>
      </c>
      <c r="G47" s="42">
        <f t="shared" si="8"/>
        <v>1324</v>
      </c>
    </row>
    <row r="48" spans="1:9" x14ac:dyDescent="0.25">
      <c r="A48" s="42" t="str">
        <f t="shared" si="3"/>
        <v>CASTELLON</v>
      </c>
      <c r="B48" s="41">
        <f t="shared" si="4"/>
        <v>1894</v>
      </c>
      <c r="C48" s="41">
        <f t="shared" si="5"/>
        <v>996</v>
      </c>
      <c r="D48" s="41">
        <f t="shared" si="6"/>
        <v>8</v>
      </c>
      <c r="E48" s="42" t="str">
        <f t="shared" si="2"/>
        <v>ALICANTE</v>
      </c>
      <c r="F48" s="42">
        <f t="shared" si="7"/>
        <v>334</v>
      </c>
      <c r="G48" s="42">
        <f t="shared" si="8"/>
        <v>619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308</v>
      </c>
      <c r="G49" s="42">
        <f t="shared" si="8"/>
        <v>229.25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100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16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220256</v>
      </c>
      <c r="C53" s="41">
        <f t="shared" si="5"/>
        <v>269645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49959</v>
      </c>
      <c r="C54" s="41">
        <f t="shared" si="5"/>
        <v>54372</v>
      </c>
      <c r="D54" s="41">
        <f t="shared" si="6"/>
        <v>5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745</v>
      </c>
      <c r="C55" s="41">
        <f t="shared" si="5"/>
        <v>1324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1472</v>
      </c>
      <c r="C59" s="41">
        <f t="shared" si="5"/>
        <v>1287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28258</v>
      </c>
      <c r="C62" s="41">
        <f t="shared" si="5"/>
        <v>32925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979938</v>
      </c>
      <c r="C63" s="41">
        <f t="shared" si="5"/>
        <v>954170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2725</v>
      </c>
      <c r="C64" s="41">
        <f t="shared" si="5"/>
        <v>2736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">
        <v>40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102</v>
      </c>
      <c r="C7" s="9">
        <v>14</v>
      </c>
      <c r="D7" s="9">
        <v>247</v>
      </c>
      <c r="E7" s="9">
        <v>149</v>
      </c>
      <c r="F7" s="10">
        <f>((E7*100)/D7)-100</f>
        <v>-39.676113360323889</v>
      </c>
      <c r="G7" s="1"/>
      <c r="H7" s="1"/>
      <c r="I7" s="1"/>
    </row>
    <row r="8" spans="1:12" x14ac:dyDescent="0.25">
      <c r="A8" s="11" t="s">
        <v>45</v>
      </c>
      <c r="B8" s="12">
        <v>9538</v>
      </c>
      <c r="C8" s="12">
        <v>10005</v>
      </c>
      <c r="D8" s="12">
        <v>48913</v>
      </c>
      <c r="E8" s="12">
        <v>47814</v>
      </c>
      <c r="F8" s="13">
        <f t="shared" ref="F8:F35" si="0">((E8*100)/D8)-100</f>
        <v>-2.2468464416412814</v>
      </c>
      <c r="G8" s="1"/>
      <c r="H8" s="1"/>
      <c r="I8" s="1"/>
    </row>
    <row r="9" spans="1:12" x14ac:dyDescent="0.25">
      <c r="A9" s="8" t="s">
        <v>46</v>
      </c>
      <c r="B9" s="9">
        <v>217</v>
      </c>
      <c r="C9" s="9">
        <v>221</v>
      </c>
      <c r="D9" s="9">
        <v>1775</v>
      </c>
      <c r="E9" s="9">
        <v>938</v>
      </c>
      <c r="F9" s="10">
        <f t="shared" si="0"/>
        <v>-47.154929577464792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237</v>
      </c>
      <c r="D11" s="9">
        <v>361</v>
      </c>
      <c r="E11" s="9">
        <v>1720</v>
      </c>
      <c r="F11" s="10">
        <f t="shared" si="0"/>
        <v>376.45429362880884</v>
      </c>
      <c r="G11" s="1"/>
      <c r="H11" s="1"/>
      <c r="I11" s="1"/>
    </row>
    <row r="12" spans="1:12" x14ac:dyDescent="0.25">
      <c r="A12" s="11" t="s">
        <v>49</v>
      </c>
      <c r="B12" s="12">
        <v>1992</v>
      </c>
      <c r="C12" s="12">
        <v>2781</v>
      </c>
      <c r="D12" s="12">
        <v>13982</v>
      </c>
      <c r="E12" s="12">
        <v>12284</v>
      </c>
      <c r="F12" s="13">
        <f t="shared" si="0"/>
        <v>-12.144185381204409</v>
      </c>
      <c r="G12" s="1"/>
      <c r="H12" s="1"/>
      <c r="I12" s="1"/>
    </row>
    <row r="13" spans="1:12" x14ac:dyDescent="0.25">
      <c r="A13" s="8" t="s">
        <v>50</v>
      </c>
      <c r="B13" s="9">
        <v>5944</v>
      </c>
      <c r="C13" s="9">
        <v>6749</v>
      </c>
      <c r="D13" s="9">
        <v>25591</v>
      </c>
      <c r="E13" s="9">
        <v>25707</v>
      </c>
      <c r="F13" s="10">
        <f t="shared" si="0"/>
        <v>0.45328435778203868</v>
      </c>
      <c r="G13" s="1"/>
      <c r="H13" s="1"/>
      <c r="I13" s="1"/>
    </row>
    <row r="14" spans="1:12" x14ac:dyDescent="0.25">
      <c r="A14" s="11" t="s">
        <v>51</v>
      </c>
      <c r="B14" s="12">
        <v>15394.5</v>
      </c>
      <c r="C14" s="12">
        <v>17098</v>
      </c>
      <c r="D14" s="12">
        <v>68296.5</v>
      </c>
      <c r="E14" s="12">
        <v>80362</v>
      </c>
      <c r="F14" s="13">
        <f t="shared" si="0"/>
        <v>17.66635186283338</v>
      </c>
      <c r="G14" s="1"/>
      <c r="H14" s="1"/>
      <c r="I14" s="1"/>
    </row>
    <row r="15" spans="1:12" x14ac:dyDescent="0.25">
      <c r="A15" s="8" t="s">
        <v>52</v>
      </c>
      <c r="B15" s="9">
        <v>6160</v>
      </c>
      <c r="C15" s="9">
        <v>4857.75</v>
      </c>
      <c r="D15" s="9">
        <v>27251.25</v>
      </c>
      <c r="E15" s="9">
        <v>27715</v>
      </c>
      <c r="F15" s="10">
        <f t="shared" si="0"/>
        <v>1.7017568001467822</v>
      </c>
      <c r="G15" s="1"/>
      <c r="H15" s="1"/>
      <c r="I15" s="1"/>
    </row>
    <row r="16" spans="1:12" x14ac:dyDescent="0.25">
      <c r="A16" s="11" t="s">
        <v>53</v>
      </c>
      <c r="B16" s="12">
        <v>1469</v>
      </c>
      <c r="C16" s="12">
        <v>1805</v>
      </c>
      <c r="D16" s="12">
        <v>7774</v>
      </c>
      <c r="E16" s="12">
        <v>9375</v>
      </c>
      <c r="F16" s="13">
        <f t="shared" si="0"/>
        <v>20.594288654489318</v>
      </c>
      <c r="G16" s="1"/>
      <c r="H16" s="1"/>
      <c r="I16" s="1"/>
    </row>
    <row r="17" spans="1:9" x14ac:dyDescent="0.25">
      <c r="A17" s="8" t="s">
        <v>54</v>
      </c>
      <c r="B17" s="9">
        <v>14</v>
      </c>
      <c r="C17" s="9">
        <v>421</v>
      </c>
      <c r="D17" s="9">
        <v>910</v>
      </c>
      <c r="E17" s="9">
        <v>2149</v>
      </c>
      <c r="F17" s="10">
        <f t="shared" si="0"/>
        <v>136.15384615384616</v>
      </c>
      <c r="G17" s="1"/>
      <c r="H17" s="1"/>
      <c r="I17" s="1"/>
    </row>
    <row r="18" spans="1:9" x14ac:dyDescent="0.25">
      <c r="A18" s="11" t="s">
        <v>55</v>
      </c>
      <c r="B18" s="12">
        <v>1611</v>
      </c>
      <c r="C18" s="12">
        <v>1635</v>
      </c>
      <c r="D18" s="12">
        <v>7964</v>
      </c>
      <c r="E18" s="12">
        <v>7932</v>
      </c>
      <c r="F18" s="13">
        <f t="shared" si="0"/>
        <v>-0.40180813661476122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1215</v>
      </c>
      <c r="C20" s="12">
        <v>396</v>
      </c>
      <c r="D20" s="12">
        <v>4389</v>
      </c>
      <c r="E20" s="12">
        <v>3647</v>
      </c>
      <c r="F20" s="13">
        <f t="shared" si="0"/>
        <v>-16.90590111642743</v>
      </c>
      <c r="G20" s="1"/>
      <c r="H20" s="1"/>
      <c r="I20" s="1"/>
    </row>
    <row r="21" spans="1:9" x14ac:dyDescent="0.25">
      <c r="A21" s="8" t="s">
        <v>58</v>
      </c>
      <c r="B21" s="9">
        <v>152</v>
      </c>
      <c r="C21" s="9">
        <v>65</v>
      </c>
      <c r="D21" s="9">
        <v>281</v>
      </c>
      <c r="E21" s="9">
        <v>330</v>
      </c>
      <c r="F21" s="10">
        <f t="shared" si="0"/>
        <v>17.437722419928832</v>
      </c>
      <c r="G21" s="1"/>
      <c r="H21" s="1"/>
      <c r="I21" s="1"/>
    </row>
    <row r="22" spans="1:9" x14ac:dyDescent="0.25">
      <c r="A22" s="11" t="s">
        <v>59</v>
      </c>
      <c r="B22" s="12">
        <v>28184</v>
      </c>
      <c r="C22" s="12">
        <v>30865</v>
      </c>
      <c r="D22" s="12">
        <v>135271</v>
      </c>
      <c r="E22" s="12">
        <v>149768</v>
      </c>
      <c r="F22" s="13">
        <f t="shared" si="0"/>
        <v>10.71700512304929</v>
      </c>
      <c r="G22" s="1"/>
      <c r="H22" s="1"/>
      <c r="I22" s="1"/>
    </row>
    <row r="23" spans="1:9" x14ac:dyDescent="0.25">
      <c r="A23" s="8" t="s">
        <v>60</v>
      </c>
      <c r="B23" s="9">
        <v>1191</v>
      </c>
      <c r="C23" s="9">
        <v>973</v>
      </c>
      <c r="D23" s="9">
        <v>5598</v>
      </c>
      <c r="E23" s="9">
        <v>5162</v>
      </c>
      <c r="F23" s="10">
        <f t="shared" si="0"/>
        <v>-7.7884958913897862</v>
      </c>
      <c r="G23" s="1"/>
      <c r="H23" s="1"/>
      <c r="I23" s="1"/>
    </row>
    <row r="24" spans="1:9" x14ac:dyDescent="0.25">
      <c r="A24" s="11" t="s">
        <v>61</v>
      </c>
      <c r="B24" s="12">
        <v>732</v>
      </c>
      <c r="C24" s="12">
        <v>718</v>
      </c>
      <c r="D24" s="12">
        <v>2631</v>
      </c>
      <c r="E24" s="12">
        <v>3444</v>
      </c>
      <c r="F24" s="13">
        <f t="shared" si="0"/>
        <v>30.900798175598624</v>
      </c>
      <c r="G24" s="1"/>
      <c r="H24" s="1"/>
      <c r="I24" s="1"/>
    </row>
    <row r="25" spans="1:9" x14ac:dyDescent="0.25">
      <c r="A25" s="8" t="s">
        <v>62</v>
      </c>
      <c r="B25" s="9">
        <v>2267</v>
      </c>
      <c r="C25" s="9">
        <v>2168</v>
      </c>
      <c r="D25" s="9">
        <v>7916</v>
      </c>
      <c r="E25" s="9">
        <v>9701</v>
      </c>
      <c r="F25" s="10">
        <f t="shared" si="0"/>
        <v>22.549267306720566</v>
      </c>
      <c r="G25" s="1"/>
      <c r="H25" s="1"/>
      <c r="I25" s="1"/>
    </row>
    <row r="26" spans="1:9" x14ac:dyDescent="0.25">
      <c r="A26" s="11" t="s">
        <v>63</v>
      </c>
      <c r="B26" s="12">
        <v>18</v>
      </c>
      <c r="C26" s="12">
        <v>49</v>
      </c>
      <c r="D26" s="12">
        <v>384</v>
      </c>
      <c r="E26" s="12">
        <v>350</v>
      </c>
      <c r="F26" s="13">
        <f t="shared" si="0"/>
        <v>-8.8541666666666714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23596</v>
      </c>
      <c r="C28" s="12">
        <v>23392</v>
      </c>
      <c r="D28" s="12">
        <v>109589</v>
      </c>
      <c r="E28" s="12">
        <v>115469</v>
      </c>
      <c r="F28" s="13">
        <f t="shared" si="0"/>
        <v>5.3655020120632599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10355</v>
      </c>
      <c r="C30" s="12">
        <v>12067</v>
      </c>
      <c r="D30" s="12">
        <v>50109</v>
      </c>
      <c r="E30" s="12">
        <v>56210</v>
      </c>
      <c r="F30" s="13">
        <f t="shared" si="0"/>
        <v>12.175457502644235</v>
      </c>
      <c r="G30" s="1"/>
      <c r="H30" s="1"/>
      <c r="I30" s="1"/>
    </row>
    <row r="31" spans="1:9" x14ac:dyDescent="0.25">
      <c r="A31" s="8" t="s">
        <v>68</v>
      </c>
      <c r="B31" s="9">
        <v>1154</v>
      </c>
      <c r="C31" s="9">
        <v>1210</v>
      </c>
      <c r="D31" s="9">
        <v>7488</v>
      </c>
      <c r="E31" s="9">
        <v>4210</v>
      </c>
      <c r="F31" s="10">
        <f t="shared" si="0"/>
        <v>-43.776709401709404</v>
      </c>
      <c r="G31" s="1"/>
      <c r="H31" s="1"/>
      <c r="I31" s="1"/>
    </row>
    <row r="32" spans="1:9" x14ac:dyDescent="0.25">
      <c r="A32" s="11" t="s">
        <v>69</v>
      </c>
      <c r="B32" s="12">
        <v>11473</v>
      </c>
      <c r="C32" s="12">
        <v>13459</v>
      </c>
      <c r="D32" s="12">
        <v>54273</v>
      </c>
      <c r="E32" s="12">
        <v>64330</v>
      </c>
      <c r="F32" s="13">
        <f t="shared" si="0"/>
        <v>18.530392644593078</v>
      </c>
      <c r="G32" s="1"/>
      <c r="H32" s="1"/>
      <c r="I32" s="1"/>
    </row>
    <row r="33" spans="1:9" x14ac:dyDescent="0.25">
      <c r="A33" s="8" t="s">
        <v>70</v>
      </c>
      <c r="B33" s="9">
        <v>2433</v>
      </c>
      <c r="C33" s="9">
        <v>2337</v>
      </c>
      <c r="D33" s="9">
        <v>9611</v>
      </c>
      <c r="E33" s="9">
        <v>10857</v>
      </c>
      <c r="F33" s="10">
        <f t="shared" si="0"/>
        <v>12.964311726147116</v>
      </c>
      <c r="G33" s="1"/>
      <c r="H33" s="1"/>
      <c r="I33" s="1"/>
    </row>
    <row r="34" spans="1:9" x14ac:dyDescent="0.25">
      <c r="A34" s="11" t="s">
        <v>71</v>
      </c>
      <c r="B34" s="12">
        <v>2459</v>
      </c>
      <c r="C34" s="12">
        <v>2602</v>
      </c>
      <c r="D34" s="12">
        <v>12405</v>
      </c>
      <c r="E34" s="12">
        <v>13915</v>
      </c>
      <c r="F34" s="13">
        <f t="shared" si="0"/>
        <v>12.172511084240227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127670.5</v>
      </c>
      <c r="C35" s="15">
        <f t="shared" ref="C35:E35" si="1">SUM(C7:C34)</f>
        <v>136124.75</v>
      </c>
      <c r="D35" s="15">
        <f t="shared" si="1"/>
        <v>603049.75</v>
      </c>
      <c r="E35" s="15">
        <f t="shared" si="1"/>
        <v>653538</v>
      </c>
      <c r="F35" s="16">
        <f t="shared" si="0"/>
        <v>8.3721533754055883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149</v>
      </c>
      <c r="C38" s="41">
        <f>D7</f>
        <v>247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149768</v>
      </c>
      <c r="G38" s="42">
        <f>LOOKUP(E38,$A$38:$A$65,$C$38:$C$65)</f>
        <v>135271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47814</v>
      </c>
      <c r="C39" s="41">
        <f t="shared" ref="C39:C65" si="5">D8</f>
        <v>48913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115469</v>
      </c>
      <c r="G39" s="42">
        <f t="shared" ref="G39:G65" si="8">LOOKUP(E39,$A$38:$A$65,$C$38:$C$65)</f>
        <v>109589</v>
      </c>
    </row>
    <row r="40" spans="1:9" x14ac:dyDescent="0.25">
      <c r="A40" s="42" t="str">
        <f t="shared" si="3"/>
        <v>ALMERIA</v>
      </c>
      <c r="B40" s="41">
        <f t="shared" si="4"/>
        <v>938</v>
      </c>
      <c r="C40" s="41">
        <f t="shared" si="5"/>
        <v>1775</v>
      </c>
      <c r="D40" s="41">
        <f t="shared" si="6"/>
        <v>21</v>
      </c>
      <c r="E40" s="42" t="str">
        <f t="shared" si="2"/>
        <v>BARCELONA</v>
      </c>
      <c r="F40" s="42">
        <f t="shared" si="7"/>
        <v>80362</v>
      </c>
      <c r="G40" s="42">
        <f t="shared" si="8"/>
        <v>68296.5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64330</v>
      </c>
      <c r="G41" s="42">
        <f t="shared" si="8"/>
        <v>54273</v>
      </c>
    </row>
    <row r="42" spans="1:9" x14ac:dyDescent="0.25">
      <c r="A42" s="42" t="str">
        <f t="shared" si="3"/>
        <v>BAHIA DE ALGECIRAS</v>
      </c>
      <c r="B42" s="41">
        <f t="shared" si="4"/>
        <v>1720</v>
      </c>
      <c r="C42" s="41">
        <f t="shared" si="5"/>
        <v>361</v>
      </c>
      <c r="D42" s="41">
        <f t="shared" si="6"/>
        <v>20</v>
      </c>
      <c r="E42" s="42" t="str">
        <f t="shared" si="2"/>
        <v>SEVILLA</v>
      </c>
      <c r="F42" s="42">
        <f t="shared" si="7"/>
        <v>56210</v>
      </c>
      <c r="G42" s="42">
        <f t="shared" si="8"/>
        <v>50109</v>
      </c>
    </row>
    <row r="43" spans="1:9" x14ac:dyDescent="0.25">
      <c r="A43" s="42" t="str">
        <f t="shared" si="3"/>
        <v>BAHIA DE CADIZ</v>
      </c>
      <c r="B43" s="41">
        <f t="shared" si="4"/>
        <v>12284</v>
      </c>
      <c r="C43" s="41">
        <f t="shared" si="5"/>
        <v>13982</v>
      </c>
      <c r="D43" s="41">
        <f t="shared" si="6"/>
        <v>10</v>
      </c>
      <c r="E43" s="42" t="str">
        <f t="shared" si="2"/>
        <v>ALICANTE</v>
      </c>
      <c r="F43" s="42">
        <f t="shared" si="7"/>
        <v>47814</v>
      </c>
      <c r="G43" s="42">
        <f t="shared" si="8"/>
        <v>48913</v>
      </c>
    </row>
    <row r="44" spans="1:9" x14ac:dyDescent="0.25">
      <c r="A44" s="42" t="str">
        <f t="shared" si="3"/>
        <v>BALEARES</v>
      </c>
      <c r="B44" s="41">
        <f t="shared" si="4"/>
        <v>25707</v>
      </c>
      <c r="C44" s="41">
        <f t="shared" si="5"/>
        <v>25591</v>
      </c>
      <c r="D44" s="41">
        <f t="shared" si="6"/>
        <v>8</v>
      </c>
      <c r="E44" s="42" t="str">
        <f t="shared" si="2"/>
        <v>BILBAO</v>
      </c>
      <c r="F44" s="42">
        <f t="shared" si="7"/>
        <v>27715</v>
      </c>
      <c r="G44" s="42">
        <f t="shared" si="8"/>
        <v>27251.25</v>
      </c>
    </row>
    <row r="45" spans="1:9" x14ac:dyDescent="0.25">
      <c r="A45" s="42" t="str">
        <f t="shared" si="3"/>
        <v>BARCELONA</v>
      </c>
      <c r="B45" s="41">
        <f t="shared" si="4"/>
        <v>80362</v>
      </c>
      <c r="C45" s="41">
        <f t="shared" si="5"/>
        <v>68296.5</v>
      </c>
      <c r="D45" s="41">
        <f t="shared" si="6"/>
        <v>3</v>
      </c>
      <c r="E45" s="42" t="str">
        <f t="shared" si="2"/>
        <v>BALEARES</v>
      </c>
      <c r="F45" s="42">
        <f t="shared" si="7"/>
        <v>25707</v>
      </c>
      <c r="G45" s="42">
        <f t="shared" si="8"/>
        <v>25591</v>
      </c>
    </row>
    <row r="46" spans="1:9" x14ac:dyDescent="0.25">
      <c r="A46" s="42" t="str">
        <f t="shared" si="3"/>
        <v>BILBAO</v>
      </c>
      <c r="B46" s="41">
        <f t="shared" si="4"/>
        <v>27715</v>
      </c>
      <c r="C46" s="41">
        <f t="shared" si="5"/>
        <v>27251.25</v>
      </c>
      <c r="D46" s="41">
        <f t="shared" si="6"/>
        <v>7</v>
      </c>
      <c r="E46" s="42" t="str">
        <f t="shared" si="2"/>
        <v>VILAGARCIA</v>
      </c>
      <c r="F46" s="42">
        <f t="shared" si="7"/>
        <v>13915</v>
      </c>
      <c r="G46" s="42">
        <f t="shared" si="8"/>
        <v>12405</v>
      </c>
    </row>
    <row r="47" spans="1:9" x14ac:dyDescent="0.25">
      <c r="A47" s="42" t="str">
        <f t="shared" si="3"/>
        <v>CARTAGENA</v>
      </c>
      <c r="B47" s="41">
        <f t="shared" si="4"/>
        <v>9375</v>
      </c>
      <c r="C47" s="41">
        <f t="shared" si="5"/>
        <v>7774</v>
      </c>
      <c r="D47" s="41">
        <f t="shared" si="6"/>
        <v>13</v>
      </c>
      <c r="E47" s="42" t="str">
        <f t="shared" si="2"/>
        <v>BAHIA DE CADIZ</v>
      </c>
      <c r="F47" s="42">
        <f t="shared" si="7"/>
        <v>12284</v>
      </c>
      <c r="G47" s="42">
        <f t="shared" si="8"/>
        <v>13982</v>
      </c>
    </row>
    <row r="48" spans="1:9" x14ac:dyDescent="0.25">
      <c r="A48" s="42" t="str">
        <f t="shared" si="3"/>
        <v>CASTELLON</v>
      </c>
      <c r="B48" s="41">
        <f t="shared" si="4"/>
        <v>2149</v>
      </c>
      <c r="C48" s="41">
        <f t="shared" si="5"/>
        <v>910</v>
      </c>
      <c r="D48" s="41">
        <f t="shared" si="6"/>
        <v>19</v>
      </c>
      <c r="E48" s="42" t="str">
        <f t="shared" si="2"/>
        <v>VIGO</v>
      </c>
      <c r="F48" s="42">
        <f t="shared" si="7"/>
        <v>10857</v>
      </c>
      <c r="G48" s="42">
        <f t="shared" si="8"/>
        <v>9611</v>
      </c>
    </row>
    <row r="49" spans="1:7" x14ac:dyDescent="0.25">
      <c r="A49" s="42" t="str">
        <f t="shared" si="3"/>
        <v>CEUTA</v>
      </c>
      <c r="B49" s="41">
        <f t="shared" si="4"/>
        <v>7932</v>
      </c>
      <c r="C49" s="41">
        <f t="shared" si="5"/>
        <v>7964</v>
      </c>
      <c r="D49" s="41">
        <f t="shared" si="6"/>
        <v>14</v>
      </c>
      <c r="E49" s="42" t="str">
        <f t="shared" si="2"/>
        <v>MELILLA</v>
      </c>
      <c r="F49" s="42">
        <f t="shared" si="7"/>
        <v>9701</v>
      </c>
      <c r="G49" s="42">
        <f t="shared" si="8"/>
        <v>7916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CARTAGENA</v>
      </c>
      <c r="F50" s="42">
        <f t="shared" si="7"/>
        <v>9375</v>
      </c>
      <c r="G50" s="42">
        <f t="shared" si="8"/>
        <v>7774</v>
      </c>
    </row>
    <row r="51" spans="1:7" x14ac:dyDescent="0.25">
      <c r="A51" s="42" t="str">
        <f t="shared" si="3"/>
        <v>GIJON</v>
      </c>
      <c r="B51" s="41">
        <f t="shared" si="4"/>
        <v>3647</v>
      </c>
      <c r="C51" s="41">
        <f t="shared" si="5"/>
        <v>4389</v>
      </c>
      <c r="D51" s="41">
        <f t="shared" si="6"/>
        <v>17</v>
      </c>
      <c r="E51" s="42" t="str">
        <f t="shared" si="2"/>
        <v>CEUTA</v>
      </c>
      <c r="F51" s="42">
        <f t="shared" si="7"/>
        <v>7932</v>
      </c>
      <c r="G51" s="42">
        <f t="shared" si="8"/>
        <v>7964</v>
      </c>
    </row>
    <row r="52" spans="1:7" x14ac:dyDescent="0.25">
      <c r="A52" s="42" t="str">
        <f t="shared" si="3"/>
        <v>HUELVA</v>
      </c>
      <c r="B52" s="41">
        <f t="shared" si="4"/>
        <v>330</v>
      </c>
      <c r="C52" s="41">
        <f t="shared" si="5"/>
        <v>281</v>
      </c>
      <c r="D52" s="41">
        <f t="shared" si="6"/>
        <v>23</v>
      </c>
      <c r="E52" s="42" t="str">
        <f t="shared" si="2"/>
        <v>MALAGA</v>
      </c>
      <c r="F52" s="42">
        <f t="shared" si="7"/>
        <v>5162</v>
      </c>
      <c r="G52" s="42">
        <f t="shared" si="8"/>
        <v>5598</v>
      </c>
    </row>
    <row r="53" spans="1:7" x14ac:dyDescent="0.25">
      <c r="A53" s="42" t="str">
        <f t="shared" si="3"/>
        <v>LAS PALMAS</v>
      </c>
      <c r="B53" s="41">
        <f t="shared" si="4"/>
        <v>149768</v>
      </c>
      <c r="C53" s="41">
        <f t="shared" si="5"/>
        <v>135271</v>
      </c>
      <c r="D53" s="41">
        <f t="shared" si="6"/>
        <v>1</v>
      </c>
      <c r="E53" s="42" t="str">
        <f t="shared" si="2"/>
        <v>TARRAGONA</v>
      </c>
      <c r="F53" s="42">
        <f t="shared" si="7"/>
        <v>4210</v>
      </c>
      <c r="G53" s="42">
        <f t="shared" si="8"/>
        <v>7488</v>
      </c>
    </row>
    <row r="54" spans="1:7" x14ac:dyDescent="0.25">
      <c r="A54" s="42" t="str">
        <f t="shared" si="3"/>
        <v>MALAGA</v>
      </c>
      <c r="B54" s="41">
        <f t="shared" si="4"/>
        <v>5162</v>
      </c>
      <c r="C54" s="41">
        <f t="shared" si="5"/>
        <v>5598</v>
      </c>
      <c r="D54" s="41">
        <f t="shared" si="6"/>
        <v>15</v>
      </c>
      <c r="E54" s="42" t="str">
        <f t="shared" si="2"/>
        <v>GIJON</v>
      </c>
      <c r="F54" s="42">
        <f t="shared" si="7"/>
        <v>3647</v>
      </c>
      <c r="G54" s="42">
        <f t="shared" si="8"/>
        <v>4389</v>
      </c>
    </row>
    <row r="55" spans="1:7" x14ac:dyDescent="0.25">
      <c r="A55" s="42" t="str">
        <f t="shared" si="3"/>
        <v>MARIN Y RIA DE PONTEVEDRA</v>
      </c>
      <c r="B55" s="41">
        <f t="shared" si="4"/>
        <v>3444</v>
      </c>
      <c r="C55" s="41">
        <f t="shared" si="5"/>
        <v>2631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3444</v>
      </c>
      <c r="G55" s="42">
        <f t="shared" si="8"/>
        <v>2631</v>
      </c>
    </row>
    <row r="56" spans="1:7" x14ac:dyDescent="0.25">
      <c r="A56" s="42" t="str">
        <f t="shared" si="3"/>
        <v>MELILLA</v>
      </c>
      <c r="B56" s="41">
        <f t="shared" si="4"/>
        <v>9701</v>
      </c>
      <c r="C56" s="41">
        <f t="shared" si="5"/>
        <v>7916</v>
      </c>
      <c r="D56" s="41">
        <f t="shared" si="6"/>
        <v>12</v>
      </c>
      <c r="E56" s="42" t="str">
        <f t="shared" si="2"/>
        <v>CASTELLON</v>
      </c>
      <c r="F56" s="42">
        <f t="shared" si="7"/>
        <v>2149</v>
      </c>
      <c r="G56" s="42">
        <f t="shared" si="8"/>
        <v>910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384</v>
      </c>
      <c r="D57" s="41">
        <f t="shared" si="6"/>
        <v>22</v>
      </c>
      <c r="E57" s="42" t="str">
        <f t="shared" si="2"/>
        <v>BAHIA DE ALGECIRAS</v>
      </c>
      <c r="F57" s="42">
        <f t="shared" si="7"/>
        <v>1720</v>
      </c>
      <c r="G57" s="42">
        <f t="shared" si="8"/>
        <v>361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938</v>
      </c>
      <c r="G58" s="42">
        <f t="shared" si="8"/>
        <v>1775</v>
      </c>
    </row>
    <row r="59" spans="1:7" x14ac:dyDescent="0.25">
      <c r="A59" s="42" t="str">
        <f t="shared" si="3"/>
        <v>SANTA CRUZ DE TENERIFE</v>
      </c>
      <c r="B59" s="41">
        <f t="shared" si="4"/>
        <v>115469</v>
      </c>
      <c r="C59" s="41">
        <f t="shared" si="5"/>
        <v>109589</v>
      </c>
      <c r="D59" s="41">
        <f t="shared" si="6"/>
        <v>2</v>
      </c>
      <c r="E59" s="42" t="str">
        <f t="shared" si="2"/>
        <v>MOTRIL</v>
      </c>
      <c r="F59" s="42">
        <f t="shared" si="7"/>
        <v>350</v>
      </c>
      <c r="G59" s="42">
        <f t="shared" si="8"/>
        <v>384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330</v>
      </c>
      <c r="G60" s="42">
        <f t="shared" si="8"/>
        <v>281</v>
      </c>
    </row>
    <row r="61" spans="1:7" x14ac:dyDescent="0.25">
      <c r="A61" s="42" t="str">
        <f t="shared" si="3"/>
        <v>SEVILLA</v>
      </c>
      <c r="B61" s="41">
        <f t="shared" si="4"/>
        <v>56210</v>
      </c>
      <c r="C61" s="41">
        <f t="shared" si="5"/>
        <v>50109</v>
      </c>
      <c r="D61" s="41">
        <f t="shared" si="6"/>
        <v>5</v>
      </c>
      <c r="E61" s="42" t="str">
        <f t="shared" si="2"/>
        <v>A CORUÑA</v>
      </c>
      <c r="F61" s="42">
        <f t="shared" si="7"/>
        <v>149</v>
      </c>
      <c r="G61" s="42">
        <f t="shared" si="8"/>
        <v>247</v>
      </c>
    </row>
    <row r="62" spans="1:7" x14ac:dyDescent="0.25">
      <c r="A62" s="42" t="str">
        <f t="shared" si="3"/>
        <v>TARRAGONA</v>
      </c>
      <c r="B62" s="41">
        <f t="shared" si="4"/>
        <v>4210</v>
      </c>
      <c r="C62" s="41">
        <f t="shared" si="5"/>
        <v>7488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64330</v>
      </c>
      <c r="C63" s="41">
        <f t="shared" si="5"/>
        <v>54273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10857</v>
      </c>
      <c r="C64" s="41">
        <f t="shared" si="5"/>
        <v>9611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13915</v>
      </c>
      <c r="C65" s="41">
        <f t="shared" si="5"/>
        <v>12405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">
        <v>40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513</v>
      </c>
      <c r="C7" s="9">
        <v>111</v>
      </c>
      <c r="D7" s="9">
        <v>1297</v>
      </c>
      <c r="E7" s="9">
        <v>889</v>
      </c>
      <c r="F7" s="10">
        <f>((E7*100)/D7)-100</f>
        <v>-31.457208943716267</v>
      </c>
      <c r="G7" s="1"/>
      <c r="H7" s="1"/>
      <c r="I7" s="1"/>
    </row>
    <row r="8" spans="1:12" x14ac:dyDescent="0.25">
      <c r="A8" s="11" t="s">
        <v>45</v>
      </c>
      <c r="B8" s="12">
        <v>2242</v>
      </c>
      <c r="C8" s="12">
        <v>2027</v>
      </c>
      <c r="D8" s="12">
        <v>12217</v>
      </c>
      <c r="E8" s="12">
        <v>10419</v>
      </c>
      <c r="F8" s="13">
        <f t="shared" ref="F8:F35" si="0">((E8*100)/D8)-100</f>
        <v>-14.717197347957764</v>
      </c>
      <c r="G8" s="1"/>
      <c r="H8" s="1"/>
      <c r="I8" s="1"/>
    </row>
    <row r="9" spans="1:12" x14ac:dyDescent="0.25">
      <c r="A9" s="8" t="s">
        <v>46</v>
      </c>
      <c r="B9" s="9">
        <v>501</v>
      </c>
      <c r="C9" s="9">
        <v>548</v>
      </c>
      <c r="D9" s="9">
        <v>1001</v>
      </c>
      <c r="E9" s="9">
        <v>2144</v>
      </c>
      <c r="F9" s="10">
        <f t="shared" si="0"/>
        <v>114.18581418581419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29647</v>
      </c>
      <c r="C11" s="9">
        <v>26159</v>
      </c>
      <c r="D11" s="9">
        <v>161178</v>
      </c>
      <c r="E11" s="9">
        <v>151595</v>
      </c>
      <c r="F11" s="10">
        <f t="shared" si="0"/>
        <v>-5.9456005161994767</v>
      </c>
      <c r="G11" s="1"/>
      <c r="H11" s="1"/>
      <c r="I11" s="1"/>
    </row>
    <row r="12" spans="1:12" x14ac:dyDescent="0.25">
      <c r="A12" s="11" t="s">
        <v>49</v>
      </c>
      <c r="B12" s="12">
        <v>5796.5</v>
      </c>
      <c r="C12" s="12">
        <v>6363</v>
      </c>
      <c r="D12" s="12">
        <v>24084</v>
      </c>
      <c r="E12" s="12">
        <v>27646.5</v>
      </c>
      <c r="F12" s="13">
        <f t="shared" si="0"/>
        <v>14.791978076731439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28</v>
      </c>
      <c r="D13" s="9">
        <v>25</v>
      </c>
      <c r="E13" s="9">
        <v>42</v>
      </c>
      <c r="F13" s="10">
        <f t="shared" si="0"/>
        <v>68</v>
      </c>
      <c r="G13" s="1"/>
      <c r="H13" s="1"/>
      <c r="I13" s="1"/>
    </row>
    <row r="14" spans="1:12" x14ac:dyDescent="0.25">
      <c r="A14" s="11" t="s">
        <v>51</v>
      </c>
      <c r="B14" s="12">
        <v>101875.5</v>
      </c>
      <c r="C14" s="12">
        <v>111449.5</v>
      </c>
      <c r="D14" s="12">
        <v>486033</v>
      </c>
      <c r="E14" s="12">
        <v>518010.5</v>
      </c>
      <c r="F14" s="13">
        <f t="shared" si="0"/>
        <v>6.5792857686618049</v>
      </c>
      <c r="G14" s="1"/>
      <c r="H14" s="1"/>
      <c r="I14" s="1"/>
    </row>
    <row r="15" spans="1:12" x14ac:dyDescent="0.25">
      <c r="A15" s="8" t="s">
        <v>52</v>
      </c>
      <c r="B15" s="9">
        <v>47510</v>
      </c>
      <c r="C15" s="9">
        <v>45196.5</v>
      </c>
      <c r="D15" s="9">
        <v>219768.25</v>
      </c>
      <c r="E15" s="9">
        <v>221167</v>
      </c>
      <c r="F15" s="10">
        <f t="shared" si="0"/>
        <v>0.63646591352481607</v>
      </c>
      <c r="G15" s="1"/>
      <c r="H15" s="1"/>
      <c r="I15" s="1"/>
    </row>
    <row r="16" spans="1:12" x14ac:dyDescent="0.25">
      <c r="A16" s="11" t="s">
        <v>53</v>
      </c>
      <c r="B16" s="12">
        <v>4465</v>
      </c>
      <c r="C16" s="12">
        <v>4791</v>
      </c>
      <c r="D16" s="12">
        <v>24110</v>
      </c>
      <c r="E16" s="12">
        <v>26344</v>
      </c>
      <c r="F16" s="13">
        <f t="shared" si="0"/>
        <v>9.2658647863956816</v>
      </c>
      <c r="G16" s="1"/>
      <c r="H16" s="1"/>
      <c r="I16" s="1"/>
    </row>
    <row r="17" spans="1:9" x14ac:dyDescent="0.25">
      <c r="A17" s="8" t="s">
        <v>54</v>
      </c>
      <c r="B17" s="9">
        <v>15573</v>
      </c>
      <c r="C17" s="9">
        <v>17226</v>
      </c>
      <c r="D17" s="9">
        <v>72975</v>
      </c>
      <c r="E17" s="9">
        <v>76175</v>
      </c>
      <c r="F17" s="10">
        <f t="shared" si="0"/>
        <v>4.3850633778691304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6</v>
      </c>
      <c r="D18" s="12">
        <v>14</v>
      </c>
      <c r="E18" s="12">
        <v>7</v>
      </c>
      <c r="F18" s="13">
        <f t="shared" si="0"/>
        <v>-50</v>
      </c>
      <c r="G18" s="1"/>
      <c r="H18" s="1"/>
      <c r="I18" s="1"/>
    </row>
    <row r="19" spans="1:9" x14ac:dyDescent="0.25">
      <c r="A19" s="8" t="s">
        <v>56</v>
      </c>
      <c r="B19" s="9">
        <v>100</v>
      </c>
      <c r="C19" s="9">
        <v>102</v>
      </c>
      <c r="D19" s="9">
        <v>421</v>
      </c>
      <c r="E19" s="9">
        <v>411</v>
      </c>
      <c r="F19" s="10">
        <f t="shared" si="0"/>
        <v>-2.3752969121140097</v>
      </c>
      <c r="G19" s="1"/>
      <c r="H19" s="1"/>
      <c r="I19" s="1"/>
    </row>
    <row r="20" spans="1:9" x14ac:dyDescent="0.25">
      <c r="A20" s="11" t="s">
        <v>57</v>
      </c>
      <c r="B20" s="12">
        <v>3990</v>
      </c>
      <c r="C20" s="12">
        <v>3003</v>
      </c>
      <c r="D20" s="12">
        <v>20968</v>
      </c>
      <c r="E20" s="12">
        <v>18207</v>
      </c>
      <c r="F20" s="13">
        <f t="shared" si="0"/>
        <v>-13.167684090041973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464</v>
      </c>
      <c r="D21" s="9">
        <v>0</v>
      </c>
      <c r="E21" s="9">
        <v>2134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6514</v>
      </c>
      <c r="C22" s="12">
        <v>6149</v>
      </c>
      <c r="D22" s="12">
        <v>30462</v>
      </c>
      <c r="E22" s="12">
        <v>28839</v>
      </c>
      <c r="F22" s="13">
        <f t="shared" si="0"/>
        <v>-5.3279495765215614</v>
      </c>
      <c r="G22" s="1"/>
      <c r="H22" s="1"/>
      <c r="I22" s="1"/>
    </row>
    <row r="23" spans="1:9" x14ac:dyDescent="0.25">
      <c r="A23" s="8" t="s">
        <v>60</v>
      </c>
      <c r="B23" s="9">
        <v>2067</v>
      </c>
      <c r="C23" s="9">
        <v>1901</v>
      </c>
      <c r="D23" s="9">
        <v>7055</v>
      </c>
      <c r="E23" s="9">
        <v>9763</v>
      </c>
      <c r="F23" s="10">
        <f t="shared" si="0"/>
        <v>38.384124734231051</v>
      </c>
      <c r="G23" s="1"/>
      <c r="H23" s="1"/>
      <c r="I23" s="1"/>
    </row>
    <row r="24" spans="1:9" x14ac:dyDescent="0.25">
      <c r="A24" s="11" t="s">
        <v>61</v>
      </c>
      <c r="B24" s="12">
        <v>1483</v>
      </c>
      <c r="C24" s="12">
        <v>1804</v>
      </c>
      <c r="D24" s="12">
        <v>9336</v>
      </c>
      <c r="E24" s="12">
        <v>7176</v>
      </c>
      <c r="F24" s="13">
        <f t="shared" si="0"/>
        <v>-23.136246786632384</v>
      </c>
      <c r="G24" s="1"/>
      <c r="H24" s="1"/>
      <c r="I24" s="1"/>
    </row>
    <row r="25" spans="1:9" x14ac:dyDescent="0.25">
      <c r="A25" s="8" t="s">
        <v>62</v>
      </c>
      <c r="B25" s="9">
        <v>917</v>
      </c>
      <c r="C25" s="9">
        <v>1639</v>
      </c>
      <c r="D25" s="9">
        <v>6619</v>
      </c>
      <c r="E25" s="9">
        <v>5918</v>
      </c>
      <c r="F25" s="10">
        <f t="shared" si="0"/>
        <v>-10.590723674271032</v>
      </c>
      <c r="G25" s="1"/>
      <c r="H25" s="1"/>
      <c r="I25" s="1"/>
    </row>
    <row r="26" spans="1:9" x14ac:dyDescent="0.25">
      <c r="A26" s="11" t="s">
        <v>63</v>
      </c>
      <c r="B26" s="12">
        <v>403</v>
      </c>
      <c r="C26" s="12">
        <v>63</v>
      </c>
      <c r="D26" s="12">
        <v>2199</v>
      </c>
      <c r="E26" s="12">
        <v>1357</v>
      </c>
      <c r="F26" s="13">
        <f t="shared" si="0"/>
        <v>-38.290131878126424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2357</v>
      </c>
      <c r="C28" s="12">
        <v>2788</v>
      </c>
      <c r="D28" s="12">
        <v>13140</v>
      </c>
      <c r="E28" s="12">
        <v>12993</v>
      </c>
      <c r="F28" s="13">
        <f t="shared" si="0"/>
        <v>-1.1187214611872207</v>
      </c>
      <c r="G28" s="1"/>
      <c r="H28" s="1"/>
      <c r="I28" s="1"/>
    </row>
    <row r="29" spans="1:9" x14ac:dyDescent="0.25">
      <c r="A29" s="8" t="s">
        <v>66</v>
      </c>
      <c r="B29" s="9">
        <v>138</v>
      </c>
      <c r="C29" s="9">
        <v>56</v>
      </c>
      <c r="D29" s="9">
        <v>565</v>
      </c>
      <c r="E29" s="9">
        <v>389</v>
      </c>
      <c r="F29" s="10">
        <f t="shared" si="0"/>
        <v>-31.150442477876112</v>
      </c>
      <c r="G29" s="1"/>
      <c r="H29" s="1"/>
      <c r="I29" s="1"/>
    </row>
    <row r="30" spans="1:9" x14ac:dyDescent="0.25">
      <c r="A30" s="11" t="s">
        <v>67</v>
      </c>
      <c r="B30" s="12">
        <v>1404</v>
      </c>
      <c r="C30" s="12">
        <v>1115</v>
      </c>
      <c r="D30" s="12">
        <v>5088</v>
      </c>
      <c r="E30" s="12">
        <v>4938</v>
      </c>
      <c r="F30" s="13">
        <f t="shared" si="0"/>
        <v>-2.9481132075471663</v>
      </c>
      <c r="G30" s="1"/>
      <c r="H30" s="1"/>
      <c r="I30" s="1"/>
    </row>
    <row r="31" spans="1:9" x14ac:dyDescent="0.25">
      <c r="A31" s="8" t="s">
        <v>68</v>
      </c>
      <c r="B31" s="9">
        <v>5433</v>
      </c>
      <c r="C31" s="9">
        <v>8796</v>
      </c>
      <c r="D31" s="9">
        <v>24551</v>
      </c>
      <c r="E31" s="9">
        <v>34478</v>
      </c>
      <c r="F31" s="10">
        <f t="shared" si="0"/>
        <v>40.434198199666014</v>
      </c>
      <c r="G31" s="1"/>
      <c r="H31" s="1"/>
      <c r="I31" s="1"/>
    </row>
    <row r="32" spans="1:9" x14ac:dyDescent="0.25">
      <c r="A32" s="11" t="s">
        <v>69</v>
      </c>
      <c r="B32" s="12">
        <v>202769</v>
      </c>
      <c r="C32" s="12">
        <v>160285</v>
      </c>
      <c r="D32" s="12">
        <v>863434</v>
      </c>
      <c r="E32" s="12">
        <v>714711</v>
      </c>
      <c r="F32" s="13">
        <f t="shared" si="0"/>
        <v>-17.224593889052315</v>
      </c>
      <c r="G32" s="1"/>
      <c r="H32" s="1"/>
      <c r="I32" s="1"/>
    </row>
    <row r="33" spans="1:9" x14ac:dyDescent="0.25">
      <c r="A33" s="8" t="s">
        <v>70</v>
      </c>
      <c r="B33" s="9">
        <v>16075</v>
      </c>
      <c r="C33" s="9">
        <v>14265.5</v>
      </c>
      <c r="D33" s="9">
        <v>70413</v>
      </c>
      <c r="E33" s="9">
        <v>64573</v>
      </c>
      <c r="F33" s="10">
        <f t="shared" si="0"/>
        <v>-8.2939229971738229</v>
      </c>
      <c r="G33" s="1"/>
      <c r="H33" s="1"/>
      <c r="I33" s="1"/>
    </row>
    <row r="34" spans="1:9" x14ac:dyDescent="0.25">
      <c r="A34" s="11" t="s">
        <v>71</v>
      </c>
      <c r="B34" s="12">
        <v>92</v>
      </c>
      <c r="C34" s="12">
        <v>68</v>
      </c>
      <c r="D34" s="12">
        <v>370</v>
      </c>
      <c r="E34" s="12">
        <v>305</v>
      </c>
      <c r="F34" s="13">
        <f t="shared" si="0"/>
        <v>-17.567567567567565</v>
      </c>
      <c r="G34" s="1"/>
      <c r="H34" s="1"/>
      <c r="I34" s="1"/>
    </row>
    <row r="35" spans="1:9" x14ac:dyDescent="0.25">
      <c r="A35" s="14" t="s">
        <v>72</v>
      </c>
      <c r="B35" s="15">
        <f>SUM(B7:B34)</f>
        <v>451868</v>
      </c>
      <c r="C35" s="15">
        <f>SUM(C7:C34)</f>
        <v>416403.5</v>
      </c>
      <c r="D35" s="15">
        <f t="shared" ref="D35:E35" si="1">SUM(D7:D34)</f>
        <v>2057325.25</v>
      </c>
      <c r="E35" s="15">
        <f t="shared" si="1"/>
        <v>1940631</v>
      </c>
      <c r="F35" s="16">
        <f t="shared" si="0"/>
        <v>-5.6721342432364565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889</v>
      </c>
      <c r="C38" s="41">
        <f>D7</f>
        <v>1297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714711</v>
      </c>
      <c r="G38" s="42">
        <f>LOOKUP(E38,$A$38:$A$65,$C$38:$C$65)</f>
        <v>863434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10419</v>
      </c>
      <c r="C39" s="41">
        <f t="shared" ref="C39:C65" si="5">D8</f>
        <v>12217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518010.5</v>
      </c>
      <c r="G39" s="42">
        <f t="shared" ref="G39:G65" si="8">LOOKUP(E39,$A$38:$A$65,$C$38:$C$65)</f>
        <v>486033</v>
      </c>
      <c r="H39" s="42"/>
    </row>
    <row r="40" spans="1:9" x14ac:dyDescent="0.25">
      <c r="A40" s="42" t="str">
        <f t="shared" si="3"/>
        <v>ALMERIA</v>
      </c>
      <c r="B40" s="41">
        <f t="shared" si="4"/>
        <v>2144</v>
      </c>
      <c r="C40" s="41">
        <f t="shared" si="5"/>
        <v>1001</v>
      </c>
      <c r="D40" s="41">
        <f t="shared" si="6"/>
        <v>18</v>
      </c>
      <c r="E40" s="42" t="str">
        <f t="shared" si="2"/>
        <v>BILBAO</v>
      </c>
      <c r="F40" s="42">
        <f t="shared" si="7"/>
        <v>221167</v>
      </c>
      <c r="G40" s="42">
        <f t="shared" si="8"/>
        <v>219768.25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151595</v>
      </c>
      <c r="G41" s="42">
        <f t="shared" si="8"/>
        <v>161178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151595</v>
      </c>
      <c r="C42" s="41">
        <f t="shared" si="5"/>
        <v>161178</v>
      </c>
      <c r="D42" s="41">
        <f t="shared" si="6"/>
        <v>4</v>
      </c>
      <c r="E42" s="42" t="str">
        <f t="shared" si="2"/>
        <v>CASTELLON</v>
      </c>
      <c r="F42" s="42">
        <f t="shared" si="7"/>
        <v>76175</v>
      </c>
      <c r="G42" s="42">
        <f t="shared" si="8"/>
        <v>72975</v>
      </c>
      <c r="H42" s="42"/>
    </row>
    <row r="43" spans="1:9" x14ac:dyDescent="0.25">
      <c r="A43" s="42" t="str">
        <f t="shared" si="3"/>
        <v>BAHIA DE CADIZ</v>
      </c>
      <c r="B43" s="41">
        <f t="shared" si="4"/>
        <v>27646.5</v>
      </c>
      <c r="C43" s="41">
        <f t="shared" si="5"/>
        <v>24084</v>
      </c>
      <c r="D43" s="41">
        <f t="shared" si="6"/>
        <v>9</v>
      </c>
      <c r="E43" s="42" t="str">
        <f t="shared" si="2"/>
        <v>VIGO</v>
      </c>
      <c r="F43" s="42">
        <f t="shared" si="7"/>
        <v>64573</v>
      </c>
      <c r="G43" s="42">
        <f t="shared" si="8"/>
        <v>70413</v>
      </c>
      <c r="H43" s="42"/>
    </row>
    <row r="44" spans="1:9" x14ac:dyDescent="0.25">
      <c r="A44" s="42" t="str">
        <f t="shared" si="3"/>
        <v>BALEARES</v>
      </c>
      <c r="B44" s="41">
        <f t="shared" si="4"/>
        <v>42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34478</v>
      </c>
      <c r="G44" s="42">
        <f t="shared" si="8"/>
        <v>24551</v>
      </c>
      <c r="H44" s="42"/>
    </row>
    <row r="45" spans="1:9" x14ac:dyDescent="0.25">
      <c r="A45" s="42" t="str">
        <f t="shared" si="3"/>
        <v>BARCELONA</v>
      </c>
      <c r="B45" s="41">
        <f t="shared" si="4"/>
        <v>518010.5</v>
      </c>
      <c r="C45" s="41">
        <f t="shared" si="5"/>
        <v>486033</v>
      </c>
      <c r="D45" s="41">
        <f t="shared" si="6"/>
        <v>2</v>
      </c>
      <c r="E45" s="42" t="str">
        <f t="shared" si="2"/>
        <v>LAS PALMAS</v>
      </c>
      <c r="F45" s="42">
        <f t="shared" si="7"/>
        <v>28839</v>
      </c>
      <c r="G45" s="42">
        <f t="shared" si="8"/>
        <v>30462</v>
      </c>
      <c r="H45" s="42"/>
    </row>
    <row r="46" spans="1:9" x14ac:dyDescent="0.25">
      <c r="A46" s="42" t="str">
        <f t="shared" si="3"/>
        <v>BILBAO</v>
      </c>
      <c r="B46" s="41">
        <f t="shared" si="4"/>
        <v>221167</v>
      </c>
      <c r="C46" s="41">
        <f t="shared" si="5"/>
        <v>219768.25</v>
      </c>
      <c r="D46" s="41">
        <f t="shared" si="6"/>
        <v>3</v>
      </c>
      <c r="E46" s="42" t="str">
        <f t="shared" si="2"/>
        <v>BAHIA DE CADIZ</v>
      </c>
      <c r="F46" s="42">
        <f t="shared" si="7"/>
        <v>27646.5</v>
      </c>
      <c r="G46" s="42">
        <f t="shared" si="8"/>
        <v>24084</v>
      </c>
      <c r="H46" s="42"/>
    </row>
    <row r="47" spans="1:9" x14ac:dyDescent="0.25">
      <c r="A47" s="42" t="str">
        <f t="shared" si="3"/>
        <v>CARTAGENA</v>
      </c>
      <c r="B47" s="41">
        <f t="shared" si="4"/>
        <v>26344</v>
      </c>
      <c r="C47" s="41">
        <f t="shared" si="5"/>
        <v>24110</v>
      </c>
      <c r="D47" s="41">
        <f t="shared" si="6"/>
        <v>10</v>
      </c>
      <c r="E47" s="42" t="str">
        <f t="shared" si="2"/>
        <v>CARTAGENA</v>
      </c>
      <c r="F47" s="42">
        <f t="shared" si="7"/>
        <v>26344</v>
      </c>
      <c r="G47" s="42">
        <f t="shared" si="8"/>
        <v>24110</v>
      </c>
      <c r="H47" s="42"/>
    </row>
    <row r="48" spans="1:9" x14ac:dyDescent="0.25">
      <c r="A48" s="42" t="str">
        <f t="shared" si="3"/>
        <v>CASTELLON</v>
      </c>
      <c r="B48" s="41">
        <f t="shared" si="4"/>
        <v>76175</v>
      </c>
      <c r="C48" s="41">
        <f t="shared" si="5"/>
        <v>72975</v>
      </c>
      <c r="D48" s="41">
        <f t="shared" si="6"/>
        <v>5</v>
      </c>
      <c r="E48" s="42" t="str">
        <f t="shared" si="2"/>
        <v>GIJON</v>
      </c>
      <c r="F48" s="42">
        <f t="shared" si="7"/>
        <v>18207</v>
      </c>
      <c r="G48" s="42">
        <f t="shared" si="8"/>
        <v>20968</v>
      </c>
      <c r="H48" s="42"/>
    </row>
    <row r="49" spans="1:8" x14ac:dyDescent="0.25">
      <c r="A49" s="42" t="str">
        <f t="shared" si="3"/>
        <v>CEUTA</v>
      </c>
      <c r="B49" s="41">
        <f t="shared" si="4"/>
        <v>7</v>
      </c>
      <c r="C49" s="41">
        <f t="shared" si="5"/>
        <v>14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12993</v>
      </c>
      <c r="G49" s="42">
        <f t="shared" si="8"/>
        <v>13140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411</v>
      </c>
      <c r="C50" s="41">
        <f t="shared" si="5"/>
        <v>421</v>
      </c>
      <c r="D50" s="41">
        <f t="shared" si="6"/>
        <v>22</v>
      </c>
      <c r="E50" s="42" t="str">
        <f t="shared" si="2"/>
        <v>ALICANTE</v>
      </c>
      <c r="F50" s="42">
        <f t="shared" si="7"/>
        <v>10419</v>
      </c>
      <c r="G50" s="42">
        <f t="shared" si="8"/>
        <v>12217</v>
      </c>
      <c r="H50" s="42"/>
    </row>
    <row r="51" spans="1:8" x14ac:dyDescent="0.25">
      <c r="A51" s="42" t="str">
        <f t="shared" si="3"/>
        <v>GIJON</v>
      </c>
      <c r="B51" s="41">
        <f t="shared" si="4"/>
        <v>18207</v>
      </c>
      <c r="C51" s="41">
        <f t="shared" si="5"/>
        <v>20968</v>
      </c>
      <c r="D51" s="41">
        <f t="shared" si="6"/>
        <v>11</v>
      </c>
      <c r="E51" s="42" t="str">
        <f t="shared" si="2"/>
        <v>MALAGA</v>
      </c>
      <c r="F51" s="42">
        <f t="shared" si="7"/>
        <v>9763</v>
      </c>
      <c r="G51" s="42">
        <f t="shared" si="8"/>
        <v>7055</v>
      </c>
      <c r="H51" s="42"/>
    </row>
    <row r="52" spans="1:8" x14ac:dyDescent="0.25">
      <c r="A52" s="42" t="str">
        <f t="shared" si="3"/>
        <v>HUELVA</v>
      </c>
      <c r="B52" s="41">
        <f t="shared" si="4"/>
        <v>2134</v>
      </c>
      <c r="C52" s="41">
        <f t="shared" si="5"/>
        <v>0</v>
      </c>
      <c r="D52" s="41">
        <f t="shared" si="6"/>
        <v>19</v>
      </c>
      <c r="E52" s="42" t="str">
        <f t="shared" si="2"/>
        <v>MARIN Y RIA DE PONTEVEDRA</v>
      </c>
      <c r="F52" s="42">
        <f t="shared" si="7"/>
        <v>7176</v>
      </c>
      <c r="G52" s="42">
        <f t="shared" si="8"/>
        <v>9336</v>
      </c>
      <c r="H52" s="42"/>
    </row>
    <row r="53" spans="1:8" x14ac:dyDescent="0.25">
      <c r="A53" s="42" t="str">
        <f t="shared" si="3"/>
        <v>LAS PALMAS</v>
      </c>
      <c r="B53" s="41">
        <f t="shared" si="4"/>
        <v>28839</v>
      </c>
      <c r="C53" s="41">
        <f t="shared" si="5"/>
        <v>30462</v>
      </c>
      <c r="D53" s="41">
        <f t="shared" si="6"/>
        <v>8</v>
      </c>
      <c r="E53" s="42" t="str">
        <f t="shared" si="2"/>
        <v>MELILLA</v>
      </c>
      <c r="F53" s="42">
        <f t="shared" si="7"/>
        <v>5918</v>
      </c>
      <c r="G53" s="42">
        <f t="shared" si="8"/>
        <v>6619</v>
      </c>
      <c r="H53" s="42"/>
    </row>
    <row r="54" spans="1:8" x14ac:dyDescent="0.25">
      <c r="A54" s="42" t="str">
        <f t="shared" si="3"/>
        <v>MALAGA</v>
      </c>
      <c r="B54" s="41">
        <f t="shared" si="4"/>
        <v>9763</v>
      </c>
      <c r="C54" s="41">
        <f t="shared" si="5"/>
        <v>7055</v>
      </c>
      <c r="D54" s="41">
        <f t="shared" si="6"/>
        <v>14</v>
      </c>
      <c r="E54" s="42" t="str">
        <f t="shared" si="2"/>
        <v>SEVILLA</v>
      </c>
      <c r="F54" s="42">
        <f t="shared" si="7"/>
        <v>4938</v>
      </c>
      <c r="G54" s="42">
        <f t="shared" si="8"/>
        <v>5088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7176</v>
      </c>
      <c r="C55" s="41">
        <f t="shared" si="5"/>
        <v>9336</v>
      </c>
      <c r="D55" s="41">
        <f t="shared" si="6"/>
        <v>15</v>
      </c>
      <c r="E55" s="42" t="str">
        <f t="shared" si="2"/>
        <v>ALMERIA</v>
      </c>
      <c r="F55" s="42">
        <f t="shared" si="7"/>
        <v>2144</v>
      </c>
      <c r="G55" s="42">
        <f t="shared" si="8"/>
        <v>1001</v>
      </c>
      <c r="H55" s="42"/>
    </row>
    <row r="56" spans="1:8" x14ac:dyDescent="0.25">
      <c r="A56" s="42" t="str">
        <f t="shared" si="3"/>
        <v>MELILLA</v>
      </c>
      <c r="B56" s="41">
        <f t="shared" si="4"/>
        <v>5918</v>
      </c>
      <c r="C56" s="41">
        <f t="shared" si="5"/>
        <v>6619</v>
      </c>
      <c r="D56" s="41">
        <f t="shared" si="6"/>
        <v>16</v>
      </c>
      <c r="E56" s="42" t="str">
        <f t="shared" si="2"/>
        <v>HUELVA</v>
      </c>
      <c r="F56" s="42">
        <f t="shared" si="7"/>
        <v>2134</v>
      </c>
      <c r="G56" s="42">
        <f t="shared" si="8"/>
        <v>0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2199</v>
      </c>
      <c r="D57" s="41">
        <f t="shared" si="6"/>
        <v>20</v>
      </c>
      <c r="E57" s="42" t="str">
        <f t="shared" si="2"/>
        <v>MOTRIL</v>
      </c>
      <c r="F57" s="42">
        <f t="shared" si="7"/>
        <v>1357</v>
      </c>
      <c r="G57" s="42">
        <f t="shared" si="8"/>
        <v>2199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889</v>
      </c>
      <c r="G58" s="42">
        <f t="shared" si="8"/>
        <v>1297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12993</v>
      </c>
      <c r="C59" s="41">
        <f t="shared" si="5"/>
        <v>13140</v>
      </c>
      <c r="D59" s="41">
        <f t="shared" si="6"/>
        <v>12</v>
      </c>
      <c r="E59" s="42" t="str">
        <f t="shared" si="2"/>
        <v>FERROL-SAN CIBRAO</v>
      </c>
      <c r="F59" s="42">
        <f t="shared" si="7"/>
        <v>411</v>
      </c>
      <c r="G59" s="42">
        <f t="shared" si="8"/>
        <v>421</v>
      </c>
      <c r="H59" s="42"/>
    </row>
    <row r="60" spans="1:8" x14ac:dyDescent="0.25">
      <c r="A60" s="42" t="str">
        <f t="shared" si="3"/>
        <v>SANTANDER</v>
      </c>
      <c r="B60" s="41">
        <f t="shared" si="4"/>
        <v>389</v>
      </c>
      <c r="C60" s="41">
        <f t="shared" si="5"/>
        <v>565</v>
      </c>
      <c r="D60" s="41">
        <f t="shared" si="6"/>
        <v>23</v>
      </c>
      <c r="E60" s="42" t="str">
        <f t="shared" si="2"/>
        <v>SANTANDER</v>
      </c>
      <c r="F60" s="42">
        <f t="shared" si="7"/>
        <v>389</v>
      </c>
      <c r="G60" s="42">
        <f t="shared" si="8"/>
        <v>565</v>
      </c>
      <c r="H60" s="42"/>
    </row>
    <row r="61" spans="1:8" x14ac:dyDescent="0.25">
      <c r="A61" s="42" t="str">
        <f t="shared" si="3"/>
        <v>SEVILLA</v>
      </c>
      <c r="B61" s="41">
        <f t="shared" si="4"/>
        <v>4938</v>
      </c>
      <c r="C61" s="41">
        <f t="shared" si="5"/>
        <v>5088</v>
      </c>
      <c r="D61" s="41">
        <f t="shared" si="6"/>
        <v>17</v>
      </c>
      <c r="E61" s="42" t="str">
        <f t="shared" si="2"/>
        <v>VILAGARCIA</v>
      </c>
      <c r="F61" s="42">
        <f t="shared" si="7"/>
        <v>305</v>
      </c>
      <c r="G61" s="42">
        <f t="shared" si="8"/>
        <v>370</v>
      </c>
      <c r="H61" s="42"/>
    </row>
    <row r="62" spans="1:8" x14ac:dyDescent="0.25">
      <c r="A62" s="42" t="str">
        <f t="shared" si="3"/>
        <v>TARRAGONA</v>
      </c>
      <c r="B62" s="41">
        <f t="shared" si="4"/>
        <v>34478</v>
      </c>
      <c r="C62" s="41">
        <f t="shared" si="5"/>
        <v>24551</v>
      </c>
      <c r="D62" s="41">
        <f t="shared" si="6"/>
        <v>7</v>
      </c>
      <c r="E62" s="42" t="str">
        <f t="shared" si="2"/>
        <v>BALEARES</v>
      </c>
      <c r="F62" s="42">
        <f t="shared" si="7"/>
        <v>42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714711</v>
      </c>
      <c r="C63" s="41">
        <f t="shared" si="5"/>
        <v>863434</v>
      </c>
      <c r="D63" s="41">
        <f t="shared" si="6"/>
        <v>1</v>
      </c>
      <c r="E63" s="42" t="str">
        <f t="shared" si="2"/>
        <v>CEUTA</v>
      </c>
      <c r="F63" s="42">
        <f t="shared" si="7"/>
        <v>7</v>
      </c>
      <c r="G63" s="42">
        <f t="shared" si="8"/>
        <v>14</v>
      </c>
      <c r="H63" s="42"/>
    </row>
    <row r="64" spans="1:8" x14ac:dyDescent="0.25">
      <c r="A64" s="42" t="str">
        <f t="shared" si="3"/>
        <v>VIGO</v>
      </c>
      <c r="B64" s="41">
        <f t="shared" si="4"/>
        <v>64573</v>
      </c>
      <c r="C64" s="41">
        <f t="shared" si="5"/>
        <v>70413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305</v>
      </c>
      <c r="C65" s="41">
        <f t="shared" si="5"/>
        <v>370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Mayo</v>
      </c>
      <c r="C5" s="92"/>
      <c r="D5" s="91" t="s">
        <v>40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615</v>
      </c>
      <c r="C7" s="9">
        <v>125</v>
      </c>
      <c r="D7" s="9">
        <v>1544</v>
      </c>
      <c r="E7" s="9">
        <v>1038</v>
      </c>
      <c r="F7" s="10">
        <f>((E7*100)/D7)-100</f>
        <v>-32.7720207253886</v>
      </c>
      <c r="G7" s="1"/>
      <c r="H7" s="1"/>
      <c r="I7" s="1"/>
    </row>
    <row r="8" spans="1:12" x14ac:dyDescent="0.25">
      <c r="A8" s="11" t="s">
        <v>45</v>
      </c>
      <c r="B8" s="12">
        <v>11780</v>
      </c>
      <c r="C8" s="12">
        <v>12032</v>
      </c>
      <c r="D8" s="12">
        <v>61130</v>
      </c>
      <c r="E8" s="12">
        <v>58233</v>
      </c>
      <c r="F8" s="13">
        <f t="shared" ref="F8:F35" si="0">((E8*100)/D8)-100</f>
        <v>-4.7390806477997671</v>
      </c>
      <c r="G8" s="1"/>
      <c r="H8" s="1"/>
      <c r="I8" s="1"/>
    </row>
    <row r="9" spans="1:12" x14ac:dyDescent="0.25">
      <c r="A9" s="8" t="s">
        <v>46</v>
      </c>
      <c r="B9" s="9">
        <v>718</v>
      </c>
      <c r="C9" s="9">
        <v>769</v>
      </c>
      <c r="D9" s="9">
        <v>2776</v>
      </c>
      <c r="E9" s="9">
        <v>3082</v>
      </c>
      <c r="F9" s="10">
        <f t="shared" si="0"/>
        <v>11.023054755043233</v>
      </c>
      <c r="G9" s="1"/>
      <c r="H9" s="1"/>
      <c r="I9" s="1"/>
    </row>
    <row r="10" spans="1:12" x14ac:dyDescent="0.25">
      <c r="A10" s="11" t="s">
        <v>47</v>
      </c>
      <c r="B10" s="12">
        <v>2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29647</v>
      </c>
      <c r="C11" s="9">
        <v>26396</v>
      </c>
      <c r="D11" s="9">
        <v>161539</v>
      </c>
      <c r="E11" s="9">
        <v>153315</v>
      </c>
      <c r="F11" s="10">
        <f t="shared" si="0"/>
        <v>-5.0910306489454626</v>
      </c>
      <c r="G11" s="1"/>
      <c r="H11" s="1"/>
      <c r="I11" s="1"/>
    </row>
    <row r="12" spans="1:12" x14ac:dyDescent="0.25">
      <c r="A12" s="11" t="s">
        <v>49</v>
      </c>
      <c r="B12" s="12">
        <v>7788.5</v>
      </c>
      <c r="C12" s="12">
        <v>9144</v>
      </c>
      <c r="D12" s="12">
        <v>38066</v>
      </c>
      <c r="E12" s="12">
        <v>39930.5</v>
      </c>
      <c r="F12" s="13">
        <f t="shared" si="0"/>
        <v>4.8980717700835328</v>
      </c>
      <c r="G12" s="1"/>
      <c r="H12" s="1"/>
      <c r="I12" s="1"/>
    </row>
    <row r="13" spans="1:12" x14ac:dyDescent="0.25">
      <c r="A13" s="8" t="s">
        <v>50</v>
      </c>
      <c r="B13" s="9">
        <v>5944</v>
      </c>
      <c r="C13" s="9">
        <v>6777</v>
      </c>
      <c r="D13" s="9">
        <v>25616</v>
      </c>
      <c r="E13" s="9">
        <v>25749</v>
      </c>
      <c r="F13" s="10">
        <f t="shared" si="0"/>
        <v>0.51920674578389026</v>
      </c>
      <c r="G13" s="1"/>
      <c r="H13" s="1"/>
      <c r="I13" s="1"/>
    </row>
    <row r="14" spans="1:12" x14ac:dyDescent="0.25">
      <c r="A14" s="11" t="s">
        <v>51</v>
      </c>
      <c r="B14" s="12">
        <v>117270</v>
      </c>
      <c r="C14" s="12">
        <v>128547.5</v>
      </c>
      <c r="D14" s="12">
        <v>554338.5</v>
      </c>
      <c r="E14" s="12">
        <v>598372.5</v>
      </c>
      <c r="F14" s="13">
        <f t="shared" si="0"/>
        <v>7.9435218733679847</v>
      </c>
      <c r="G14" s="1"/>
      <c r="H14" s="1"/>
      <c r="I14" s="1"/>
    </row>
    <row r="15" spans="1:12" x14ac:dyDescent="0.25">
      <c r="A15" s="8" t="s">
        <v>52</v>
      </c>
      <c r="B15" s="9">
        <v>53670</v>
      </c>
      <c r="C15" s="9">
        <v>50054.25</v>
      </c>
      <c r="D15" s="9">
        <v>247019.5</v>
      </c>
      <c r="E15" s="9">
        <v>248882</v>
      </c>
      <c r="F15" s="10">
        <f t="shared" si="0"/>
        <v>0.75398905754404666</v>
      </c>
      <c r="G15" s="1"/>
      <c r="H15" s="1"/>
      <c r="I15" s="1"/>
    </row>
    <row r="16" spans="1:12" x14ac:dyDescent="0.25">
      <c r="A16" s="11" t="s">
        <v>53</v>
      </c>
      <c r="B16" s="12">
        <v>5934</v>
      </c>
      <c r="C16" s="12">
        <v>6596</v>
      </c>
      <c r="D16" s="12">
        <v>31884</v>
      </c>
      <c r="E16" s="12">
        <v>35719</v>
      </c>
      <c r="F16" s="13">
        <f t="shared" si="0"/>
        <v>12.027976414502575</v>
      </c>
      <c r="G16" s="1"/>
      <c r="H16" s="1"/>
      <c r="I16" s="1"/>
    </row>
    <row r="17" spans="1:9" x14ac:dyDescent="0.25">
      <c r="A17" s="8" t="s">
        <v>54</v>
      </c>
      <c r="B17" s="9">
        <v>15587</v>
      </c>
      <c r="C17" s="9">
        <v>17647</v>
      </c>
      <c r="D17" s="9">
        <v>73885</v>
      </c>
      <c r="E17" s="9">
        <v>78324</v>
      </c>
      <c r="F17" s="10">
        <f t="shared" si="0"/>
        <v>6.0079853826893128</v>
      </c>
      <c r="G17" s="1"/>
      <c r="H17" s="1"/>
      <c r="I17" s="1"/>
    </row>
    <row r="18" spans="1:9" x14ac:dyDescent="0.25">
      <c r="A18" s="11" t="s">
        <v>55</v>
      </c>
      <c r="B18" s="12">
        <v>1612</v>
      </c>
      <c r="C18" s="12">
        <v>1641</v>
      </c>
      <c r="D18" s="12">
        <v>7978</v>
      </c>
      <c r="E18" s="12">
        <v>7939</v>
      </c>
      <c r="F18" s="13">
        <f t="shared" si="0"/>
        <v>-0.4888443218851819</v>
      </c>
      <c r="G18" s="1"/>
      <c r="H18" s="1"/>
      <c r="I18" s="1"/>
    </row>
    <row r="19" spans="1:9" x14ac:dyDescent="0.25">
      <c r="A19" s="8" t="s">
        <v>56</v>
      </c>
      <c r="B19" s="9">
        <v>100</v>
      </c>
      <c r="C19" s="9">
        <v>102</v>
      </c>
      <c r="D19" s="9">
        <v>461</v>
      </c>
      <c r="E19" s="9">
        <v>411</v>
      </c>
      <c r="F19" s="10">
        <f t="shared" si="0"/>
        <v>-10.845986984815625</v>
      </c>
      <c r="G19" s="1"/>
      <c r="H19" s="1"/>
      <c r="I19" s="1"/>
    </row>
    <row r="20" spans="1:9" x14ac:dyDescent="0.25">
      <c r="A20" s="11" t="s">
        <v>57</v>
      </c>
      <c r="B20" s="12">
        <v>5205</v>
      </c>
      <c r="C20" s="12">
        <v>3399</v>
      </c>
      <c r="D20" s="12">
        <v>25357</v>
      </c>
      <c r="E20" s="12">
        <v>21854</v>
      </c>
      <c r="F20" s="13">
        <f t="shared" si="0"/>
        <v>-13.814725716764599</v>
      </c>
      <c r="G20" s="1"/>
      <c r="H20" s="1"/>
      <c r="I20" s="1"/>
    </row>
    <row r="21" spans="1:9" x14ac:dyDescent="0.25">
      <c r="A21" s="8" t="s">
        <v>58</v>
      </c>
      <c r="B21" s="9">
        <v>152</v>
      </c>
      <c r="C21" s="9">
        <v>529</v>
      </c>
      <c r="D21" s="9">
        <v>281</v>
      </c>
      <c r="E21" s="9">
        <v>2464</v>
      </c>
      <c r="F21" s="10">
        <f t="shared" si="0"/>
        <v>776.86832740213526</v>
      </c>
      <c r="G21" s="1"/>
      <c r="H21" s="1"/>
      <c r="I21" s="1"/>
    </row>
    <row r="22" spans="1:9" x14ac:dyDescent="0.25">
      <c r="A22" s="11" t="s">
        <v>59</v>
      </c>
      <c r="B22" s="12">
        <v>34698</v>
      </c>
      <c r="C22" s="12">
        <v>37014</v>
      </c>
      <c r="D22" s="12">
        <v>165734</v>
      </c>
      <c r="E22" s="12">
        <v>178607</v>
      </c>
      <c r="F22" s="13">
        <f t="shared" si="0"/>
        <v>7.7672656184005717</v>
      </c>
      <c r="G22" s="1"/>
      <c r="H22" s="1"/>
      <c r="I22" s="1"/>
    </row>
    <row r="23" spans="1:9" x14ac:dyDescent="0.25">
      <c r="A23" s="8" t="s">
        <v>60</v>
      </c>
      <c r="B23" s="9">
        <v>3258</v>
      </c>
      <c r="C23" s="9">
        <v>2874</v>
      </c>
      <c r="D23" s="9">
        <v>12653</v>
      </c>
      <c r="E23" s="9">
        <v>14925</v>
      </c>
      <c r="F23" s="10">
        <f t="shared" si="0"/>
        <v>17.956215917173793</v>
      </c>
      <c r="G23" s="1"/>
      <c r="H23" s="1"/>
      <c r="I23" s="1"/>
    </row>
    <row r="24" spans="1:9" x14ac:dyDescent="0.25">
      <c r="A24" s="11" t="s">
        <v>61</v>
      </c>
      <c r="B24" s="12">
        <v>2215</v>
      </c>
      <c r="C24" s="12">
        <v>2522</v>
      </c>
      <c r="D24" s="12">
        <v>11967</v>
      </c>
      <c r="E24" s="12">
        <v>10620</v>
      </c>
      <c r="F24" s="13">
        <f t="shared" si="0"/>
        <v>-11.255953873151171</v>
      </c>
      <c r="G24" s="1"/>
      <c r="H24" s="1"/>
      <c r="I24" s="1"/>
    </row>
    <row r="25" spans="1:9" x14ac:dyDescent="0.25">
      <c r="A25" s="8" t="s">
        <v>62</v>
      </c>
      <c r="B25" s="9">
        <v>3184</v>
      </c>
      <c r="C25" s="9">
        <v>3807</v>
      </c>
      <c r="D25" s="9">
        <v>14535</v>
      </c>
      <c r="E25" s="9">
        <v>15619</v>
      </c>
      <c r="F25" s="10">
        <f t="shared" si="0"/>
        <v>7.457860337117296</v>
      </c>
      <c r="G25" s="1"/>
      <c r="H25" s="1"/>
      <c r="I25" s="1"/>
    </row>
    <row r="26" spans="1:9" x14ac:dyDescent="0.25">
      <c r="A26" s="11" t="s">
        <v>63</v>
      </c>
      <c r="B26" s="12">
        <v>421</v>
      </c>
      <c r="C26" s="12">
        <v>112</v>
      </c>
      <c r="D26" s="12">
        <v>2583</v>
      </c>
      <c r="E26" s="12">
        <v>1707</v>
      </c>
      <c r="F26" s="13">
        <f t="shared" si="0"/>
        <v>-33.914053426248543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25953</v>
      </c>
      <c r="C28" s="12">
        <v>26180</v>
      </c>
      <c r="D28" s="12">
        <v>122729</v>
      </c>
      <c r="E28" s="12">
        <v>128462</v>
      </c>
      <c r="F28" s="13">
        <f t="shared" si="0"/>
        <v>4.6712675895672646</v>
      </c>
      <c r="G28" s="1"/>
      <c r="H28" s="1"/>
      <c r="I28" s="1"/>
    </row>
    <row r="29" spans="1:9" x14ac:dyDescent="0.25">
      <c r="A29" s="8" t="s">
        <v>66</v>
      </c>
      <c r="B29" s="9">
        <v>138</v>
      </c>
      <c r="C29" s="9">
        <v>56</v>
      </c>
      <c r="D29" s="9">
        <v>565</v>
      </c>
      <c r="E29" s="9">
        <v>389</v>
      </c>
      <c r="F29" s="10">
        <f t="shared" si="0"/>
        <v>-31.150442477876112</v>
      </c>
      <c r="G29" s="1"/>
      <c r="H29" s="1"/>
      <c r="I29" s="1"/>
    </row>
    <row r="30" spans="1:9" x14ac:dyDescent="0.25">
      <c r="A30" s="11" t="s">
        <v>67</v>
      </c>
      <c r="B30" s="12">
        <v>11759</v>
      </c>
      <c r="C30" s="12">
        <v>13182</v>
      </c>
      <c r="D30" s="12">
        <v>55197</v>
      </c>
      <c r="E30" s="12">
        <v>61148</v>
      </c>
      <c r="F30" s="13">
        <f t="shared" si="0"/>
        <v>10.781383046180039</v>
      </c>
      <c r="G30" s="1"/>
      <c r="H30" s="1"/>
      <c r="I30" s="1"/>
    </row>
    <row r="31" spans="1:9" x14ac:dyDescent="0.25">
      <c r="A31" s="8" t="s">
        <v>68</v>
      </c>
      <c r="B31" s="9">
        <v>6587</v>
      </c>
      <c r="C31" s="9">
        <v>10006</v>
      </c>
      <c r="D31" s="9">
        <v>32039</v>
      </c>
      <c r="E31" s="9">
        <v>38688</v>
      </c>
      <c r="F31" s="10">
        <f t="shared" si="0"/>
        <v>20.752832485408405</v>
      </c>
      <c r="G31" s="1"/>
      <c r="H31" s="1"/>
      <c r="I31" s="1"/>
    </row>
    <row r="32" spans="1:9" x14ac:dyDescent="0.25">
      <c r="A32" s="11" t="s">
        <v>69</v>
      </c>
      <c r="B32" s="12">
        <v>214242</v>
      </c>
      <c r="C32" s="12">
        <v>173744</v>
      </c>
      <c r="D32" s="12">
        <v>917707</v>
      </c>
      <c r="E32" s="12">
        <v>779041</v>
      </c>
      <c r="F32" s="13">
        <f t="shared" si="0"/>
        <v>-15.110051465228011</v>
      </c>
      <c r="G32" s="1"/>
      <c r="H32" s="1"/>
      <c r="I32" s="1"/>
    </row>
    <row r="33" spans="1:9" x14ac:dyDescent="0.25">
      <c r="A33" s="8" t="s">
        <v>70</v>
      </c>
      <c r="B33" s="9">
        <v>18508</v>
      </c>
      <c r="C33" s="9">
        <v>16602.5</v>
      </c>
      <c r="D33" s="9">
        <v>80024</v>
      </c>
      <c r="E33" s="9">
        <v>75430</v>
      </c>
      <c r="F33" s="10">
        <f t="shared" si="0"/>
        <v>-5.7407777666699928</v>
      </c>
      <c r="G33" s="1"/>
      <c r="H33" s="1"/>
      <c r="I33" s="1"/>
    </row>
    <row r="34" spans="1:9" x14ac:dyDescent="0.25">
      <c r="A34" s="11" t="s">
        <v>71</v>
      </c>
      <c r="B34" s="12">
        <v>2551</v>
      </c>
      <c r="C34" s="12">
        <v>2670</v>
      </c>
      <c r="D34" s="12">
        <v>12775</v>
      </c>
      <c r="E34" s="12">
        <v>14220</v>
      </c>
      <c r="F34" s="13">
        <f t="shared" si="0"/>
        <v>11.311154598825837</v>
      </c>
      <c r="G34" s="1"/>
      <c r="H34" s="1"/>
      <c r="I34" s="1"/>
    </row>
    <row r="35" spans="1:9" x14ac:dyDescent="0.25">
      <c r="A35" s="14" t="s">
        <v>72</v>
      </c>
      <c r="B35" s="15">
        <f>SUM(B7:B34)</f>
        <v>579538.5</v>
      </c>
      <c r="C35" s="15">
        <f t="shared" ref="C35:E35" si="1">SUM(C7:C34)</f>
        <v>552528.25</v>
      </c>
      <c r="D35" s="15">
        <f t="shared" si="1"/>
        <v>2660385</v>
      </c>
      <c r="E35" s="15">
        <f t="shared" si="1"/>
        <v>2594169</v>
      </c>
      <c r="F35" s="16">
        <f t="shared" si="0"/>
        <v>-2.4889630636167368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1038</v>
      </c>
      <c r="C38" s="41">
        <f>D7</f>
        <v>1544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779041</v>
      </c>
      <c r="G38" s="42">
        <f>LOOKUP(E38,$A$38:$A$65,$C$38:$C$65)</f>
        <v>917707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58233</v>
      </c>
      <c r="C39" s="41">
        <f t="shared" ref="C39:C65" si="5">D8</f>
        <v>61130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598372.5</v>
      </c>
      <c r="G39" s="42">
        <f t="shared" ref="G39:G65" si="8">LOOKUP(E39,$A$38:$A$65,$C$38:$C$65)</f>
        <v>554338.5</v>
      </c>
    </row>
    <row r="40" spans="1:9" x14ac:dyDescent="0.25">
      <c r="A40" s="42" t="str">
        <f t="shared" si="3"/>
        <v>ALMERIA</v>
      </c>
      <c r="B40" s="41">
        <f t="shared" si="4"/>
        <v>3082</v>
      </c>
      <c r="C40" s="41">
        <f t="shared" si="5"/>
        <v>2776</v>
      </c>
      <c r="D40" s="41">
        <f t="shared" si="6"/>
        <v>21</v>
      </c>
      <c r="E40" s="42" t="str">
        <f t="shared" si="2"/>
        <v>BILBAO</v>
      </c>
      <c r="F40" s="42">
        <f t="shared" si="7"/>
        <v>248882</v>
      </c>
      <c r="G40" s="42">
        <f t="shared" si="8"/>
        <v>247019.5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178607</v>
      </c>
      <c r="G41" s="42">
        <f t="shared" si="8"/>
        <v>165734</v>
      </c>
    </row>
    <row r="42" spans="1:9" x14ac:dyDescent="0.25">
      <c r="A42" s="42" t="str">
        <f t="shared" si="3"/>
        <v>BAHIA DE ALGECIRAS</v>
      </c>
      <c r="B42" s="41">
        <f t="shared" si="4"/>
        <v>153315</v>
      </c>
      <c r="C42" s="41">
        <f t="shared" si="5"/>
        <v>161539</v>
      </c>
      <c r="D42" s="41">
        <f t="shared" si="6"/>
        <v>5</v>
      </c>
      <c r="E42" s="42" t="str">
        <f t="shared" si="2"/>
        <v>BAHIA DE ALGECIRAS</v>
      </c>
      <c r="F42" s="42">
        <f t="shared" si="7"/>
        <v>153315</v>
      </c>
      <c r="G42" s="42">
        <f t="shared" si="8"/>
        <v>161539</v>
      </c>
    </row>
    <row r="43" spans="1:9" x14ac:dyDescent="0.25">
      <c r="A43" s="42" t="str">
        <f t="shared" si="3"/>
        <v>BAHIA DE CADIZ</v>
      </c>
      <c r="B43" s="41">
        <f t="shared" si="4"/>
        <v>39930.5</v>
      </c>
      <c r="C43" s="41">
        <f t="shared" si="5"/>
        <v>38066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128462</v>
      </c>
      <c r="G43" s="42">
        <f t="shared" si="8"/>
        <v>122729</v>
      </c>
    </row>
    <row r="44" spans="1:9" x14ac:dyDescent="0.25">
      <c r="A44" s="42" t="str">
        <f t="shared" si="3"/>
        <v>BALEARES</v>
      </c>
      <c r="B44" s="41">
        <f t="shared" si="4"/>
        <v>25749</v>
      </c>
      <c r="C44" s="41">
        <f t="shared" si="5"/>
        <v>25616</v>
      </c>
      <c r="D44" s="41">
        <f t="shared" si="6"/>
        <v>14</v>
      </c>
      <c r="E44" s="42" t="str">
        <f t="shared" si="2"/>
        <v>CASTELLON</v>
      </c>
      <c r="F44" s="42">
        <f t="shared" si="7"/>
        <v>78324</v>
      </c>
      <c r="G44" s="42">
        <f t="shared" si="8"/>
        <v>73885</v>
      </c>
    </row>
    <row r="45" spans="1:9" x14ac:dyDescent="0.25">
      <c r="A45" s="42" t="str">
        <f t="shared" si="3"/>
        <v>BARCELONA</v>
      </c>
      <c r="B45" s="41">
        <f t="shared" si="4"/>
        <v>598372.5</v>
      </c>
      <c r="C45" s="41">
        <f t="shared" si="5"/>
        <v>554338.5</v>
      </c>
      <c r="D45" s="41">
        <f t="shared" si="6"/>
        <v>2</v>
      </c>
      <c r="E45" s="42" t="str">
        <f t="shared" si="2"/>
        <v>VIGO</v>
      </c>
      <c r="F45" s="42">
        <f t="shared" si="7"/>
        <v>75430</v>
      </c>
      <c r="G45" s="42">
        <f t="shared" si="8"/>
        <v>80024</v>
      </c>
    </row>
    <row r="46" spans="1:9" x14ac:dyDescent="0.25">
      <c r="A46" s="42" t="str">
        <f t="shared" si="3"/>
        <v>BILBAO</v>
      </c>
      <c r="B46" s="41">
        <f t="shared" si="4"/>
        <v>248882</v>
      </c>
      <c r="C46" s="41">
        <f t="shared" si="5"/>
        <v>247019.5</v>
      </c>
      <c r="D46" s="41">
        <f t="shared" si="6"/>
        <v>3</v>
      </c>
      <c r="E46" s="42" t="str">
        <f t="shared" si="2"/>
        <v>SEVILLA</v>
      </c>
      <c r="F46" s="42">
        <f t="shared" si="7"/>
        <v>61148</v>
      </c>
      <c r="G46" s="42">
        <f t="shared" si="8"/>
        <v>55197</v>
      </c>
    </row>
    <row r="47" spans="1:9" x14ac:dyDescent="0.25">
      <c r="A47" s="42" t="str">
        <f t="shared" si="3"/>
        <v>CARTAGENA</v>
      </c>
      <c r="B47" s="41">
        <f t="shared" si="4"/>
        <v>35719</v>
      </c>
      <c r="C47" s="41">
        <f t="shared" si="5"/>
        <v>31884</v>
      </c>
      <c r="D47" s="41">
        <f t="shared" si="6"/>
        <v>13</v>
      </c>
      <c r="E47" s="42" t="str">
        <f t="shared" si="2"/>
        <v>ALICANTE</v>
      </c>
      <c r="F47" s="42">
        <f t="shared" si="7"/>
        <v>58233</v>
      </c>
      <c r="G47" s="42">
        <f t="shared" si="8"/>
        <v>61130</v>
      </c>
    </row>
    <row r="48" spans="1:9" x14ac:dyDescent="0.25">
      <c r="A48" s="42" t="str">
        <f t="shared" si="3"/>
        <v>CASTELLON</v>
      </c>
      <c r="B48" s="41">
        <f t="shared" si="4"/>
        <v>78324</v>
      </c>
      <c r="C48" s="41">
        <f t="shared" si="5"/>
        <v>73885</v>
      </c>
      <c r="D48" s="41">
        <f t="shared" si="6"/>
        <v>7</v>
      </c>
      <c r="E48" s="42" t="str">
        <f t="shared" si="2"/>
        <v>BAHIA DE CADIZ</v>
      </c>
      <c r="F48" s="42">
        <f t="shared" si="7"/>
        <v>39930.5</v>
      </c>
      <c r="G48" s="42">
        <f t="shared" si="8"/>
        <v>38066</v>
      </c>
    </row>
    <row r="49" spans="1:7" x14ac:dyDescent="0.25">
      <c r="A49" s="42" t="str">
        <f t="shared" si="3"/>
        <v>CEUTA</v>
      </c>
      <c r="B49" s="41">
        <f t="shared" si="4"/>
        <v>7939</v>
      </c>
      <c r="C49" s="41">
        <f t="shared" si="5"/>
        <v>7978</v>
      </c>
      <c r="D49" s="41">
        <f t="shared" si="6"/>
        <v>20</v>
      </c>
      <c r="E49" s="42" t="str">
        <f t="shared" si="2"/>
        <v>TARRAGONA</v>
      </c>
      <c r="F49" s="42">
        <f t="shared" si="7"/>
        <v>38688</v>
      </c>
      <c r="G49" s="42">
        <f t="shared" si="8"/>
        <v>32039</v>
      </c>
    </row>
    <row r="50" spans="1:7" x14ac:dyDescent="0.25">
      <c r="A50" s="42" t="str">
        <f t="shared" si="3"/>
        <v>FERROL-SAN CIBRAO</v>
      </c>
      <c r="B50" s="41">
        <f t="shared" si="4"/>
        <v>411</v>
      </c>
      <c r="C50" s="41">
        <f t="shared" si="5"/>
        <v>461</v>
      </c>
      <c r="D50" s="41">
        <f t="shared" si="6"/>
        <v>25</v>
      </c>
      <c r="E50" s="42" t="str">
        <f t="shared" si="2"/>
        <v>CARTAGENA</v>
      </c>
      <c r="F50" s="42">
        <f t="shared" si="7"/>
        <v>35719</v>
      </c>
      <c r="G50" s="42">
        <f t="shared" si="8"/>
        <v>31884</v>
      </c>
    </row>
    <row r="51" spans="1:7" x14ac:dyDescent="0.25">
      <c r="A51" s="42" t="str">
        <f t="shared" si="3"/>
        <v>GIJON</v>
      </c>
      <c r="B51" s="41">
        <f t="shared" si="4"/>
        <v>21854</v>
      </c>
      <c r="C51" s="41">
        <f t="shared" si="5"/>
        <v>25357</v>
      </c>
      <c r="D51" s="41">
        <f t="shared" si="6"/>
        <v>15</v>
      </c>
      <c r="E51" s="42" t="str">
        <f t="shared" si="2"/>
        <v>BALEARES</v>
      </c>
      <c r="F51" s="42">
        <f t="shared" si="7"/>
        <v>25749</v>
      </c>
      <c r="G51" s="42">
        <f t="shared" si="8"/>
        <v>25616</v>
      </c>
    </row>
    <row r="52" spans="1:7" x14ac:dyDescent="0.25">
      <c r="A52" s="42" t="str">
        <f t="shared" si="3"/>
        <v>HUELVA</v>
      </c>
      <c r="B52" s="41">
        <f t="shared" si="4"/>
        <v>2464</v>
      </c>
      <c r="C52" s="41">
        <f t="shared" si="5"/>
        <v>281</v>
      </c>
      <c r="D52" s="41">
        <f t="shared" si="6"/>
        <v>22</v>
      </c>
      <c r="E52" s="42" t="str">
        <f t="shared" si="2"/>
        <v>GIJON</v>
      </c>
      <c r="F52" s="42">
        <f t="shared" si="7"/>
        <v>21854</v>
      </c>
      <c r="G52" s="42">
        <f t="shared" si="8"/>
        <v>25357</v>
      </c>
    </row>
    <row r="53" spans="1:7" x14ac:dyDescent="0.25">
      <c r="A53" s="42" t="str">
        <f t="shared" si="3"/>
        <v>LAS PALMAS</v>
      </c>
      <c r="B53" s="41">
        <f t="shared" si="4"/>
        <v>178607</v>
      </c>
      <c r="C53" s="41">
        <f t="shared" si="5"/>
        <v>165734</v>
      </c>
      <c r="D53" s="41">
        <f t="shared" si="6"/>
        <v>4</v>
      </c>
      <c r="E53" s="42" t="str">
        <f t="shared" si="2"/>
        <v>MELILLA</v>
      </c>
      <c r="F53" s="42">
        <f t="shared" si="7"/>
        <v>15619</v>
      </c>
      <c r="G53" s="42">
        <f t="shared" si="8"/>
        <v>14535</v>
      </c>
    </row>
    <row r="54" spans="1:7" x14ac:dyDescent="0.25">
      <c r="A54" s="42" t="str">
        <f t="shared" si="3"/>
        <v>MALAGA</v>
      </c>
      <c r="B54" s="41">
        <f t="shared" si="4"/>
        <v>14925</v>
      </c>
      <c r="C54" s="41">
        <f t="shared" si="5"/>
        <v>12653</v>
      </c>
      <c r="D54" s="41">
        <f t="shared" si="6"/>
        <v>17</v>
      </c>
      <c r="E54" s="42" t="str">
        <f t="shared" si="2"/>
        <v>MALAGA</v>
      </c>
      <c r="F54" s="42">
        <f t="shared" si="7"/>
        <v>14925</v>
      </c>
      <c r="G54" s="42">
        <f t="shared" si="8"/>
        <v>12653</v>
      </c>
    </row>
    <row r="55" spans="1:7" x14ac:dyDescent="0.25">
      <c r="A55" s="42" t="str">
        <f t="shared" si="3"/>
        <v>MARIN Y RIA DE PONTEVEDRA</v>
      </c>
      <c r="B55" s="41">
        <f t="shared" si="4"/>
        <v>10620</v>
      </c>
      <c r="C55" s="41">
        <f t="shared" si="5"/>
        <v>11967</v>
      </c>
      <c r="D55" s="41">
        <f t="shared" si="6"/>
        <v>19</v>
      </c>
      <c r="E55" s="42" t="str">
        <f t="shared" si="2"/>
        <v>VILAGARCIA</v>
      </c>
      <c r="F55" s="42">
        <f t="shared" si="7"/>
        <v>14220</v>
      </c>
      <c r="G55" s="42">
        <f t="shared" si="8"/>
        <v>12775</v>
      </c>
    </row>
    <row r="56" spans="1:7" x14ac:dyDescent="0.25">
      <c r="A56" s="42" t="str">
        <f t="shared" si="3"/>
        <v>MELILLA</v>
      </c>
      <c r="B56" s="41">
        <f t="shared" si="4"/>
        <v>15619</v>
      </c>
      <c r="C56" s="41">
        <f t="shared" si="5"/>
        <v>14535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10620</v>
      </c>
      <c r="G56" s="42">
        <f t="shared" si="8"/>
        <v>11967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2583</v>
      </c>
      <c r="D57" s="41">
        <f t="shared" si="6"/>
        <v>23</v>
      </c>
      <c r="E57" s="42" t="str">
        <f t="shared" si="2"/>
        <v>CEUTA</v>
      </c>
      <c r="F57" s="42">
        <f t="shared" si="7"/>
        <v>7939</v>
      </c>
      <c r="G57" s="42">
        <f t="shared" si="8"/>
        <v>7978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3082</v>
      </c>
      <c r="G58" s="42">
        <f t="shared" si="8"/>
        <v>2776</v>
      </c>
    </row>
    <row r="59" spans="1:7" x14ac:dyDescent="0.25">
      <c r="A59" s="42" t="str">
        <f t="shared" si="3"/>
        <v>SANTA CRUZ DE TENERIFE</v>
      </c>
      <c r="B59" s="41">
        <f t="shared" si="4"/>
        <v>128462</v>
      </c>
      <c r="C59" s="41">
        <f t="shared" si="5"/>
        <v>122729</v>
      </c>
      <c r="D59" s="41">
        <f t="shared" si="6"/>
        <v>6</v>
      </c>
      <c r="E59" s="42" t="str">
        <f t="shared" si="2"/>
        <v>HUELVA</v>
      </c>
      <c r="F59" s="42">
        <f t="shared" si="7"/>
        <v>2464</v>
      </c>
      <c r="G59" s="42">
        <f t="shared" si="8"/>
        <v>281</v>
      </c>
    </row>
    <row r="60" spans="1:7" x14ac:dyDescent="0.25">
      <c r="A60" s="42" t="str">
        <f t="shared" si="3"/>
        <v>SANTANDER</v>
      </c>
      <c r="B60" s="41">
        <f t="shared" si="4"/>
        <v>389</v>
      </c>
      <c r="C60" s="41">
        <f t="shared" si="5"/>
        <v>565</v>
      </c>
      <c r="D60" s="41">
        <f t="shared" si="6"/>
        <v>26</v>
      </c>
      <c r="E60" s="42" t="str">
        <f t="shared" si="2"/>
        <v>MOTRIL</v>
      </c>
      <c r="F60" s="42">
        <f t="shared" si="7"/>
        <v>1707</v>
      </c>
      <c r="G60" s="42">
        <f t="shared" si="8"/>
        <v>2583</v>
      </c>
    </row>
    <row r="61" spans="1:7" x14ac:dyDescent="0.25">
      <c r="A61" s="42" t="str">
        <f t="shared" si="3"/>
        <v>SEVILLA</v>
      </c>
      <c r="B61" s="41">
        <f t="shared" si="4"/>
        <v>61148</v>
      </c>
      <c r="C61" s="41">
        <f t="shared" si="5"/>
        <v>55197</v>
      </c>
      <c r="D61" s="41">
        <f t="shared" si="6"/>
        <v>9</v>
      </c>
      <c r="E61" s="42" t="str">
        <f t="shared" si="2"/>
        <v>A CORUÑA</v>
      </c>
      <c r="F61" s="42">
        <f t="shared" si="7"/>
        <v>1038</v>
      </c>
      <c r="G61" s="42">
        <f t="shared" si="8"/>
        <v>1544</v>
      </c>
    </row>
    <row r="62" spans="1:7" x14ac:dyDescent="0.25">
      <c r="A62" s="42" t="str">
        <f t="shared" si="3"/>
        <v>TARRAGONA</v>
      </c>
      <c r="B62" s="41">
        <f t="shared" si="4"/>
        <v>38688</v>
      </c>
      <c r="C62" s="41">
        <f t="shared" si="5"/>
        <v>32039</v>
      </c>
      <c r="D62" s="41">
        <f t="shared" si="6"/>
        <v>12</v>
      </c>
      <c r="E62" s="42" t="str">
        <f t="shared" si="2"/>
        <v>FERROL-SAN CIBRAO</v>
      </c>
      <c r="F62" s="42">
        <f t="shared" si="7"/>
        <v>411</v>
      </c>
      <c r="G62" s="42">
        <f t="shared" si="8"/>
        <v>461</v>
      </c>
    </row>
    <row r="63" spans="1:7" x14ac:dyDescent="0.25">
      <c r="A63" s="42" t="str">
        <f t="shared" si="3"/>
        <v>VALENCIA</v>
      </c>
      <c r="B63" s="41">
        <f t="shared" si="4"/>
        <v>779041</v>
      </c>
      <c r="C63" s="41">
        <f t="shared" si="5"/>
        <v>917707</v>
      </c>
      <c r="D63" s="41">
        <f t="shared" si="6"/>
        <v>1</v>
      </c>
      <c r="E63" s="42" t="str">
        <f t="shared" si="2"/>
        <v>SANTANDER</v>
      </c>
      <c r="F63" s="42">
        <f t="shared" si="7"/>
        <v>389</v>
      </c>
      <c r="G63" s="42">
        <f t="shared" si="8"/>
        <v>565</v>
      </c>
    </row>
    <row r="64" spans="1:7" x14ac:dyDescent="0.25">
      <c r="A64" s="42" t="str">
        <f t="shared" si="3"/>
        <v>VIGO</v>
      </c>
      <c r="B64" s="41">
        <f t="shared" si="4"/>
        <v>75430</v>
      </c>
      <c r="C64" s="41">
        <f t="shared" si="5"/>
        <v>80024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14220</v>
      </c>
      <c r="C65" s="41">
        <f t="shared" si="5"/>
        <v>12775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26325</v>
      </c>
      <c r="C7" s="9">
        <v>26733</v>
      </c>
      <c r="D7" s="9">
        <v>51252</v>
      </c>
      <c r="E7" s="9">
        <v>47750</v>
      </c>
      <c r="F7" s="10">
        <f>((E7*100)/D7)-100</f>
        <v>-6.8329040817919235</v>
      </c>
      <c r="G7" s="1"/>
      <c r="H7" s="1"/>
      <c r="I7" s="1"/>
    </row>
    <row r="8" spans="1:12" x14ac:dyDescent="0.25">
      <c r="A8" s="11" t="s">
        <v>45</v>
      </c>
      <c r="B8" s="12">
        <v>17739</v>
      </c>
      <c r="C8" s="12">
        <v>14998</v>
      </c>
      <c r="D8" s="12">
        <v>64940</v>
      </c>
      <c r="E8" s="12">
        <v>54286</v>
      </c>
      <c r="F8" s="13">
        <f t="shared" ref="F8:F35" si="0">((E8*100)/D8)-100</f>
        <v>-16.405913150600554</v>
      </c>
      <c r="G8" s="1"/>
      <c r="H8" s="1"/>
      <c r="I8" s="1"/>
    </row>
    <row r="9" spans="1:12" x14ac:dyDescent="0.25">
      <c r="A9" s="8" t="s">
        <v>46</v>
      </c>
      <c r="B9" s="9">
        <v>33247</v>
      </c>
      <c r="C9" s="9">
        <v>31600</v>
      </c>
      <c r="D9" s="9">
        <v>171138</v>
      </c>
      <c r="E9" s="9">
        <v>151390</v>
      </c>
      <c r="F9" s="10">
        <f t="shared" si="0"/>
        <v>-11.539225654150457</v>
      </c>
      <c r="G9" s="1"/>
      <c r="H9" s="1"/>
      <c r="I9" s="1"/>
    </row>
    <row r="10" spans="1:12" x14ac:dyDescent="0.25">
      <c r="A10" s="11" t="s">
        <v>47</v>
      </c>
      <c r="B10" s="12">
        <v>745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334936</v>
      </c>
      <c r="C11" s="9">
        <v>342316</v>
      </c>
      <c r="D11" s="9">
        <v>1660679</v>
      </c>
      <c r="E11" s="9">
        <v>1694022</v>
      </c>
      <c r="F11" s="10">
        <f t="shared" si="0"/>
        <v>2.0077931978425738</v>
      </c>
      <c r="G11" s="1"/>
      <c r="H11" s="1"/>
      <c r="I11" s="1"/>
    </row>
    <row r="12" spans="1:12" x14ac:dyDescent="0.25">
      <c r="A12" s="11" t="s">
        <v>49</v>
      </c>
      <c r="B12" s="12">
        <v>40003</v>
      </c>
      <c r="C12" s="12">
        <v>43133</v>
      </c>
      <c r="D12" s="12">
        <v>145450</v>
      </c>
      <c r="E12" s="12">
        <v>128517</v>
      </c>
      <c r="F12" s="13">
        <f t="shared" si="0"/>
        <v>-11.641801306290816</v>
      </c>
      <c r="G12" s="1"/>
      <c r="H12" s="1"/>
      <c r="I12" s="1"/>
    </row>
    <row r="13" spans="1:12" x14ac:dyDescent="0.25">
      <c r="A13" s="8" t="s">
        <v>50</v>
      </c>
      <c r="B13" s="9">
        <v>532148</v>
      </c>
      <c r="C13" s="9">
        <v>525920</v>
      </c>
      <c r="D13" s="9">
        <v>1394275</v>
      </c>
      <c r="E13" s="9">
        <v>1520073</v>
      </c>
      <c r="F13" s="10">
        <f t="shared" si="0"/>
        <v>9.0224668734647082</v>
      </c>
      <c r="G13" s="1"/>
      <c r="H13" s="1"/>
      <c r="I13" s="1"/>
    </row>
    <row r="14" spans="1:12" x14ac:dyDescent="0.25">
      <c r="A14" s="11" t="s">
        <v>51</v>
      </c>
      <c r="B14" s="12">
        <v>375915</v>
      </c>
      <c r="C14" s="12">
        <v>321479</v>
      </c>
      <c r="D14" s="12">
        <v>1032801</v>
      </c>
      <c r="E14" s="12">
        <v>996423</v>
      </c>
      <c r="F14" s="13">
        <f t="shared" si="0"/>
        <v>-3.5222661480769233</v>
      </c>
      <c r="G14" s="1"/>
      <c r="H14" s="1"/>
      <c r="I14" s="1"/>
    </row>
    <row r="15" spans="1:12" x14ac:dyDescent="0.25">
      <c r="A15" s="8" t="s">
        <v>52</v>
      </c>
      <c r="B15" s="9">
        <v>16306</v>
      </c>
      <c r="C15" s="9">
        <v>33678</v>
      </c>
      <c r="D15" s="9">
        <v>36590</v>
      </c>
      <c r="E15" s="9">
        <v>53090</v>
      </c>
      <c r="F15" s="10">
        <f t="shared" si="0"/>
        <v>45.094288056846125</v>
      </c>
      <c r="G15" s="1"/>
      <c r="H15" s="1"/>
      <c r="I15" s="1"/>
    </row>
    <row r="16" spans="1:12" x14ac:dyDescent="0.25">
      <c r="A16" s="11" t="s">
        <v>53</v>
      </c>
      <c r="B16" s="12">
        <v>22069</v>
      </c>
      <c r="C16" s="12">
        <v>18896</v>
      </c>
      <c r="D16" s="12">
        <v>31768</v>
      </c>
      <c r="E16" s="12">
        <v>34068</v>
      </c>
      <c r="F16" s="13">
        <f t="shared" si="0"/>
        <v>7.2399899269705372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145089</v>
      </c>
      <c r="C18" s="12">
        <v>143866</v>
      </c>
      <c r="D18" s="12">
        <v>697036</v>
      </c>
      <c r="E18" s="12">
        <v>686506</v>
      </c>
      <c r="F18" s="13">
        <f t="shared" si="0"/>
        <v>-1.5106823750853664</v>
      </c>
      <c r="G18" s="1"/>
      <c r="H18" s="1"/>
      <c r="I18" s="1"/>
    </row>
    <row r="19" spans="1:9" x14ac:dyDescent="0.25">
      <c r="A19" s="8" t="s">
        <v>56</v>
      </c>
      <c r="B19" s="9">
        <v>2035</v>
      </c>
      <c r="C19" s="9">
        <v>9022</v>
      </c>
      <c r="D19" s="9">
        <v>3130</v>
      </c>
      <c r="E19" s="9">
        <v>11724</v>
      </c>
      <c r="F19" s="10">
        <f t="shared" si="0"/>
        <v>274.56869009584665</v>
      </c>
      <c r="G19" s="1"/>
      <c r="H19" s="1"/>
      <c r="I19" s="1"/>
    </row>
    <row r="20" spans="1:9" x14ac:dyDescent="0.25">
      <c r="A20" s="11" t="s">
        <v>57</v>
      </c>
      <c r="B20" s="12">
        <v>8926</v>
      </c>
      <c r="C20" s="12">
        <v>11233</v>
      </c>
      <c r="D20" s="12">
        <v>21282</v>
      </c>
      <c r="E20" s="12">
        <v>22314</v>
      </c>
      <c r="F20" s="13">
        <f t="shared" si="0"/>
        <v>4.8491683112489454</v>
      </c>
      <c r="G20" s="1"/>
      <c r="H20" s="1"/>
      <c r="I20" s="1"/>
    </row>
    <row r="21" spans="1:9" x14ac:dyDescent="0.25">
      <c r="A21" s="8" t="s">
        <v>58</v>
      </c>
      <c r="B21" s="9">
        <v>2340</v>
      </c>
      <c r="C21" s="9">
        <v>2701</v>
      </c>
      <c r="D21" s="9">
        <v>9044</v>
      </c>
      <c r="E21" s="9">
        <v>9911</v>
      </c>
      <c r="F21" s="10">
        <f t="shared" si="0"/>
        <v>9.5864661654135404</v>
      </c>
      <c r="G21" s="1"/>
      <c r="H21" s="1"/>
      <c r="I21" s="1"/>
    </row>
    <row r="22" spans="1:9" x14ac:dyDescent="0.25">
      <c r="A22" s="11" t="s">
        <v>59</v>
      </c>
      <c r="B22" s="12">
        <v>138016</v>
      </c>
      <c r="C22" s="12">
        <v>102320</v>
      </c>
      <c r="D22" s="12">
        <v>852438</v>
      </c>
      <c r="E22" s="12">
        <v>967332</v>
      </c>
      <c r="F22" s="13">
        <f t="shared" si="0"/>
        <v>13.478282291498033</v>
      </c>
      <c r="G22" s="1"/>
      <c r="H22" s="1"/>
      <c r="I22" s="1"/>
    </row>
    <row r="23" spans="1:9" x14ac:dyDescent="0.25">
      <c r="A23" s="8" t="s">
        <v>60</v>
      </c>
      <c r="B23" s="9">
        <v>45459</v>
      </c>
      <c r="C23" s="9">
        <v>47305</v>
      </c>
      <c r="D23" s="9">
        <v>235639</v>
      </c>
      <c r="E23" s="9">
        <v>239747</v>
      </c>
      <c r="F23" s="10">
        <f t="shared" si="0"/>
        <v>1.743344692516942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42787</v>
      </c>
      <c r="C25" s="9">
        <v>42935</v>
      </c>
      <c r="D25" s="9">
        <v>217572</v>
      </c>
      <c r="E25" s="9">
        <v>223766</v>
      </c>
      <c r="F25" s="10">
        <f t="shared" si="0"/>
        <v>2.8468736785983424</v>
      </c>
      <c r="G25" s="1"/>
      <c r="H25" s="1"/>
      <c r="I25" s="1"/>
    </row>
    <row r="26" spans="1:9" x14ac:dyDescent="0.25">
      <c r="A26" s="11" t="s">
        <v>63</v>
      </c>
      <c r="B26" s="12">
        <v>16031</v>
      </c>
      <c r="C26" s="12">
        <v>16888</v>
      </c>
      <c r="D26" s="12">
        <v>76444</v>
      </c>
      <c r="E26" s="12">
        <v>93998</v>
      </c>
      <c r="F26" s="13">
        <f t="shared" si="0"/>
        <v>22.963214902412219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372140</v>
      </c>
      <c r="C28" s="12">
        <v>336879</v>
      </c>
      <c r="D28" s="12">
        <v>2089317</v>
      </c>
      <c r="E28" s="12">
        <v>2089639</v>
      </c>
      <c r="F28" s="13">
        <f t="shared" si="0"/>
        <v>1.5411735031108265E-2</v>
      </c>
      <c r="G28" s="1"/>
      <c r="H28" s="1"/>
      <c r="I28" s="1"/>
    </row>
    <row r="29" spans="1:9" x14ac:dyDescent="0.25">
      <c r="A29" s="8" t="s">
        <v>66</v>
      </c>
      <c r="B29" s="9">
        <v>20078</v>
      </c>
      <c r="C29" s="9">
        <v>21700</v>
      </c>
      <c r="D29" s="9">
        <v>56108</v>
      </c>
      <c r="E29" s="9">
        <v>60289</v>
      </c>
      <c r="F29" s="10">
        <f t="shared" si="0"/>
        <v>7.4517002922934381</v>
      </c>
      <c r="G29" s="1"/>
      <c r="H29" s="1"/>
      <c r="I29" s="1"/>
    </row>
    <row r="30" spans="1:9" x14ac:dyDescent="0.25">
      <c r="A30" s="11" t="s">
        <v>67</v>
      </c>
      <c r="B30" s="12">
        <v>1936</v>
      </c>
      <c r="C30" s="12">
        <v>2281</v>
      </c>
      <c r="D30" s="12">
        <v>7682</v>
      </c>
      <c r="E30" s="12">
        <v>6073</v>
      </c>
      <c r="F30" s="13">
        <f t="shared" si="0"/>
        <v>-20.945066388961209</v>
      </c>
      <c r="G30" s="1"/>
      <c r="H30" s="1"/>
      <c r="I30" s="1"/>
    </row>
    <row r="31" spans="1:9" x14ac:dyDescent="0.25">
      <c r="A31" s="8" t="s">
        <v>68</v>
      </c>
      <c r="B31" s="9">
        <v>78</v>
      </c>
      <c r="C31" s="9">
        <v>85</v>
      </c>
      <c r="D31" s="9">
        <v>78</v>
      </c>
      <c r="E31" s="9">
        <v>85</v>
      </c>
      <c r="F31" s="10">
        <f t="shared" si="0"/>
        <v>8.974358974358978</v>
      </c>
      <c r="G31" s="1"/>
      <c r="H31" s="1"/>
      <c r="I31" s="1"/>
    </row>
    <row r="32" spans="1:9" x14ac:dyDescent="0.25">
      <c r="A32" s="11" t="s">
        <v>69</v>
      </c>
      <c r="B32" s="12">
        <v>81078</v>
      </c>
      <c r="C32" s="12">
        <v>57717</v>
      </c>
      <c r="D32" s="12">
        <v>230854</v>
      </c>
      <c r="E32" s="12">
        <v>206383</v>
      </c>
      <c r="F32" s="13">
        <f t="shared" si="0"/>
        <v>-10.60020619092586</v>
      </c>
      <c r="G32" s="1"/>
      <c r="H32" s="1"/>
      <c r="I32" s="1"/>
    </row>
    <row r="33" spans="1:9" x14ac:dyDescent="0.25">
      <c r="A33" s="8" t="s">
        <v>70</v>
      </c>
      <c r="B33" s="9">
        <v>25421</v>
      </c>
      <c r="C33" s="9">
        <v>20114</v>
      </c>
      <c r="D33" s="9">
        <v>46861</v>
      </c>
      <c r="E33" s="9">
        <v>22471</v>
      </c>
      <c r="F33" s="10">
        <f t="shared" si="0"/>
        <v>-52.047544866733531</v>
      </c>
      <c r="G33" s="1"/>
      <c r="H33" s="1"/>
      <c r="I33" s="1"/>
    </row>
    <row r="34" spans="1:9" x14ac:dyDescent="0.25">
      <c r="A34" s="11" t="s">
        <v>71</v>
      </c>
      <c r="B34" s="12">
        <v>1021</v>
      </c>
      <c r="C34" s="12">
        <v>600</v>
      </c>
      <c r="D34" s="12">
        <v>1021</v>
      </c>
      <c r="E34" s="12">
        <v>897</v>
      </c>
      <c r="F34" s="13">
        <f t="shared" si="0"/>
        <v>-12.144955925563167</v>
      </c>
      <c r="G34" s="1"/>
      <c r="H34" s="1"/>
      <c r="I34" s="1"/>
    </row>
    <row r="35" spans="1:9" x14ac:dyDescent="0.25">
      <c r="A35" s="14" t="s">
        <v>72</v>
      </c>
      <c r="B35" s="15">
        <f>SUM(B7:B34)</f>
        <v>2301868</v>
      </c>
      <c r="C35" s="15">
        <f t="shared" ref="C35:E35" si="1">SUM(C7:C34)</f>
        <v>2174399</v>
      </c>
      <c r="D35" s="15">
        <f t="shared" si="1"/>
        <v>9135124</v>
      </c>
      <c r="E35" s="15">
        <f t="shared" si="1"/>
        <v>9320754</v>
      </c>
      <c r="F35" s="16">
        <f t="shared" si="0"/>
        <v>2.03204685563108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47750</v>
      </c>
      <c r="C38" s="41">
        <f>D7</f>
        <v>51252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2089639</v>
      </c>
      <c r="G38" s="42">
        <f>LOOKUP(E38,$A$38:$A$65,$C$38:$C$65)</f>
        <v>2089317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54286</v>
      </c>
      <c r="C39" s="41">
        <f t="shared" ref="C39:C65" si="5">D8</f>
        <v>64940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1694022</v>
      </c>
      <c r="G39" s="42">
        <f t="shared" ref="G39:G65" si="8">LOOKUP(E39,$A$38:$A$65,$C$38:$C$65)</f>
        <v>1660679</v>
      </c>
    </row>
    <row r="40" spans="1:9" x14ac:dyDescent="0.25">
      <c r="A40" s="42" t="str">
        <f t="shared" si="3"/>
        <v>ALMERIA</v>
      </c>
      <c r="B40" s="41">
        <f t="shared" si="4"/>
        <v>151390</v>
      </c>
      <c r="C40" s="41">
        <f t="shared" si="5"/>
        <v>171138</v>
      </c>
      <c r="D40" s="41">
        <f t="shared" si="6"/>
        <v>10</v>
      </c>
      <c r="E40" s="42" t="str">
        <f t="shared" si="2"/>
        <v>BALEARES</v>
      </c>
      <c r="F40" s="42">
        <f t="shared" si="7"/>
        <v>1520073</v>
      </c>
      <c r="G40" s="42">
        <f t="shared" si="8"/>
        <v>1394275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BARCELONA</v>
      </c>
      <c r="F41" s="42">
        <f t="shared" si="7"/>
        <v>996423</v>
      </c>
      <c r="G41" s="42">
        <f t="shared" si="8"/>
        <v>1032801</v>
      </c>
    </row>
    <row r="42" spans="1:9" x14ac:dyDescent="0.25">
      <c r="A42" s="42" t="str">
        <f t="shared" si="3"/>
        <v>BAHIA DE ALGECIRAS</v>
      </c>
      <c r="B42" s="41">
        <f t="shared" si="4"/>
        <v>1694022</v>
      </c>
      <c r="C42" s="41">
        <f t="shared" si="5"/>
        <v>1660679</v>
      </c>
      <c r="D42" s="41">
        <f t="shared" si="6"/>
        <v>2</v>
      </c>
      <c r="E42" s="42" t="str">
        <f t="shared" si="2"/>
        <v>LAS PALMAS</v>
      </c>
      <c r="F42" s="42">
        <f t="shared" si="7"/>
        <v>967332</v>
      </c>
      <c r="G42" s="42">
        <f t="shared" si="8"/>
        <v>852438</v>
      </c>
    </row>
    <row r="43" spans="1:9" x14ac:dyDescent="0.25">
      <c r="A43" s="42" t="str">
        <f t="shared" si="3"/>
        <v>BAHIA DE CADIZ</v>
      </c>
      <c r="B43" s="41">
        <f t="shared" si="4"/>
        <v>128517</v>
      </c>
      <c r="C43" s="41">
        <f t="shared" si="5"/>
        <v>145450</v>
      </c>
      <c r="D43" s="41">
        <f t="shared" si="6"/>
        <v>11</v>
      </c>
      <c r="E43" s="42" t="str">
        <f t="shared" si="2"/>
        <v>CEUTA</v>
      </c>
      <c r="F43" s="42">
        <f t="shared" si="7"/>
        <v>686506</v>
      </c>
      <c r="G43" s="42">
        <f t="shared" si="8"/>
        <v>697036</v>
      </c>
    </row>
    <row r="44" spans="1:9" x14ac:dyDescent="0.25">
      <c r="A44" s="42" t="str">
        <f t="shared" si="3"/>
        <v>BALEARES</v>
      </c>
      <c r="B44" s="41">
        <f t="shared" si="4"/>
        <v>1520073</v>
      </c>
      <c r="C44" s="41">
        <f t="shared" si="5"/>
        <v>1394275</v>
      </c>
      <c r="D44" s="41">
        <f t="shared" si="6"/>
        <v>3</v>
      </c>
      <c r="E44" s="42" t="str">
        <f t="shared" si="2"/>
        <v>MALAGA</v>
      </c>
      <c r="F44" s="42">
        <f t="shared" si="7"/>
        <v>239747</v>
      </c>
      <c r="G44" s="42">
        <f t="shared" si="8"/>
        <v>235639</v>
      </c>
    </row>
    <row r="45" spans="1:9" x14ac:dyDescent="0.25">
      <c r="A45" s="42" t="str">
        <f t="shared" si="3"/>
        <v>BARCELONA</v>
      </c>
      <c r="B45" s="41">
        <f t="shared" si="4"/>
        <v>996423</v>
      </c>
      <c r="C45" s="41">
        <f t="shared" si="5"/>
        <v>1032801</v>
      </c>
      <c r="D45" s="41">
        <f t="shared" si="6"/>
        <v>4</v>
      </c>
      <c r="E45" s="42" t="str">
        <f t="shared" si="2"/>
        <v>MELILLA</v>
      </c>
      <c r="F45" s="42">
        <f t="shared" si="7"/>
        <v>223766</v>
      </c>
      <c r="G45" s="42">
        <f t="shared" si="8"/>
        <v>217572</v>
      </c>
    </row>
    <row r="46" spans="1:9" x14ac:dyDescent="0.25">
      <c r="A46" s="42" t="str">
        <f t="shared" si="3"/>
        <v>BILBAO</v>
      </c>
      <c r="B46" s="41">
        <f t="shared" si="4"/>
        <v>53090</v>
      </c>
      <c r="C46" s="41">
        <f t="shared" si="5"/>
        <v>36590</v>
      </c>
      <c r="D46" s="41">
        <f t="shared" si="6"/>
        <v>15</v>
      </c>
      <c r="E46" s="42" t="str">
        <f t="shared" si="2"/>
        <v>VALENCIA</v>
      </c>
      <c r="F46" s="42">
        <f t="shared" si="7"/>
        <v>206383</v>
      </c>
      <c r="G46" s="42">
        <f t="shared" si="8"/>
        <v>230854</v>
      </c>
    </row>
    <row r="47" spans="1:9" x14ac:dyDescent="0.25">
      <c r="A47" s="42" t="str">
        <f t="shared" si="3"/>
        <v>CARTAGENA</v>
      </c>
      <c r="B47" s="41">
        <f t="shared" si="4"/>
        <v>34068</v>
      </c>
      <c r="C47" s="41">
        <f t="shared" si="5"/>
        <v>31768</v>
      </c>
      <c r="D47" s="41">
        <f t="shared" si="6"/>
        <v>17</v>
      </c>
      <c r="E47" s="42" t="str">
        <f t="shared" si="2"/>
        <v>ALMERIA</v>
      </c>
      <c r="F47" s="42">
        <f t="shared" si="7"/>
        <v>151390</v>
      </c>
      <c r="G47" s="42">
        <f t="shared" si="8"/>
        <v>171138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BAHIA DE CADIZ</v>
      </c>
      <c r="F48" s="42">
        <f t="shared" si="7"/>
        <v>128517</v>
      </c>
      <c r="G48" s="42">
        <f t="shared" si="8"/>
        <v>145450</v>
      </c>
    </row>
    <row r="49" spans="1:7" x14ac:dyDescent="0.25">
      <c r="A49" s="42" t="str">
        <f t="shared" si="3"/>
        <v>CEUTA</v>
      </c>
      <c r="B49" s="41">
        <f t="shared" si="4"/>
        <v>686506</v>
      </c>
      <c r="C49" s="41">
        <f t="shared" si="5"/>
        <v>697036</v>
      </c>
      <c r="D49" s="41">
        <f t="shared" si="6"/>
        <v>6</v>
      </c>
      <c r="E49" s="42" t="str">
        <f t="shared" si="2"/>
        <v>MOTRIL</v>
      </c>
      <c r="F49" s="42">
        <f t="shared" si="7"/>
        <v>93998</v>
      </c>
      <c r="G49" s="42">
        <f t="shared" si="8"/>
        <v>76444</v>
      </c>
    </row>
    <row r="50" spans="1:7" x14ac:dyDescent="0.25">
      <c r="A50" s="42" t="str">
        <f t="shared" si="3"/>
        <v>FERROL-SAN CIBRAO</v>
      </c>
      <c r="B50" s="41">
        <f t="shared" si="4"/>
        <v>11724</v>
      </c>
      <c r="C50" s="41">
        <f t="shared" si="5"/>
        <v>3130</v>
      </c>
      <c r="D50" s="41">
        <f t="shared" si="6"/>
        <v>20</v>
      </c>
      <c r="E50" s="42" t="str">
        <f t="shared" si="2"/>
        <v>SANTANDER</v>
      </c>
      <c r="F50" s="42">
        <f t="shared" si="7"/>
        <v>60289</v>
      </c>
      <c r="G50" s="42">
        <f t="shared" si="8"/>
        <v>56108</v>
      </c>
    </row>
    <row r="51" spans="1:7" x14ac:dyDescent="0.25">
      <c r="A51" s="42" t="str">
        <f t="shared" si="3"/>
        <v>GIJON</v>
      </c>
      <c r="B51" s="41">
        <f t="shared" si="4"/>
        <v>22314</v>
      </c>
      <c r="C51" s="41">
        <f t="shared" si="5"/>
        <v>21282</v>
      </c>
      <c r="D51" s="41">
        <f t="shared" si="6"/>
        <v>19</v>
      </c>
      <c r="E51" s="42" t="str">
        <f t="shared" si="2"/>
        <v>ALICANTE</v>
      </c>
      <c r="F51" s="42">
        <f t="shared" si="7"/>
        <v>54286</v>
      </c>
      <c r="G51" s="42">
        <f t="shared" si="8"/>
        <v>64940</v>
      </c>
    </row>
    <row r="52" spans="1:7" x14ac:dyDescent="0.25">
      <c r="A52" s="42" t="str">
        <f t="shared" si="3"/>
        <v>HUELVA</v>
      </c>
      <c r="B52" s="41">
        <f t="shared" si="4"/>
        <v>9911</v>
      </c>
      <c r="C52" s="41">
        <f t="shared" si="5"/>
        <v>9044</v>
      </c>
      <c r="D52" s="41">
        <f t="shared" si="6"/>
        <v>21</v>
      </c>
      <c r="E52" s="42" t="str">
        <f t="shared" si="2"/>
        <v>BILBAO</v>
      </c>
      <c r="F52" s="42">
        <f t="shared" si="7"/>
        <v>53090</v>
      </c>
      <c r="G52" s="42">
        <f t="shared" si="8"/>
        <v>36590</v>
      </c>
    </row>
    <row r="53" spans="1:7" x14ac:dyDescent="0.25">
      <c r="A53" s="42" t="str">
        <f t="shared" si="3"/>
        <v>LAS PALMAS</v>
      </c>
      <c r="B53" s="41">
        <f t="shared" si="4"/>
        <v>967332</v>
      </c>
      <c r="C53" s="41">
        <f t="shared" si="5"/>
        <v>852438</v>
      </c>
      <c r="D53" s="41">
        <f t="shared" si="6"/>
        <v>5</v>
      </c>
      <c r="E53" s="42" t="str">
        <f t="shared" si="2"/>
        <v>A CORUÑA</v>
      </c>
      <c r="F53" s="42">
        <f t="shared" si="7"/>
        <v>47750</v>
      </c>
      <c r="G53" s="42">
        <f t="shared" si="8"/>
        <v>51252</v>
      </c>
    </row>
    <row r="54" spans="1:7" x14ac:dyDescent="0.25">
      <c r="A54" s="42" t="str">
        <f t="shared" si="3"/>
        <v>MALAGA</v>
      </c>
      <c r="B54" s="41">
        <f t="shared" si="4"/>
        <v>239747</v>
      </c>
      <c r="C54" s="41">
        <f t="shared" si="5"/>
        <v>235639</v>
      </c>
      <c r="D54" s="41">
        <f t="shared" si="6"/>
        <v>7</v>
      </c>
      <c r="E54" s="42" t="str">
        <f t="shared" si="2"/>
        <v>CARTAGENA</v>
      </c>
      <c r="F54" s="42">
        <f t="shared" si="7"/>
        <v>34068</v>
      </c>
      <c r="G54" s="42">
        <f t="shared" si="8"/>
        <v>31768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VIGO</v>
      </c>
      <c r="F55" s="42">
        <f t="shared" ref="F55:F65" si="9">LOOKUP(E55,$A$38:$A$65,$B$38:$B$65)</f>
        <v>22471</v>
      </c>
      <c r="G55" s="42">
        <f t="shared" si="8"/>
        <v>46861</v>
      </c>
    </row>
    <row r="56" spans="1:7" x14ac:dyDescent="0.25">
      <c r="A56" s="42" t="str">
        <f t="shared" si="3"/>
        <v>MELILLA</v>
      </c>
      <c r="B56" s="41">
        <f t="shared" si="4"/>
        <v>223766</v>
      </c>
      <c r="C56" s="41">
        <f t="shared" si="5"/>
        <v>217572</v>
      </c>
      <c r="D56" s="41">
        <f t="shared" si="6"/>
        <v>8</v>
      </c>
      <c r="E56" s="42" t="str">
        <f t="shared" si="2"/>
        <v>GIJON</v>
      </c>
      <c r="F56" s="42">
        <f t="shared" si="9"/>
        <v>22314</v>
      </c>
      <c r="G56" s="42">
        <f t="shared" si="8"/>
        <v>21282</v>
      </c>
    </row>
    <row r="57" spans="1:7" x14ac:dyDescent="0.25">
      <c r="A57" s="42" t="str">
        <f t="shared" si="3"/>
        <v>MOTRIL</v>
      </c>
      <c r="B57" s="41">
        <f t="shared" si="4"/>
        <v>93998</v>
      </c>
      <c r="C57" s="41">
        <f t="shared" si="5"/>
        <v>76444</v>
      </c>
      <c r="D57" s="41">
        <f t="shared" si="6"/>
        <v>12</v>
      </c>
      <c r="E57" s="42" t="str">
        <f t="shared" si="2"/>
        <v>FERROL-SAN CIBRAO</v>
      </c>
      <c r="F57" s="42">
        <f t="shared" si="9"/>
        <v>11724</v>
      </c>
      <c r="G57" s="42">
        <f t="shared" si="8"/>
        <v>3130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9911</v>
      </c>
      <c r="G58" s="42">
        <f t="shared" si="8"/>
        <v>9044</v>
      </c>
    </row>
    <row r="59" spans="1:7" x14ac:dyDescent="0.25">
      <c r="A59" s="42" t="str">
        <f t="shared" si="3"/>
        <v>SANTA CRUZ DE TENERIFE</v>
      </c>
      <c r="B59" s="41">
        <f t="shared" si="4"/>
        <v>2089639</v>
      </c>
      <c r="C59" s="41">
        <f t="shared" si="5"/>
        <v>2089317</v>
      </c>
      <c r="D59" s="41">
        <f t="shared" si="6"/>
        <v>1</v>
      </c>
      <c r="E59" s="42" t="str">
        <f t="shared" si="2"/>
        <v>SEVILLA</v>
      </c>
      <c r="F59" s="42">
        <f t="shared" si="9"/>
        <v>6073</v>
      </c>
      <c r="G59" s="42">
        <f t="shared" si="8"/>
        <v>7682</v>
      </c>
    </row>
    <row r="60" spans="1:7" x14ac:dyDescent="0.25">
      <c r="A60" s="42" t="str">
        <f t="shared" si="3"/>
        <v>SANTANDER</v>
      </c>
      <c r="B60" s="41">
        <f t="shared" si="4"/>
        <v>60289</v>
      </c>
      <c r="C60" s="41">
        <f t="shared" si="5"/>
        <v>56108</v>
      </c>
      <c r="D60" s="41">
        <f t="shared" si="6"/>
        <v>13</v>
      </c>
      <c r="E60" s="42" t="str">
        <f t="shared" si="2"/>
        <v>VILAGARCIA</v>
      </c>
      <c r="F60" s="42">
        <f t="shared" si="9"/>
        <v>897</v>
      </c>
      <c r="G60" s="42">
        <f t="shared" si="8"/>
        <v>1021</v>
      </c>
    </row>
    <row r="61" spans="1:7" x14ac:dyDescent="0.25">
      <c r="A61" s="42" t="str">
        <f t="shared" si="3"/>
        <v>SEVILLA</v>
      </c>
      <c r="B61" s="41">
        <f t="shared" si="4"/>
        <v>6073</v>
      </c>
      <c r="C61" s="41">
        <f t="shared" si="5"/>
        <v>7682</v>
      </c>
      <c r="D61" s="41">
        <f t="shared" si="6"/>
        <v>22</v>
      </c>
      <c r="E61" s="42" t="str">
        <f t="shared" si="2"/>
        <v>TARRAGONA</v>
      </c>
      <c r="F61" s="42">
        <f t="shared" si="9"/>
        <v>85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85</v>
      </c>
      <c r="C62" s="41">
        <f t="shared" si="5"/>
        <v>78</v>
      </c>
      <c r="D62" s="41">
        <f t="shared" si="6"/>
        <v>24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206383</v>
      </c>
      <c r="C63" s="41">
        <f t="shared" si="5"/>
        <v>230854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22471</v>
      </c>
      <c r="C64" s="41">
        <f t="shared" si="5"/>
        <v>46861</v>
      </c>
      <c r="D64" s="41">
        <f t="shared" si="6"/>
        <v>18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1021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26325</v>
      </c>
      <c r="C7" s="9">
        <v>26733</v>
      </c>
      <c r="D7" s="9">
        <v>51252</v>
      </c>
      <c r="E7" s="9">
        <v>47750</v>
      </c>
      <c r="F7" s="10">
        <f>((E7*100)/D7)-100</f>
        <v>-6.8329040817919235</v>
      </c>
      <c r="G7" s="1"/>
      <c r="H7" s="1"/>
      <c r="I7" s="1"/>
    </row>
    <row r="8" spans="1:12" x14ac:dyDescent="0.25">
      <c r="A8" s="11" t="s">
        <v>45</v>
      </c>
      <c r="B8" s="12">
        <v>8292</v>
      </c>
      <c r="C8" s="12">
        <v>6818</v>
      </c>
      <c r="D8" s="12">
        <v>16383</v>
      </c>
      <c r="E8" s="12">
        <v>12943</v>
      </c>
      <c r="F8" s="13">
        <f t="shared" ref="F8:F35" si="0">((E8*100)/D8)-100</f>
        <v>-20.99737532808399</v>
      </c>
      <c r="G8" s="1"/>
      <c r="H8" s="1"/>
      <c r="I8" s="1"/>
    </row>
    <row r="9" spans="1:12" x14ac:dyDescent="0.25">
      <c r="A9" s="8" t="s">
        <v>46</v>
      </c>
      <c r="B9" s="9">
        <v>776</v>
      </c>
      <c r="C9" s="9">
        <v>2097</v>
      </c>
      <c r="D9" s="9">
        <v>5944</v>
      </c>
      <c r="E9" s="9">
        <v>5125</v>
      </c>
      <c r="F9" s="10">
        <f t="shared" si="0"/>
        <v>-13.778600269179009</v>
      </c>
      <c r="G9" s="1"/>
      <c r="H9" s="1"/>
      <c r="I9" s="1"/>
    </row>
    <row r="10" spans="1:12" x14ac:dyDescent="0.25">
      <c r="A10" s="11" t="s">
        <v>47</v>
      </c>
      <c r="B10" s="12">
        <v>745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38570</v>
      </c>
      <c r="C12" s="12">
        <v>41731</v>
      </c>
      <c r="D12" s="12">
        <v>137968</v>
      </c>
      <c r="E12" s="12">
        <v>121752</v>
      </c>
      <c r="F12" s="13">
        <f t="shared" si="0"/>
        <v>-11.753450075379803</v>
      </c>
      <c r="G12" s="1"/>
      <c r="H12" s="1"/>
      <c r="I12" s="1"/>
    </row>
    <row r="13" spans="1:12" x14ac:dyDescent="0.25">
      <c r="A13" s="8" t="s">
        <v>50</v>
      </c>
      <c r="B13" s="9">
        <v>176988</v>
      </c>
      <c r="C13" s="9">
        <v>141833</v>
      </c>
      <c r="D13" s="9">
        <v>388071</v>
      </c>
      <c r="E13" s="9">
        <v>424882</v>
      </c>
      <c r="F13" s="10">
        <f t="shared" si="0"/>
        <v>9.485635360539689</v>
      </c>
      <c r="G13" s="1"/>
      <c r="H13" s="1"/>
      <c r="I13" s="1"/>
    </row>
    <row r="14" spans="1:12" x14ac:dyDescent="0.25">
      <c r="A14" s="11" t="s">
        <v>51</v>
      </c>
      <c r="B14" s="12">
        <v>304731</v>
      </c>
      <c r="C14" s="12">
        <v>250831</v>
      </c>
      <c r="D14" s="12">
        <v>748556</v>
      </c>
      <c r="E14" s="12">
        <v>692612</v>
      </c>
      <c r="F14" s="13">
        <f t="shared" si="0"/>
        <v>-7.4735891503107297</v>
      </c>
      <c r="G14" s="1"/>
      <c r="H14" s="1"/>
      <c r="I14" s="1"/>
    </row>
    <row r="15" spans="1:12" x14ac:dyDescent="0.25">
      <c r="A15" s="8" t="s">
        <v>52</v>
      </c>
      <c r="B15" s="9">
        <v>7097</v>
      </c>
      <c r="C15" s="9">
        <v>25621</v>
      </c>
      <c r="D15" s="9">
        <v>7270</v>
      </c>
      <c r="E15" s="9">
        <v>29163</v>
      </c>
      <c r="F15" s="10">
        <f t="shared" si="0"/>
        <v>301.1416781292985</v>
      </c>
      <c r="G15" s="1"/>
      <c r="H15" s="1"/>
      <c r="I15" s="1"/>
    </row>
    <row r="16" spans="1:12" x14ac:dyDescent="0.25">
      <c r="A16" s="11" t="s">
        <v>53</v>
      </c>
      <c r="B16" s="12">
        <v>22069</v>
      </c>
      <c r="C16" s="12">
        <v>18896</v>
      </c>
      <c r="D16" s="12">
        <v>31768</v>
      </c>
      <c r="E16" s="12">
        <v>34068</v>
      </c>
      <c r="F16" s="13">
        <f t="shared" si="0"/>
        <v>7.2399899269705372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1485</v>
      </c>
      <c r="C18" s="12">
        <v>1111</v>
      </c>
      <c r="D18" s="12">
        <v>1485</v>
      </c>
      <c r="E18" s="12">
        <v>2141</v>
      </c>
      <c r="F18" s="13">
        <f t="shared" si="0"/>
        <v>44.17508417508418</v>
      </c>
      <c r="G18" s="1"/>
      <c r="H18" s="1"/>
      <c r="I18" s="1"/>
    </row>
    <row r="19" spans="1:9" x14ac:dyDescent="0.25">
      <c r="A19" s="8" t="s">
        <v>56</v>
      </c>
      <c r="B19" s="9">
        <v>2035</v>
      </c>
      <c r="C19" s="9">
        <v>9022</v>
      </c>
      <c r="D19" s="9">
        <v>3130</v>
      </c>
      <c r="E19" s="9">
        <v>11724</v>
      </c>
      <c r="F19" s="10">
        <f t="shared" si="0"/>
        <v>274.56869009584665</v>
      </c>
      <c r="G19" s="1"/>
      <c r="H19" s="1"/>
      <c r="I19" s="1"/>
    </row>
    <row r="20" spans="1:9" x14ac:dyDescent="0.25">
      <c r="A20" s="11" t="s">
        <v>57</v>
      </c>
      <c r="B20" s="12">
        <v>4277</v>
      </c>
      <c r="C20" s="12">
        <v>4741</v>
      </c>
      <c r="D20" s="12">
        <v>4660</v>
      </c>
      <c r="E20" s="12">
        <v>4741</v>
      </c>
      <c r="F20" s="13">
        <f t="shared" si="0"/>
        <v>1.7381974248927037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31616</v>
      </c>
      <c r="C22" s="12">
        <v>12650</v>
      </c>
      <c r="D22" s="12">
        <v>362622</v>
      </c>
      <c r="E22" s="12">
        <v>563998</v>
      </c>
      <c r="F22" s="13">
        <f t="shared" si="0"/>
        <v>55.533310168715644</v>
      </c>
      <c r="G22" s="1"/>
      <c r="H22" s="1"/>
      <c r="I22" s="1"/>
    </row>
    <row r="23" spans="1:9" x14ac:dyDescent="0.25">
      <c r="A23" s="8" t="s">
        <v>60</v>
      </c>
      <c r="B23" s="9">
        <v>30984</v>
      </c>
      <c r="C23" s="9">
        <v>31808</v>
      </c>
      <c r="D23" s="9">
        <v>160268</v>
      </c>
      <c r="E23" s="9">
        <v>161418</v>
      </c>
      <c r="F23" s="10">
        <f t="shared" si="0"/>
        <v>0.71754810692090132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341</v>
      </c>
      <c r="C25" s="9">
        <v>0</v>
      </c>
      <c r="D25" s="9">
        <v>679</v>
      </c>
      <c r="E25" s="9">
        <v>254</v>
      </c>
      <c r="F25" s="10">
        <f t="shared" si="0"/>
        <v>-62.5920471281296</v>
      </c>
      <c r="G25" s="1"/>
      <c r="H25" s="1"/>
      <c r="I25" s="1"/>
    </row>
    <row r="26" spans="1:9" x14ac:dyDescent="0.25">
      <c r="A26" s="11" t="s">
        <v>63</v>
      </c>
      <c r="B26" s="12">
        <v>2064</v>
      </c>
      <c r="C26" s="12">
        <v>1697</v>
      </c>
      <c r="D26" s="12">
        <v>5491</v>
      </c>
      <c r="E26" s="12">
        <v>9623</v>
      </c>
      <c r="F26" s="13">
        <f t="shared" si="0"/>
        <v>75.25040976142779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31584</v>
      </c>
      <c r="C28" s="12">
        <v>21849</v>
      </c>
      <c r="D28" s="12">
        <v>411512</v>
      </c>
      <c r="E28" s="12">
        <v>438803</v>
      </c>
      <c r="F28" s="13">
        <f t="shared" si="0"/>
        <v>6.63188436789207</v>
      </c>
      <c r="G28" s="1"/>
      <c r="H28" s="1"/>
      <c r="I28" s="1"/>
    </row>
    <row r="29" spans="1:9" x14ac:dyDescent="0.25">
      <c r="A29" s="8" t="s">
        <v>66</v>
      </c>
      <c r="B29" s="9">
        <v>2742</v>
      </c>
      <c r="C29" s="9">
        <v>3632</v>
      </c>
      <c r="D29" s="9">
        <v>5080</v>
      </c>
      <c r="E29" s="9">
        <v>4121</v>
      </c>
      <c r="F29" s="10">
        <f t="shared" si="0"/>
        <v>-18.877952755905511</v>
      </c>
      <c r="G29" s="1"/>
      <c r="H29" s="1"/>
      <c r="I29" s="1"/>
    </row>
    <row r="30" spans="1:9" x14ac:dyDescent="0.25">
      <c r="A30" s="11" t="s">
        <v>67</v>
      </c>
      <c r="B30" s="12">
        <v>1936</v>
      </c>
      <c r="C30" s="12">
        <v>2281</v>
      </c>
      <c r="D30" s="12">
        <v>7682</v>
      </c>
      <c r="E30" s="12">
        <v>6073</v>
      </c>
      <c r="F30" s="13">
        <f t="shared" si="0"/>
        <v>-20.945066388961209</v>
      </c>
      <c r="G30" s="1"/>
      <c r="H30" s="1"/>
      <c r="I30" s="1"/>
    </row>
    <row r="31" spans="1:9" x14ac:dyDescent="0.25">
      <c r="A31" s="8" t="s">
        <v>68</v>
      </c>
      <c r="B31" s="9">
        <v>78</v>
      </c>
      <c r="C31" s="9">
        <v>77</v>
      </c>
      <c r="D31" s="9">
        <v>78</v>
      </c>
      <c r="E31" s="9">
        <v>77</v>
      </c>
      <c r="F31" s="10">
        <f t="shared" si="0"/>
        <v>-1.2820512820512846</v>
      </c>
      <c r="G31" s="1"/>
      <c r="H31" s="1"/>
      <c r="I31" s="1"/>
    </row>
    <row r="32" spans="1:9" x14ac:dyDescent="0.25">
      <c r="A32" s="11" t="s">
        <v>69</v>
      </c>
      <c r="B32" s="12">
        <v>58763</v>
      </c>
      <c r="C32" s="12">
        <v>31217</v>
      </c>
      <c r="D32" s="12">
        <v>141675</v>
      </c>
      <c r="E32" s="12">
        <v>93747</v>
      </c>
      <c r="F32" s="13">
        <f t="shared" si="0"/>
        <v>-33.829539438856543</v>
      </c>
      <c r="G32" s="1"/>
      <c r="H32" s="1"/>
      <c r="I32" s="1"/>
    </row>
    <row r="33" spans="1:9" x14ac:dyDescent="0.25">
      <c r="A33" s="8" t="s">
        <v>70</v>
      </c>
      <c r="B33" s="9">
        <v>25421</v>
      </c>
      <c r="C33" s="9">
        <v>20114</v>
      </c>
      <c r="D33" s="9">
        <v>46861</v>
      </c>
      <c r="E33" s="9">
        <v>22471</v>
      </c>
      <c r="F33" s="10">
        <f t="shared" si="0"/>
        <v>-52.047544866733531</v>
      </c>
      <c r="G33" s="1"/>
      <c r="H33" s="1"/>
      <c r="I33" s="1"/>
    </row>
    <row r="34" spans="1:9" x14ac:dyDescent="0.25">
      <c r="A34" s="11" t="s">
        <v>71</v>
      </c>
      <c r="B34" s="12">
        <v>1021</v>
      </c>
      <c r="C34" s="12">
        <v>600</v>
      </c>
      <c r="D34" s="12">
        <v>1021</v>
      </c>
      <c r="E34" s="12">
        <v>897</v>
      </c>
      <c r="F34" s="13">
        <f t="shared" si="0"/>
        <v>-12.144955925563167</v>
      </c>
      <c r="G34" s="1"/>
      <c r="H34" s="1"/>
      <c r="I34" s="1"/>
    </row>
    <row r="35" spans="1:9" x14ac:dyDescent="0.25">
      <c r="A35" s="14" t="s">
        <v>72</v>
      </c>
      <c r="B35" s="15">
        <f>SUM(B7:B34)</f>
        <v>779940</v>
      </c>
      <c r="C35" s="15">
        <f t="shared" ref="C35:E35" si="1">SUM(C7:C34)</f>
        <v>655359</v>
      </c>
      <c r="D35" s="15">
        <f t="shared" si="1"/>
        <v>2541181</v>
      </c>
      <c r="E35" s="15">
        <f t="shared" si="1"/>
        <v>2688383</v>
      </c>
      <c r="F35" s="16">
        <f t="shared" si="0"/>
        <v>5.7926609714144774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47750</v>
      </c>
      <c r="C38" s="41">
        <f>D7</f>
        <v>51252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BARCELONA</v>
      </c>
      <c r="F38" s="42">
        <f>LOOKUP(E38,$A$38:$A$65,$B$38:$B$65)</f>
        <v>692612</v>
      </c>
      <c r="G38" s="42">
        <f>LOOKUP(E38,$A$38:$A$65,$C$38:$C$65)</f>
        <v>748556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12943</v>
      </c>
      <c r="C39" s="41">
        <f t="shared" ref="C39:C65" si="5">D8</f>
        <v>16383</v>
      </c>
      <c r="D39" s="41">
        <f t="shared" ref="D39:D65" si="6">_xlfn.RANK.EQ(B39,$B$38:$B$65)+COUNTIF($B$38:$B$65,B39)-1</f>
        <v>12</v>
      </c>
      <c r="E39" s="42" t="str">
        <f t="shared" si="2"/>
        <v>LAS PALMAS</v>
      </c>
      <c r="F39" s="42">
        <f t="shared" ref="F39:F54" si="7">LOOKUP(E39,$A$38:$A$65,$B$38:$B$65)</f>
        <v>563998</v>
      </c>
      <c r="G39" s="42">
        <f t="shared" ref="G39:G65" si="8">LOOKUP(E39,$A$38:$A$65,$C$38:$C$65)</f>
        <v>362622</v>
      </c>
    </row>
    <row r="40" spans="1:9" x14ac:dyDescent="0.25">
      <c r="A40" s="42" t="str">
        <f t="shared" si="3"/>
        <v>ALMERIA</v>
      </c>
      <c r="B40" s="41">
        <f t="shared" si="4"/>
        <v>5125</v>
      </c>
      <c r="C40" s="41">
        <f t="shared" si="5"/>
        <v>5944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438803</v>
      </c>
      <c r="G40" s="42">
        <f t="shared" si="8"/>
        <v>411512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BALEARES</v>
      </c>
      <c r="F41" s="42">
        <f t="shared" si="7"/>
        <v>424882</v>
      </c>
      <c r="G41" s="42">
        <f t="shared" si="8"/>
        <v>388071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161418</v>
      </c>
      <c r="G42" s="42">
        <f t="shared" si="8"/>
        <v>160268</v>
      </c>
    </row>
    <row r="43" spans="1:9" x14ac:dyDescent="0.25">
      <c r="A43" s="42" t="str">
        <f t="shared" si="3"/>
        <v>BAHIA DE CADIZ</v>
      </c>
      <c r="B43" s="41">
        <f t="shared" si="4"/>
        <v>121752</v>
      </c>
      <c r="C43" s="41">
        <f t="shared" si="5"/>
        <v>137968</v>
      </c>
      <c r="D43" s="41">
        <f t="shared" si="6"/>
        <v>6</v>
      </c>
      <c r="E43" s="42" t="str">
        <f t="shared" si="2"/>
        <v>BAHIA DE CADIZ</v>
      </c>
      <c r="F43" s="42">
        <f t="shared" si="7"/>
        <v>121752</v>
      </c>
      <c r="G43" s="42">
        <f t="shared" si="8"/>
        <v>137968</v>
      </c>
    </row>
    <row r="44" spans="1:9" x14ac:dyDescent="0.25">
      <c r="A44" s="42" t="str">
        <f t="shared" si="3"/>
        <v>BALEARES</v>
      </c>
      <c r="B44" s="41">
        <f t="shared" si="4"/>
        <v>424882</v>
      </c>
      <c r="C44" s="41">
        <f t="shared" si="5"/>
        <v>388071</v>
      </c>
      <c r="D44" s="41">
        <f t="shared" si="6"/>
        <v>4</v>
      </c>
      <c r="E44" s="42" t="str">
        <f t="shared" si="2"/>
        <v>VALENCIA</v>
      </c>
      <c r="F44" s="42">
        <f t="shared" si="7"/>
        <v>93747</v>
      </c>
      <c r="G44" s="42">
        <f t="shared" si="8"/>
        <v>141675</v>
      </c>
    </row>
    <row r="45" spans="1:9" x14ac:dyDescent="0.25">
      <c r="A45" s="42" t="str">
        <f t="shared" si="3"/>
        <v>BARCELONA</v>
      </c>
      <c r="B45" s="41">
        <f t="shared" si="4"/>
        <v>692612</v>
      </c>
      <c r="C45" s="41">
        <f t="shared" si="5"/>
        <v>748556</v>
      </c>
      <c r="D45" s="41">
        <f t="shared" si="6"/>
        <v>1</v>
      </c>
      <c r="E45" s="42" t="str">
        <f t="shared" si="2"/>
        <v>A CORUÑA</v>
      </c>
      <c r="F45" s="42">
        <f t="shared" si="7"/>
        <v>47750</v>
      </c>
      <c r="G45" s="42">
        <f t="shared" si="8"/>
        <v>51252</v>
      </c>
    </row>
    <row r="46" spans="1:9" x14ac:dyDescent="0.25">
      <c r="A46" s="42" t="str">
        <f t="shared" si="3"/>
        <v>BILBAO</v>
      </c>
      <c r="B46" s="41">
        <f t="shared" si="4"/>
        <v>29163</v>
      </c>
      <c r="C46" s="41">
        <f t="shared" si="5"/>
        <v>7270</v>
      </c>
      <c r="D46" s="41">
        <f t="shared" si="6"/>
        <v>10</v>
      </c>
      <c r="E46" s="42" t="str">
        <f t="shared" si="2"/>
        <v>CARTAGENA</v>
      </c>
      <c r="F46" s="42">
        <f t="shared" si="7"/>
        <v>34068</v>
      </c>
      <c r="G46" s="42">
        <f t="shared" si="8"/>
        <v>31768</v>
      </c>
    </row>
    <row r="47" spans="1:9" x14ac:dyDescent="0.25">
      <c r="A47" s="42" t="str">
        <f t="shared" si="3"/>
        <v>CARTAGENA</v>
      </c>
      <c r="B47" s="41">
        <f t="shared" si="4"/>
        <v>34068</v>
      </c>
      <c r="C47" s="41">
        <f t="shared" si="5"/>
        <v>31768</v>
      </c>
      <c r="D47" s="41">
        <f t="shared" si="6"/>
        <v>9</v>
      </c>
      <c r="E47" s="42" t="str">
        <f t="shared" si="2"/>
        <v>BILBAO</v>
      </c>
      <c r="F47" s="42">
        <f t="shared" si="7"/>
        <v>29163</v>
      </c>
      <c r="G47" s="42">
        <f t="shared" si="8"/>
        <v>7270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VIGO</v>
      </c>
      <c r="F48" s="42">
        <f t="shared" si="7"/>
        <v>22471</v>
      </c>
      <c r="G48" s="42">
        <f t="shared" si="8"/>
        <v>46861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1485</v>
      </c>
      <c r="D49" s="41">
        <f t="shared" si="6"/>
        <v>19</v>
      </c>
      <c r="E49" s="42" t="str">
        <f t="shared" si="2"/>
        <v>ALICANTE</v>
      </c>
      <c r="F49" s="42">
        <f t="shared" si="7"/>
        <v>12943</v>
      </c>
      <c r="G49" s="42">
        <f t="shared" si="8"/>
        <v>16383</v>
      </c>
    </row>
    <row r="50" spans="1:7" x14ac:dyDescent="0.25">
      <c r="A50" s="42" t="str">
        <f t="shared" si="3"/>
        <v>FERROL-SAN CIBRAO</v>
      </c>
      <c r="B50" s="41">
        <f t="shared" si="4"/>
        <v>11724</v>
      </c>
      <c r="C50" s="41">
        <f t="shared" si="5"/>
        <v>3130</v>
      </c>
      <c r="D50" s="41">
        <f t="shared" si="6"/>
        <v>13</v>
      </c>
      <c r="E50" s="42" t="str">
        <f t="shared" si="2"/>
        <v>FERROL-SAN CIBRAO</v>
      </c>
      <c r="F50" s="42">
        <f t="shared" si="7"/>
        <v>11724</v>
      </c>
      <c r="G50" s="42">
        <f t="shared" si="8"/>
        <v>3130</v>
      </c>
    </row>
    <row r="51" spans="1:7" x14ac:dyDescent="0.25">
      <c r="A51" s="42" t="str">
        <f t="shared" si="3"/>
        <v>GIJON</v>
      </c>
      <c r="B51" s="41">
        <f t="shared" si="4"/>
        <v>4741</v>
      </c>
      <c r="C51" s="41">
        <f t="shared" si="5"/>
        <v>4660</v>
      </c>
      <c r="D51" s="41">
        <f t="shared" si="6"/>
        <v>17</v>
      </c>
      <c r="E51" s="42" t="str">
        <f t="shared" si="2"/>
        <v>MOTRIL</v>
      </c>
      <c r="F51" s="42">
        <f t="shared" si="7"/>
        <v>9623</v>
      </c>
      <c r="G51" s="42">
        <f t="shared" si="8"/>
        <v>5491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6073</v>
      </c>
      <c r="G52" s="42">
        <f t="shared" si="8"/>
        <v>7682</v>
      </c>
    </row>
    <row r="53" spans="1:7" x14ac:dyDescent="0.25">
      <c r="A53" s="42" t="str">
        <f t="shared" si="3"/>
        <v>LAS PALMAS</v>
      </c>
      <c r="B53" s="41">
        <f t="shared" si="4"/>
        <v>563998</v>
      </c>
      <c r="C53" s="41">
        <f t="shared" si="5"/>
        <v>362622</v>
      </c>
      <c r="D53" s="41">
        <f t="shared" si="6"/>
        <v>2</v>
      </c>
      <c r="E53" s="42" t="str">
        <f t="shared" si="2"/>
        <v>ALMERIA</v>
      </c>
      <c r="F53" s="42">
        <f t="shared" si="7"/>
        <v>5125</v>
      </c>
      <c r="G53" s="42">
        <f t="shared" si="8"/>
        <v>5944</v>
      </c>
    </row>
    <row r="54" spans="1:7" x14ac:dyDescent="0.25">
      <c r="A54" s="42" t="str">
        <f t="shared" si="3"/>
        <v>MALAGA</v>
      </c>
      <c r="B54" s="41">
        <f t="shared" si="4"/>
        <v>161418</v>
      </c>
      <c r="C54" s="41">
        <f t="shared" si="5"/>
        <v>160268</v>
      </c>
      <c r="D54" s="41">
        <f t="shared" si="6"/>
        <v>5</v>
      </c>
      <c r="E54" s="42" t="str">
        <f t="shared" si="2"/>
        <v>GIJON</v>
      </c>
      <c r="F54" s="42">
        <f t="shared" si="7"/>
        <v>4741</v>
      </c>
      <c r="G54" s="42">
        <f t="shared" si="8"/>
        <v>4660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4121</v>
      </c>
      <c r="G55" s="42">
        <f t="shared" si="8"/>
        <v>5080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679</v>
      </c>
      <c r="D56" s="41">
        <f t="shared" si="6"/>
        <v>21</v>
      </c>
      <c r="E56" s="42" t="str">
        <f t="shared" si="2"/>
        <v>CEUTA</v>
      </c>
      <c r="F56" s="42">
        <f t="shared" si="9"/>
        <v>2141</v>
      </c>
      <c r="G56" s="42">
        <f t="shared" si="8"/>
        <v>1485</v>
      </c>
    </row>
    <row r="57" spans="1:7" x14ac:dyDescent="0.25">
      <c r="A57" s="42" t="str">
        <f t="shared" si="3"/>
        <v>MOTRIL</v>
      </c>
      <c r="B57" s="41">
        <f t="shared" si="4"/>
        <v>9623</v>
      </c>
      <c r="C57" s="41">
        <f t="shared" si="5"/>
        <v>5491</v>
      </c>
      <c r="D57" s="41">
        <f t="shared" si="6"/>
        <v>14</v>
      </c>
      <c r="E57" s="42" t="str">
        <f t="shared" si="2"/>
        <v>VILAGARCIA</v>
      </c>
      <c r="F57" s="42">
        <f t="shared" si="9"/>
        <v>897</v>
      </c>
      <c r="G57" s="42">
        <f t="shared" si="8"/>
        <v>1021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254</v>
      </c>
      <c r="G58" s="42">
        <f t="shared" si="8"/>
        <v>679</v>
      </c>
    </row>
    <row r="59" spans="1:7" x14ac:dyDescent="0.25">
      <c r="A59" s="42" t="str">
        <f t="shared" si="3"/>
        <v>SANTA CRUZ DE TENERIFE</v>
      </c>
      <c r="B59" s="41">
        <f t="shared" si="4"/>
        <v>438803</v>
      </c>
      <c r="C59" s="41">
        <f t="shared" si="5"/>
        <v>411512</v>
      </c>
      <c r="D59" s="41">
        <f t="shared" si="6"/>
        <v>3</v>
      </c>
      <c r="E59" s="42" t="str">
        <f t="shared" si="2"/>
        <v>TARRAGONA</v>
      </c>
      <c r="F59" s="42">
        <f t="shared" si="9"/>
        <v>77</v>
      </c>
      <c r="G59" s="42">
        <f t="shared" si="8"/>
        <v>78</v>
      </c>
    </row>
    <row r="60" spans="1:7" x14ac:dyDescent="0.25">
      <c r="A60" s="42" t="str">
        <f t="shared" si="3"/>
        <v>SANTANDER</v>
      </c>
      <c r="B60" s="41">
        <f t="shared" si="4"/>
        <v>4121</v>
      </c>
      <c r="C60" s="41">
        <f t="shared" si="5"/>
        <v>5080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6073</v>
      </c>
      <c r="C61" s="41">
        <f t="shared" si="5"/>
        <v>7682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77</v>
      </c>
      <c r="C62" s="41">
        <f t="shared" si="5"/>
        <v>78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93747</v>
      </c>
      <c r="C63" s="41">
        <f t="shared" si="5"/>
        <v>141675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22471</v>
      </c>
      <c r="C64" s="41">
        <f t="shared" si="5"/>
        <v>46861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1021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2680</v>
      </c>
      <c r="C8" s="12">
        <v>2435</v>
      </c>
      <c r="D8" s="12">
        <v>13430</v>
      </c>
      <c r="E8" s="12">
        <v>11701</v>
      </c>
      <c r="F8" s="13">
        <f t="shared" ref="F8:F35" si="0">((E8*100)/D8)-100</f>
        <v>-12.874162323157108</v>
      </c>
      <c r="G8" s="1"/>
      <c r="H8" s="1"/>
      <c r="I8" s="1"/>
    </row>
    <row r="9" spans="1:12" x14ac:dyDescent="0.25">
      <c r="A9" s="8" t="s">
        <v>46</v>
      </c>
      <c r="B9" s="9">
        <v>7992</v>
      </c>
      <c r="C9" s="9">
        <v>6016</v>
      </c>
      <c r="D9" s="9">
        <v>37492</v>
      </c>
      <c r="E9" s="9">
        <v>30431</v>
      </c>
      <c r="F9" s="10">
        <f t="shared" si="0"/>
        <v>-18.833351114904517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70529</v>
      </c>
      <c r="C11" s="9">
        <v>63734</v>
      </c>
      <c r="D11" s="9">
        <v>370087</v>
      </c>
      <c r="E11" s="9">
        <v>354936</v>
      </c>
      <c r="F11" s="10">
        <f t="shared" si="0"/>
        <v>-4.0939022446073494</v>
      </c>
      <c r="G11" s="1"/>
      <c r="H11" s="1"/>
      <c r="I11" s="1"/>
    </row>
    <row r="12" spans="1:12" x14ac:dyDescent="0.25">
      <c r="A12" s="11" t="s">
        <v>49</v>
      </c>
      <c r="B12" s="12">
        <v>813</v>
      </c>
      <c r="C12" s="12">
        <v>761</v>
      </c>
      <c r="D12" s="12">
        <v>4133</v>
      </c>
      <c r="E12" s="12">
        <v>3905</v>
      </c>
      <c r="F12" s="13">
        <f t="shared" si="0"/>
        <v>-5.5165739172513923</v>
      </c>
      <c r="G12" s="1"/>
      <c r="H12" s="1"/>
      <c r="I12" s="1"/>
    </row>
    <row r="13" spans="1:12" x14ac:dyDescent="0.25">
      <c r="A13" s="8" t="s">
        <v>50</v>
      </c>
      <c r="B13" s="9">
        <v>29778</v>
      </c>
      <c r="C13" s="9">
        <v>34140</v>
      </c>
      <c r="D13" s="9">
        <v>106523</v>
      </c>
      <c r="E13" s="9">
        <v>125935</v>
      </c>
      <c r="F13" s="10">
        <f t="shared" si="0"/>
        <v>18.223294499779385</v>
      </c>
      <c r="G13" s="1"/>
      <c r="H13" s="1"/>
      <c r="I13" s="1"/>
    </row>
    <row r="14" spans="1:12" x14ac:dyDescent="0.25">
      <c r="A14" s="11" t="s">
        <v>51</v>
      </c>
      <c r="B14" s="12">
        <v>17795</v>
      </c>
      <c r="C14" s="12">
        <v>14794</v>
      </c>
      <c r="D14" s="12">
        <v>63667</v>
      </c>
      <c r="E14" s="12">
        <v>61904</v>
      </c>
      <c r="F14" s="13">
        <f t="shared" si="0"/>
        <v>-2.7690954497620481</v>
      </c>
      <c r="G14" s="1"/>
      <c r="H14" s="1"/>
      <c r="I14" s="1"/>
    </row>
    <row r="15" spans="1:12" x14ac:dyDescent="0.25">
      <c r="A15" s="8" t="s">
        <v>52</v>
      </c>
      <c r="B15" s="9">
        <v>4285</v>
      </c>
      <c r="C15" s="9">
        <v>3879</v>
      </c>
      <c r="D15" s="9">
        <v>13053</v>
      </c>
      <c r="E15" s="9">
        <v>10982</v>
      </c>
      <c r="F15" s="10">
        <f t="shared" si="0"/>
        <v>-15.866084425036391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27067</v>
      </c>
      <c r="C18" s="12">
        <v>24975</v>
      </c>
      <c r="D18" s="12">
        <v>135836</v>
      </c>
      <c r="E18" s="12">
        <v>127397</v>
      </c>
      <c r="F18" s="13">
        <f t="shared" si="0"/>
        <v>-6.2126387702818135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553</v>
      </c>
      <c r="C20" s="12">
        <v>2211</v>
      </c>
      <c r="D20" s="12">
        <v>1805</v>
      </c>
      <c r="E20" s="12">
        <v>5583</v>
      </c>
      <c r="F20" s="13">
        <f t="shared" si="0"/>
        <v>209.30747922437672</v>
      </c>
      <c r="G20" s="1"/>
      <c r="H20" s="1"/>
      <c r="I20" s="1"/>
    </row>
    <row r="21" spans="1:9" x14ac:dyDescent="0.25">
      <c r="A21" s="8" t="s">
        <v>58</v>
      </c>
      <c r="B21" s="9">
        <v>1332</v>
      </c>
      <c r="C21" s="9">
        <v>1597</v>
      </c>
      <c r="D21" s="9">
        <v>4922</v>
      </c>
      <c r="E21" s="9">
        <v>5755</v>
      </c>
      <c r="F21" s="10">
        <f t="shared" si="0"/>
        <v>16.924014628199913</v>
      </c>
      <c r="G21" s="1"/>
      <c r="H21" s="1"/>
      <c r="I21" s="1"/>
    </row>
    <row r="22" spans="1:9" x14ac:dyDescent="0.25">
      <c r="A22" s="11" t="s">
        <v>59</v>
      </c>
      <c r="B22" s="12">
        <v>33884</v>
      </c>
      <c r="C22" s="12">
        <v>31196</v>
      </c>
      <c r="D22" s="12">
        <v>151258</v>
      </c>
      <c r="E22" s="12">
        <v>136816</v>
      </c>
      <c r="F22" s="13">
        <f t="shared" si="0"/>
        <v>-9.5479247378651024</v>
      </c>
      <c r="G22" s="1"/>
      <c r="H22" s="1"/>
      <c r="I22" s="1"/>
    </row>
    <row r="23" spans="1:9" x14ac:dyDescent="0.25">
      <c r="A23" s="8" t="s">
        <v>60</v>
      </c>
      <c r="B23" s="9">
        <v>1687</v>
      </c>
      <c r="C23" s="9">
        <v>1707</v>
      </c>
      <c r="D23" s="9">
        <v>8905</v>
      </c>
      <c r="E23" s="9">
        <v>8755</v>
      </c>
      <c r="F23" s="10">
        <f t="shared" si="0"/>
        <v>-1.6844469399213864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7937</v>
      </c>
      <c r="C25" s="9">
        <v>7041</v>
      </c>
      <c r="D25" s="9">
        <v>41199</v>
      </c>
      <c r="E25" s="9">
        <v>38466</v>
      </c>
      <c r="F25" s="10">
        <f t="shared" si="0"/>
        <v>-6.6336561567028269</v>
      </c>
      <c r="G25" s="1"/>
      <c r="H25" s="1"/>
      <c r="I25" s="1"/>
    </row>
    <row r="26" spans="1:9" x14ac:dyDescent="0.25">
      <c r="A26" s="11" t="s">
        <v>63</v>
      </c>
      <c r="B26" s="12">
        <v>3519</v>
      </c>
      <c r="C26" s="12">
        <v>3024</v>
      </c>
      <c r="D26" s="12">
        <v>18956</v>
      </c>
      <c r="E26" s="12">
        <v>19449</v>
      </c>
      <c r="F26" s="13">
        <f t="shared" si="0"/>
        <v>2.6007596539354267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82017</v>
      </c>
      <c r="C28" s="12">
        <v>74459</v>
      </c>
      <c r="D28" s="12">
        <v>376632</v>
      </c>
      <c r="E28" s="12">
        <v>360719</v>
      </c>
      <c r="F28" s="13">
        <f t="shared" si="0"/>
        <v>-4.2250791223263064</v>
      </c>
      <c r="G28" s="1"/>
      <c r="H28" s="1"/>
      <c r="I28" s="1"/>
    </row>
    <row r="29" spans="1:9" x14ac:dyDescent="0.25">
      <c r="A29" s="8" t="s">
        <v>66</v>
      </c>
      <c r="B29" s="9">
        <v>7691</v>
      </c>
      <c r="C29" s="9">
        <v>7860</v>
      </c>
      <c r="D29" s="9">
        <v>21414</v>
      </c>
      <c r="E29" s="9">
        <v>24247</v>
      </c>
      <c r="F29" s="10">
        <f t="shared" si="0"/>
        <v>13.229662837396091</v>
      </c>
      <c r="G29" s="1"/>
      <c r="H29" s="1"/>
      <c r="I29" s="1"/>
    </row>
    <row r="30" spans="1:9" x14ac:dyDescent="0.25">
      <c r="A30" s="11" t="s">
        <v>67</v>
      </c>
      <c r="B30" s="12">
        <v>1</v>
      </c>
      <c r="C30" s="12">
        <v>0</v>
      </c>
      <c r="D30" s="12">
        <v>3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5247</v>
      </c>
      <c r="C32" s="12">
        <v>5000</v>
      </c>
      <c r="D32" s="12">
        <v>21301</v>
      </c>
      <c r="E32" s="12">
        <v>20825</v>
      </c>
      <c r="F32" s="13">
        <f t="shared" si="0"/>
        <v>-2.2346368715083855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304807</v>
      </c>
      <c r="C35" s="15">
        <f t="shared" ref="C35:E35" si="1">SUM(C7:C34)</f>
        <v>284829</v>
      </c>
      <c r="D35" s="15">
        <f t="shared" si="1"/>
        <v>1390621</v>
      </c>
      <c r="E35" s="15">
        <f t="shared" si="1"/>
        <v>1347807</v>
      </c>
      <c r="F35" s="16">
        <f t="shared" si="0"/>
        <v>-3.0787684063450769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360719</v>
      </c>
      <c r="G38" s="42">
        <f>LOOKUP(E38,$A$38:$A$65,$C$38:$C$65)</f>
        <v>376632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11701</v>
      </c>
      <c r="C39" s="41">
        <f t="shared" ref="C39:C65" si="5">D8</f>
        <v>13430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354936</v>
      </c>
      <c r="G39" s="42">
        <f t="shared" ref="G39:G65" si="8">LOOKUP(E39,$A$38:$A$65,$C$38:$C$65)</f>
        <v>370087</v>
      </c>
    </row>
    <row r="40" spans="1:9" x14ac:dyDescent="0.25">
      <c r="A40" s="42" t="str">
        <f t="shared" si="3"/>
        <v>ALMERIA</v>
      </c>
      <c r="B40" s="41">
        <f t="shared" si="4"/>
        <v>30431</v>
      </c>
      <c r="C40" s="41">
        <f t="shared" si="5"/>
        <v>37492</v>
      </c>
      <c r="D40" s="41">
        <f t="shared" si="6"/>
        <v>8</v>
      </c>
      <c r="E40" s="42" t="str">
        <f t="shared" si="2"/>
        <v>LAS PALMAS</v>
      </c>
      <c r="F40" s="42">
        <f t="shared" si="7"/>
        <v>136816</v>
      </c>
      <c r="G40" s="42">
        <f t="shared" si="8"/>
        <v>151258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127397</v>
      </c>
      <c r="G41" s="42">
        <f t="shared" si="8"/>
        <v>135836</v>
      </c>
    </row>
    <row r="42" spans="1:9" x14ac:dyDescent="0.25">
      <c r="A42" s="42" t="str">
        <f t="shared" si="3"/>
        <v>BAHIA DE ALGECIRAS</v>
      </c>
      <c r="B42" s="41">
        <f t="shared" si="4"/>
        <v>354936</v>
      </c>
      <c r="C42" s="41">
        <f t="shared" si="5"/>
        <v>370087</v>
      </c>
      <c r="D42" s="41">
        <f t="shared" si="6"/>
        <v>2</v>
      </c>
      <c r="E42" s="42" t="str">
        <f t="shared" si="2"/>
        <v>BALEARES</v>
      </c>
      <c r="F42" s="42">
        <f t="shared" si="7"/>
        <v>125935</v>
      </c>
      <c r="G42" s="42">
        <f t="shared" si="8"/>
        <v>106523</v>
      </c>
    </row>
    <row r="43" spans="1:9" x14ac:dyDescent="0.25">
      <c r="A43" s="42" t="str">
        <f t="shared" si="3"/>
        <v>BAHIA DE CADIZ</v>
      </c>
      <c r="B43" s="41">
        <f t="shared" si="4"/>
        <v>3905</v>
      </c>
      <c r="C43" s="41">
        <f t="shared" si="5"/>
        <v>4133</v>
      </c>
      <c r="D43" s="41">
        <f t="shared" si="6"/>
        <v>17</v>
      </c>
      <c r="E43" s="42" t="str">
        <f t="shared" si="2"/>
        <v>BARCELONA</v>
      </c>
      <c r="F43" s="42">
        <f t="shared" si="7"/>
        <v>61904</v>
      </c>
      <c r="G43" s="42">
        <f t="shared" si="8"/>
        <v>63667</v>
      </c>
    </row>
    <row r="44" spans="1:9" x14ac:dyDescent="0.25">
      <c r="A44" s="42" t="str">
        <f t="shared" si="3"/>
        <v>BALEARES</v>
      </c>
      <c r="B44" s="41">
        <f t="shared" si="4"/>
        <v>125935</v>
      </c>
      <c r="C44" s="41">
        <f t="shared" si="5"/>
        <v>106523</v>
      </c>
      <c r="D44" s="41">
        <f t="shared" si="6"/>
        <v>5</v>
      </c>
      <c r="E44" s="42" t="str">
        <f t="shared" si="2"/>
        <v>MELILLA</v>
      </c>
      <c r="F44" s="42">
        <f t="shared" si="7"/>
        <v>38466</v>
      </c>
      <c r="G44" s="42">
        <f t="shared" si="8"/>
        <v>41199</v>
      </c>
    </row>
    <row r="45" spans="1:9" x14ac:dyDescent="0.25">
      <c r="A45" s="42" t="str">
        <f t="shared" si="3"/>
        <v>BARCELONA</v>
      </c>
      <c r="B45" s="41">
        <f t="shared" si="4"/>
        <v>61904</v>
      </c>
      <c r="C45" s="41">
        <f t="shared" si="5"/>
        <v>63667</v>
      </c>
      <c r="D45" s="41">
        <f t="shared" si="6"/>
        <v>6</v>
      </c>
      <c r="E45" s="42" t="str">
        <f t="shared" si="2"/>
        <v>ALMERIA</v>
      </c>
      <c r="F45" s="42">
        <f t="shared" si="7"/>
        <v>30431</v>
      </c>
      <c r="G45" s="42">
        <f t="shared" si="8"/>
        <v>37492</v>
      </c>
    </row>
    <row r="46" spans="1:9" x14ac:dyDescent="0.25">
      <c r="A46" s="42" t="str">
        <f t="shared" si="3"/>
        <v>BILBAO</v>
      </c>
      <c r="B46" s="41">
        <f t="shared" si="4"/>
        <v>10982</v>
      </c>
      <c r="C46" s="41">
        <f t="shared" si="5"/>
        <v>13053</v>
      </c>
      <c r="D46" s="41">
        <f t="shared" si="6"/>
        <v>13</v>
      </c>
      <c r="E46" s="42" t="str">
        <f t="shared" si="2"/>
        <v>SANTANDER</v>
      </c>
      <c r="F46" s="42">
        <f t="shared" si="7"/>
        <v>24247</v>
      </c>
      <c r="G46" s="42">
        <f t="shared" si="8"/>
        <v>21414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20825</v>
      </c>
      <c r="G47" s="42">
        <f t="shared" si="8"/>
        <v>21301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19449</v>
      </c>
      <c r="G48" s="42">
        <f t="shared" si="8"/>
        <v>18956</v>
      </c>
    </row>
    <row r="49" spans="1:7" x14ac:dyDescent="0.25">
      <c r="A49" s="42" t="str">
        <f t="shared" si="3"/>
        <v>CEUTA</v>
      </c>
      <c r="B49" s="41">
        <f t="shared" si="4"/>
        <v>127397</v>
      </c>
      <c r="C49" s="41">
        <f t="shared" si="5"/>
        <v>135836</v>
      </c>
      <c r="D49" s="41">
        <f t="shared" si="6"/>
        <v>4</v>
      </c>
      <c r="E49" s="42" t="str">
        <f t="shared" si="2"/>
        <v>ALICANTE</v>
      </c>
      <c r="F49" s="42">
        <f t="shared" si="7"/>
        <v>11701</v>
      </c>
      <c r="G49" s="42">
        <f t="shared" si="8"/>
        <v>13430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10982</v>
      </c>
      <c r="G50" s="42">
        <f t="shared" si="8"/>
        <v>13053</v>
      </c>
    </row>
    <row r="51" spans="1:7" x14ac:dyDescent="0.25">
      <c r="A51" s="42" t="str">
        <f t="shared" si="3"/>
        <v>GIJON</v>
      </c>
      <c r="B51" s="41">
        <f t="shared" si="4"/>
        <v>5583</v>
      </c>
      <c r="C51" s="41">
        <f t="shared" si="5"/>
        <v>1805</v>
      </c>
      <c r="D51" s="41">
        <f t="shared" si="6"/>
        <v>16</v>
      </c>
      <c r="E51" s="42" t="str">
        <f t="shared" si="2"/>
        <v>MALAGA</v>
      </c>
      <c r="F51" s="42">
        <f t="shared" si="7"/>
        <v>8755</v>
      </c>
      <c r="G51" s="42">
        <f t="shared" si="8"/>
        <v>8905</v>
      </c>
    </row>
    <row r="52" spans="1:7" x14ac:dyDescent="0.25">
      <c r="A52" s="42" t="str">
        <f t="shared" si="3"/>
        <v>HUELVA</v>
      </c>
      <c r="B52" s="41">
        <f t="shared" si="4"/>
        <v>5755</v>
      </c>
      <c r="C52" s="41">
        <f t="shared" si="5"/>
        <v>4922</v>
      </c>
      <c r="D52" s="41">
        <f t="shared" si="6"/>
        <v>15</v>
      </c>
      <c r="E52" s="42" t="str">
        <f t="shared" si="2"/>
        <v>HUELVA</v>
      </c>
      <c r="F52" s="42">
        <f t="shared" si="7"/>
        <v>5755</v>
      </c>
      <c r="G52" s="42">
        <f t="shared" si="8"/>
        <v>4922</v>
      </c>
    </row>
    <row r="53" spans="1:7" x14ac:dyDescent="0.25">
      <c r="A53" s="42" t="str">
        <f t="shared" si="3"/>
        <v>LAS PALMAS</v>
      </c>
      <c r="B53" s="41">
        <f t="shared" si="4"/>
        <v>136816</v>
      </c>
      <c r="C53" s="41">
        <f t="shared" si="5"/>
        <v>151258</v>
      </c>
      <c r="D53" s="41">
        <f t="shared" si="6"/>
        <v>3</v>
      </c>
      <c r="E53" s="42" t="str">
        <f t="shared" si="2"/>
        <v>GIJON</v>
      </c>
      <c r="F53" s="42">
        <f t="shared" si="7"/>
        <v>5583</v>
      </c>
      <c r="G53" s="42">
        <f t="shared" si="8"/>
        <v>1805</v>
      </c>
    </row>
    <row r="54" spans="1:7" x14ac:dyDescent="0.25">
      <c r="A54" s="42" t="str">
        <f t="shared" si="3"/>
        <v>MALAGA</v>
      </c>
      <c r="B54" s="41">
        <f t="shared" si="4"/>
        <v>8755</v>
      </c>
      <c r="C54" s="41">
        <f t="shared" si="5"/>
        <v>8905</v>
      </c>
      <c r="D54" s="41">
        <f t="shared" si="6"/>
        <v>14</v>
      </c>
      <c r="E54" s="42" t="str">
        <f t="shared" si="2"/>
        <v>BAHIA DE CADIZ</v>
      </c>
      <c r="F54" s="42">
        <f t="shared" si="7"/>
        <v>3905</v>
      </c>
      <c r="G54" s="42">
        <f t="shared" si="8"/>
        <v>4133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1</v>
      </c>
      <c r="G55" s="42">
        <f t="shared" si="8"/>
        <v>5</v>
      </c>
    </row>
    <row r="56" spans="1:7" x14ac:dyDescent="0.25">
      <c r="A56" s="42" t="str">
        <f t="shared" si="3"/>
        <v>MELILLA</v>
      </c>
      <c r="B56" s="41">
        <f t="shared" si="4"/>
        <v>38466</v>
      </c>
      <c r="C56" s="41">
        <f t="shared" si="5"/>
        <v>41199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19449</v>
      </c>
      <c r="C57" s="41">
        <f t="shared" si="5"/>
        <v>18956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360719</v>
      </c>
      <c r="C59" s="41">
        <f t="shared" si="5"/>
        <v>376632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24247</v>
      </c>
      <c r="C60" s="41">
        <f t="shared" si="5"/>
        <v>21414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5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20825</v>
      </c>
      <c r="C63" s="41">
        <f t="shared" si="5"/>
        <v>21301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104</v>
      </c>
      <c r="C7" s="9">
        <v>103</v>
      </c>
      <c r="D7" s="9">
        <v>483</v>
      </c>
      <c r="E7" s="9">
        <v>471</v>
      </c>
      <c r="F7" s="10">
        <f>((E7*100)/D7)-100</f>
        <v>-2.4844720496894439</v>
      </c>
      <c r="G7" s="1"/>
      <c r="H7" s="1"/>
      <c r="I7" s="1"/>
    </row>
    <row r="8" spans="1:12" x14ac:dyDescent="0.25">
      <c r="A8" s="11" t="s">
        <v>45</v>
      </c>
      <c r="B8" s="12">
        <v>77</v>
      </c>
      <c r="C8" s="12">
        <v>71</v>
      </c>
      <c r="D8" s="12">
        <v>346</v>
      </c>
      <c r="E8" s="12">
        <v>317</v>
      </c>
      <c r="F8" s="13">
        <f t="shared" ref="F8:F35" si="0">((E8*100)/D8)-100</f>
        <v>-8.3815028901734081</v>
      </c>
      <c r="G8" s="1"/>
      <c r="H8" s="1"/>
      <c r="I8" s="1"/>
    </row>
    <row r="9" spans="1:12" x14ac:dyDescent="0.25">
      <c r="A9" s="8" t="s">
        <v>46</v>
      </c>
      <c r="B9" s="9">
        <v>98</v>
      </c>
      <c r="C9" s="9">
        <v>101</v>
      </c>
      <c r="D9" s="9">
        <v>466</v>
      </c>
      <c r="E9" s="9">
        <v>486</v>
      </c>
      <c r="F9" s="10">
        <f t="shared" si="0"/>
        <v>4.291845493562235</v>
      </c>
      <c r="G9" s="1"/>
      <c r="H9" s="1"/>
      <c r="I9" s="1"/>
    </row>
    <row r="10" spans="1:12" x14ac:dyDescent="0.25">
      <c r="A10" s="11" t="s">
        <v>47</v>
      </c>
      <c r="B10" s="12">
        <v>70</v>
      </c>
      <c r="C10" s="12">
        <v>74</v>
      </c>
      <c r="D10" s="12">
        <v>325</v>
      </c>
      <c r="E10" s="12">
        <v>343</v>
      </c>
      <c r="F10" s="13">
        <f t="shared" si="0"/>
        <v>5.538461538461533</v>
      </c>
      <c r="G10" s="1"/>
      <c r="H10" s="1"/>
      <c r="I10" s="1"/>
    </row>
    <row r="11" spans="1:12" x14ac:dyDescent="0.25">
      <c r="A11" s="8" t="s">
        <v>48</v>
      </c>
      <c r="B11" s="9">
        <v>2039</v>
      </c>
      <c r="C11" s="9">
        <v>2105</v>
      </c>
      <c r="D11" s="9">
        <v>9703</v>
      </c>
      <c r="E11" s="9">
        <v>9995</v>
      </c>
      <c r="F11" s="10">
        <f t="shared" si="0"/>
        <v>3.0093785427187498</v>
      </c>
      <c r="G11" s="1"/>
      <c r="H11" s="1"/>
      <c r="I11" s="1"/>
    </row>
    <row r="12" spans="1:12" x14ac:dyDescent="0.25">
      <c r="A12" s="11" t="s">
        <v>49</v>
      </c>
      <c r="B12" s="12">
        <v>103</v>
      </c>
      <c r="C12" s="12">
        <v>98</v>
      </c>
      <c r="D12" s="12">
        <v>468</v>
      </c>
      <c r="E12" s="12">
        <v>389</v>
      </c>
      <c r="F12" s="13">
        <f t="shared" si="0"/>
        <v>-16.880341880341874</v>
      </c>
      <c r="G12" s="1"/>
      <c r="H12" s="1"/>
      <c r="I12" s="1"/>
    </row>
    <row r="13" spans="1:12" x14ac:dyDescent="0.25">
      <c r="A13" s="8" t="s">
        <v>50</v>
      </c>
      <c r="B13" s="9">
        <v>2632</v>
      </c>
      <c r="C13" s="9">
        <v>3211</v>
      </c>
      <c r="D13" s="9">
        <v>7872</v>
      </c>
      <c r="E13" s="9">
        <v>9915</v>
      </c>
      <c r="F13" s="10">
        <f t="shared" si="0"/>
        <v>25.952743902439025</v>
      </c>
      <c r="G13" s="1"/>
      <c r="H13" s="1"/>
      <c r="I13" s="1"/>
    </row>
    <row r="14" spans="1:12" x14ac:dyDescent="0.25">
      <c r="A14" s="11" t="s">
        <v>51</v>
      </c>
      <c r="B14" s="12">
        <v>707</v>
      </c>
      <c r="C14" s="12">
        <v>688</v>
      </c>
      <c r="D14" s="12">
        <v>3025</v>
      </c>
      <c r="E14" s="12">
        <v>3015</v>
      </c>
      <c r="F14" s="13">
        <f t="shared" si="0"/>
        <v>-0.33057851239669844</v>
      </c>
      <c r="G14" s="1"/>
      <c r="H14" s="1"/>
      <c r="I14" s="1"/>
    </row>
    <row r="15" spans="1:12" x14ac:dyDescent="0.25">
      <c r="A15" s="8" t="s">
        <v>52</v>
      </c>
      <c r="B15" s="9">
        <v>252</v>
      </c>
      <c r="C15" s="9">
        <v>268</v>
      </c>
      <c r="D15" s="9">
        <v>1179</v>
      </c>
      <c r="E15" s="9">
        <v>1184</v>
      </c>
      <c r="F15" s="10">
        <f t="shared" si="0"/>
        <v>0.42408821034774746</v>
      </c>
      <c r="G15" s="1"/>
      <c r="H15" s="1"/>
      <c r="I15" s="1"/>
    </row>
    <row r="16" spans="1:12" x14ac:dyDescent="0.25">
      <c r="A16" s="11" t="s">
        <v>53</v>
      </c>
      <c r="B16" s="12">
        <v>164</v>
      </c>
      <c r="C16" s="12">
        <v>163</v>
      </c>
      <c r="D16" s="12">
        <v>710</v>
      </c>
      <c r="E16" s="12">
        <v>674</v>
      </c>
      <c r="F16" s="13">
        <f t="shared" si="0"/>
        <v>-5.0704225352112644</v>
      </c>
      <c r="G16" s="1"/>
      <c r="H16" s="1"/>
      <c r="I16" s="1"/>
    </row>
    <row r="17" spans="1:9" x14ac:dyDescent="0.25">
      <c r="A17" s="8" t="s">
        <v>54</v>
      </c>
      <c r="B17" s="9">
        <v>121</v>
      </c>
      <c r="C17" s="9">
        <v>140</v>
      </c>
      <c r="D17" s="9">
        <v>563</v>
      </c>
      <c r="E17" s="9">
        <v>613</v>
      </c>
      <c r="F17" s="10">
        <f t="shared" si="0"/>
        <v>8.8809946714032009</v>
      </c>
      <c r="G17" s="1"/>
      <c r="H17" s="1"/>
      <c r="I17" s="1"/>
    </row>
    <row r="18" spans="1:9" x14ac:dyDescent="0.25">
      <c r="A18" s="11" t="s">
        <v>55</v>
      </c>
      <c r="B18" s="12">
        <v>1002</v>
      </c>
      <c r="C18" s="12">
        <v>904</v>
      </c>
      <c r="D18" s="12">
        <v>4852</v>
      </c>
      <c r="E18" s="12">
        <v>4552</v>
      </c>
      <c r="F18" s="13">
        <f t="shared" si="0"/>
        <v>-6.1830173124484702</v>
      </c>
      <c r="G18" s="1"/>
      <c r="H18" s="1"/>
      <c r="I18" s="1"/>
    </row>
    <row r="19" spans="1:9" x14ac:dyDescent="0.25">
      <c r="A19" s="8" t="s">
        <v>56</v>
      </c>
      <c r="B19" s="9">
        <v>91</v>
      </c>
      <c r="C19" s="9">
        <v>89</v>
      </c>
      <c r="D19" s="9">
        <v>434</v>
      </c>
      <c r="E19" s="9">
        <v>463</v>
      </c>
      <c r="F19" s="10">
        <f t="shared" si="0"/>
        <v>6.6820276497695801</v>
      </c>
      <c r="G19" s="1"/>
      <c r="H19" s="1"/>
      <c r="I19" s="1"/>
    </row>
    <row r="20" spans="1:9" x14ac:dyDescent="0.25">
      <c r="A20" s="11" t="s">
        <v>57</v>
      </c>
      <c r="B20" s="12">
        <v>113</v>
      </c>
      <c r="C20" s="12">
        <v>121</v>
      </c>
      <c r="D20" s="12">
        <v>500</v>
      </c>
      <c r="E20" s="12">
        <v>563</v>
      </c>
      <c r="F20" s="13">
        <f t="shared" si="0"/>
        <v>12.599999999999994</v>
      </c>
      <c r="G20" s="1"/>
      <c r="H20" s="1"/>
      <c r="I20" s="1"/>
    </row>
    <row r="21" spans="1:9" x14ac:dyDescent="0.25">
      <c r="A21" s="8" t="s">
        <v>58</v>
      </c>
      <c r="B21" s="9">
        <v>177</v>
      </c>
      <c r="C21" s="9">
        <v>157</v>
      </c>
      <c r="D21" s="9">
        <v>757</v>
      </c>
      <c r="E21" s="9">
        <v>749</v>
      </c>
      <c r="F21" s="10">
        <f t="shared" si="0"/>
        <v>-1.0568031704095091</v>
      </c>
      <c r="G21" s="1"/>
      <c r="H21" s="1"/>
      <c r="I21" s="1"/>
    </row>
    <row r="22" spans="1:9" x14ac:dyDescent="0.25">
      <c r="A22" s="11" t="s">
        <v>59</v>
      </c>
      <c r="B22" s="12">
        <v>886</v>
      </c>
      <c r="C22" s="12">
        <v>914</v>
      </c>
      <c r="D22" s="12">
        <v>4569</v>
      </c>
      <c r="E22" s="12">
        <v>4578</v>
      </c>
      <c r="F22" s="13">
        <f t="shared" si="0"/>
        <v>0.1969796454366417</v>
      </c>
      <c r="G22" s="1"/>
      <c r="H22" s="1"/>
      <c r="I22" s="1"/>
    </row>
    <row r="23" spans="1:9" x14ac:dyDescent="0.25">
      <c r="A23" s="8" t="s">
        <v>60</v>
      </c>
      <c r="B23" s="9">
        <v>133</v>
      </c>
      <c r="C23" s="9">
        <v>131</v>
      </c>
      <c r="D23" s="9">
        <v>540</v>
      </c>
      <c r="E23" s="9">
        <v>568</v>
      </c>
      <c r="F23" s="10">
        <f t="shared" si="0"/>
        <v>5.1851851851851904</v>
      </c>
      <c r="G23" s="1"/>
      <c r="H23" s="1"/>
      <c r="I23" s="1"/>
    </row>
    <row r="24" spans="1:9" x14ac:dyDescent="0.25">
      <c r="A24" s="11" t="s">
        <v>61</v>
      </c>
      <c r="B24" s="12">
        <v>47</v>
      </c>
      <c r="C24" s="12">
        <v>58</v>
      </c>
      <c r="D24" s="12">
        <v>207</v>
      </c>
      <c r="E24" s="12">
        <v>230</v>
      </c>
      <c r="F24" s="13">
        <f t="shared" si="0"/>
        <v>11.111111111111114</v>
      </c>
      <c r="G24" s="1"/>
      <c r="H24" s="1"/>
      <c r="I24" s="1"/>
    </row>
    <row r="25" spans="1:9" x14ac:dyDescent="0.25">
      <c r="A25" s="8" t="s">
        <v>62</v>
      </c>
      <c r="B25" s="9">
        <v>115</v>
      </c>
      <c r="C25" s="9">
        <v>113</v>
      </c>
      <c r="D25" s="9">
        <v>548</v>
      </c>
      <c r="E25" s="9">
        <v>554</v>
      </c>
      <c r="F25" s="10">
        <f t="shared" si="0"/>
        <v>1.0948905109489004</v>
      </c>
      <c r="G25" s="1"/>
      <c r="H25" s="1"/>
      <c r="I25" s="1"/>
    </row>
    <row r="26" spans="1:9" x14ac:dyDescent="0.25">
      <c r="A26" s="11" t="s">
        <v>63</v>
      </c>
      <c r="B26" s="12">
        <v>78</v>
      </c>
      <c r="C26" s="12">
        <v>55</v>
      </c>
      <c r="D26" s="12">
        <v>364</v>
      </c>
      <c r="E26" s="12">
        <v>328</v>
      </c>
      <c r="F26" s="13">
        <f t="shared" si="0"/>
        <v>-9.8901098901098834</v>
      </c>
      <c r="G26" s="1"/>
      <c r="H26" s="1"/>
      <c r="I26" s="1"/>
    </row>
    <row r="27" spans="1:9" x14ac:dyDescent="0.25">
      <c r="A27" s="8" t="s">
        <v>64</v>
      </c>
      <c r="B27" s="9">
        <v>78</v>
      </c>
      <c r="C27" s="9">
        <v>74</v>
      </c>
      <c r="D27" s="9">
        <v>348</v>
      </c>
      <c r="E27" s="9">
        <v>368</v>
      </c>
      <c r="F27" s="10">
        <f t="shared" si="0"/>
        <v>5.7471264367816133</v>
      </c>
      <c r="G27" s="1"/>
      <c r="H27" s="1"/>
      <c r="I27" s="1"/>
    </row>
    <row r="28" spans="1:9" x14ac:dyDescent="0.25">
      <c r="A28" s="11" t="s">
        <v>65</v>
      </c>
      <c r="B28" s="12">
        <v>983</v>
      </c>
      <c r="C28" s="12">
        <v>996</v>
      </c>
      <c r="D28" s="12">
        <v>5119</v>
      </c>
      <c r="E28" s="12">
        <v>5114</v>
      </c>
      <c r="F28" s="13">
        <f t="shared" si="0"/>
        <v>-9.7675327212343177E-2</v>
      </c>
      <c r="G28" s="1"/>
      <c r="H28" s="1"/>
      <c r="I28" s="1"/>
    </row>
    <row r="29" spans="1:9" x14ac:dyDescent="0.25">
      <c r="A29" s="8" t="s">
        <v>66</v>
      </c>
      <c r="B29" s="9">
        <v>127</v>
      </c>
      <c r="C29" s="9">
        <v>134</v>
      </c>
      <c r="D29" s="9">
        <v>523</v>
      </c>
      <c r="E29" s="9">
        <v>573</v>
      </c>
      <c r="F29" s="10">
        <f t="shared" si="0"/>
        <v>9.5602294455066925</v>
      </c>
      <c r="G29" s="1"/>
      <c r="H29" s="1"/>
      <c r="I29" s="1"/>
    </row>
    <row r="30" spans="1:9" x14ac:dyDescent="0.25">
      <c r="A30" s="11" t="s">
        <v>67</v>
      </c>
      <c r="B30" s="12">
        <v>89</v>
      </c>
      <c r="C30" s="12">
        <v>77</v>
      </c>
      <c r="D30" s="12">
        <v>443</v>
      </c>
      <c r="E30" s="12">
        <v>405</v>
      </c>
      <c r="F30" s="13">
        <f t="shared" si="0"/>
        <v>-8.5778781038374774</v>
      </c>
      <c r="G30" s="1"/>
      <c r="H30" s="1"/>
      <c r="I30" s="1"/>
    </row>
    <row r="31" spans="1:9" x14ac:dyDescent="0.25">
      <c r="A31" s="8" t="s">
        <v>68</v>
      </c>
      <c r="B31" s="9">
        <v>212</v>
      </c>
      <c r="C31" s="9">
        <v>217</v>
      </c>
      <c r="D31" s="9">
        <v>1074</v>
      </c>
      <c r="E31" s="9">
        <v>1053</v>
      </c>
      <c r="F31" s="10">
        <f t="shared" si="0"/>
        <v>-1.955307262569832</v>
      </c>
      <c r="G31" s="1"/>
      <c r="H31" s="1"/>
      <c r="I31" s="1"/>
    </row>
    <row r="32" spans="1:9" x14ac:dyDescent="0.25">
      <c r="A32" s="11" t="s">
        <v>69</v>
      </c>
      <c r="B32" s="12">
        <v>657</v>
      </c>
      <c r="C32" s="12">
        <v>688</v>
      </c>
      <c r="D32" s="12">
        <v>2891</v>
      </c>
      <c r="E32" s="12">
        <v>3015</v>
      </c>
      <c r="F32" s="13">
        <f t="shared" si="0"/>
        <v>4.2891732964372125</v>
      </c>
      <c r="G32" s="1"/>
      <c r="H32" s="1"/>
      <c r="I32" s="1"/>
    </row>
    <row r="33" spans="1:9" x14ac:dyDescent="0.25">
      <c r="A33" s="8" t="s">
        <v>70</v>
      </c>
      <c r="B33" s="9">
        <v>137</v>
      </c>
      <c r="C33" s="9">
        <v>132</v>
      </c>
      <c r="D33" s="9">
        <v>631</v>
      </c>
      <c r="E33" s="9">
        <v>627</v>
      </c>
      <c r="F33" s="10">
        <f t="shared" si="0"/>
        <v>-0.63391442155308653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26</v>
      </c>
      <c r="D34" s="12">
        <v>99</v>
      </c>
      <c r="E34" s="12">
        <v>113</v>
      </c>
      <c r="F34" s="13">
        <f t="shared" si="0"/>
        <v>14.141414141414145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11313</v>
      </c>
      <c r="C35" s="15">
        <f t="shared" ref="C35:E35" si="1">SUM(C7:C34)</f>
        <v>11908</v>
      </c>
      <c r="D35" s="15">
        <f t="shared" si="1"/>
        <v>49039</v>
      </c>
      <c r="E35" s="15">
        <f t="shared" si="1"/>
        <v>51255</v>
      </c>
      <c r="F35" s="16">
        <f t="shared" si="0"/>
        <v>4.5188523420135027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471</v>
      </c>
      <c r="C38" s="41">
        <f>D7</f>
        <v>483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9995</v>
      </c>
      <c r="G38" s="42">
        <f>LOOKUP(E38,$A$38:$A$65,$C$38:$C$65)</f>
        <v>9703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317</v>
      </c>
      <c r="C39" s="41">
        <f t="shared" ref="C39:C65" si="5">D8</f>
        <v>346</v>
      </c>
      <c r="D39" s="41">
        <f t="shared" ref="D39:D65" si="6">_xlfn.RANK.EQ(B39,$B$38:$B$65)+COUNTIF($B$38:$B$65,B39)-1</f>
        <v>26</v>
      </c>
      <c r="E39" s="42" t="str">
        <f t="shared" si="2"/>
        <v>BALEARES</v>
      </c>
      <c r="F39" s="42">
        <f t="shared" ref="F39:F54" si="7">LOOKUP(E39,$A$38:$A$65,$B$38:$B$65)</f>
        <v>9915</v>
      </c>
      <c r="G39" s="42">
        <f t="shared" ref="G39:G65" si="8">LOOKUP(E39,$A$38:$A$65,$C$38:$C$65)</f>
        <v>7872</v>
      </c>
    </row>
    <row r="40" spans="1:9" x14ac:dyDescent="0.25">
      <c r="A40" s="42" t="str">
        <f t="shared" si="3"/>
        <v>ALMERIA</v>
      </c>
      <c r="B40" s="41">
        <f t="shared" si="4"/>
        <v>486</v>
      </c>
      <c r="C40" s="41">
        <f t="shared" si="5"/>
        <v>466</v>
      </c>
      <c r="D40" s="41">
        <f t="shared" si="6"/>
        <v>18</v>
      </c>
      <c r="E40" s="42" t="str">
        <f t="shared" si="2"/>
        <v>SANTA CRUZ DE TENERIFE</v>
      </c>
      <c r="F40" s="42">
        <f t="shared" si="7"/>
        <v>5114</v>
      </c>
      <c r="G40" s="42">
        <f t="shared" si="8"/>
        <v>5119</v>
      </c>
    </row>
    <row r="41" spans="1:9" x14ac:dyDescent="0.25">
      <c r="A41" s="42" t="str">
        <f t="shared" si="3"/>
        <v>AVILES</v>
      </c>
      <c r="B41" s="41">
        <f t="shared" si="4"/>
        <v>343</v>
      </c>
      <c r="C41" s="41">
        <f t="shared" si="5"/>
        <v>325</v>
      </c>
      <c r="D41" s="41">
        <f t="shared" si="6"/>
        <v>24</v>
      </c>
      <c r="E41" s="42" t="str">
        <f t="shared" si="2"/>
        <v>LAS PALMAS</v>
      </c>
      <c r="F41" s="42">
        <f t="shared" si="7"/>
        <v>4578</v>
      </c>
      <c r="G41" s="42">
        <f t="shared" si="8"/>
        <v>4569</v>
      </c>
    </row>
    <row r="42" spans="1:9" x14ac:dyDescent="0.25">
      <c r="A42" s="42" t="str">
        <f t="shared" si="3"/>
        <v>BAHIA DE ALGECIRAS</v>
      </c>
      <c r="B42" s="41">
        <f t="shared" si="4"/>
        <v>9995</v>
      </c>
      <c r="C42" s="41">
        <f t="shared" si="5"/>
        <v>9703</v>
      </c>
      <c r="D42" s="41">
        <f t="shared" si="6"/>
        <v>1</v>
      </c>
      <c r="E42" s="42" t="str">
        <f t="shared" si="2"/>
        <v>CEUTA</v>
      </c>
      <c r="F42" s="42">
        <f t="shared" si="7"/>
        <v>4552</v>
      </c>
      <c r="G42" s="42">
        <f t="shared" si="8"/>
        <v>4852</v>
      </c>
    </row>
    <row r="43" spans="1:9" x14ac:dyDescent="0.25">
      <c r="A43" s="42" t="str">
        <f t="shared" si="3"/>
        <v>BAHIA DE CADIZ</v>
      </c>
      <c r="B43" s="41">
        <f t="shared" si="4"/>
        <v>389</v>
      </c>
      <c r="C43" s="41">
        <f t="shared" si="5"/>
        <v>468</v>
      </c>
      <c r="D43" s="41">
        <f t="shared" si="6"/>
        <v>22</v>
      </c>
      <c r="E43" s="42" t="e">
        <f t="shared" si="2"/>
        <v>#N/A</v>
      </c>
      <c r="F43" s="42" t="e">
        <f t="shared" si="7"/>
        <v>#N/A</v>
      </c>
      <c r="G43" s="42" t="e">
        <f t="shared" si="8"/>
        <v>#N/A</v>
      </c>
    </row>
    <row r="44" spans="1:9" x14ac:dyDescent="0.25">
      <c r="A44" s="42" t="str">
        <f t="shared" si="3"/>
        <v>BALEARES</v>
      </c>
      <c r="B44" s="41">
        <f t="shared" si="4"/>
        <v>9915</v>
      </c>
      <c r="C44" s="41">
        <f t="shared" si="5"/>
        <v>7872</v>
      </c>
      <c r="D44" s="41">
        <f t="shared" si="6"/>
        <v>2</v>
      </c>
      <c r="E44" s="42" t="str">
        <f t="shared" si="2"/>
        <v>BARCELONA</v>
      </c>
      <c r="F44" s="42">
        <f t="shared" si="7"/>
        <v>3015</v>
      </c>
      <c r="G44" s="42">
        <f t="shared" si="8"/>
        <v>3025</v>
      </c>
    </row>
    <row r="45" spans="1:9" x14ac:dyDescent="0.25">
      <c r="A45" s="42" t="str">
        <f t="shared" si="3"/>
        <v>BARCELONA</v>
      </c>
      <c r="B45" s="41">
        <f t="shared" si="4"/>
        <v>3015</v>
      </c>
      <c r="C45" s="41">
        <f t="shared" si="5"/>
        <v>3025</v>
      </c>
      <c r="D45" s="41">
        <f t="shared" si="6"/>
        <v>7</v>
      </c>
      <c r="E45" s="42" t="str">
        <f t="shared" si="2"/>
        <v>BILBAO</v>
      </c>
      <c r="F45" s="42">
        <f t="shared" si="7"/>
        <v>1184</v>
      </c>
      <c r="G45" s="42">
        <f t="shared" si="8"/>
        <v>1179</v>
      </c>
    </row>
    <row r="46" spans="1:9" x14ac:dyDescent="0.25">
      <c r="A46" s="42" t="str">
        <f t="shared" si="3"/>
        <v>BILBAO</v>
      </c>
      <c r="B46" s="41">
        <f t="shared" si="4"/>
        <v>1184</v>
      </c>
      <c r="C46" s="41">
        <f t="shared" si="5"/>
        <v>1179</v>
      </c>
      <c r="D46" s="41">
        <f t="shared" si="6"/>
        <v>8</v>
      </c>
      <c r="E46" s="42" t="str">
        <f t="shared" si="2"/>
        <v>TARRAGONA</v>
      </c>
      <c r="F46" s="42">
        <f t="shared" si="7"/>
        <v>1053</v>
      </c>
      <c r="G46" s="42">
        <f t="shared" si="8"/>
        <v>1074</v>
      </c>
    </row>
    <row r="47" spans="1:9" x14ac:dyDescent="0.25">
      <c r="A47" s="42" t="str">
        <f t="shared" si="3"/>
        <v>CARTAGENA</v>
      </c>
      <c r="B47" s="41">
        <f t="shared" si="4"/>
        <v>674</v>
      </c>
      <c r="C47" s="41">
        <f t="shared" si="5"/>
        <v>710</v>
      </c>
      <c r="D47" s="41">
        <f t="shared" si="6"/>
        <v>11</v>
      </c>
      <c r="E47" s="42" t="str">
        <f t="shared" si="2"/>
        <v>HUELVA</v>
      </c>
      <c r="F47" s="42">
        <f t="shared" si="7"/>
        <v>749</v>
      </c>
      <c r="G47" s="42">
        <f t="shared" si="8"/>
        <v>757</v>
      </c>
    </row>
    <row r="48" spans="1:9" x14ac:dyDescent="0.25">
      <c r="A48" s="42" t="str">
        <f t="shared" si="3"/>
        <v>CASTELLON</v>
      </c>
      <c r="B48" s="41">
        <f t="shared" si="4"/>
        <v>613</v>
      </c>
      <c r="C48" s="41">
        <f t="shared" si="5"/>
        <v>563</v>
      </c>
      <c r="D48" s="41">
        <f t="shared" si="6"/>
        <v>13</v>
      </c>
      <c r="E48" s="42" t="str">
        <f t="shared" si="2"/>
        <v>CARTAGENA</v>
      </c>
      <c r="F48" s="42">
        <f t="shared" si="7"/>
        <v>674</v>
      </c>
      <c r="G48" s="42">
        <f t="shared" si="8"/>
        <v>710</v>
      </c>
    </row>
    <row r="49" spans="1:7" x14ac:dyDescent="0.25">
      <c r="A49" s="42" t="str">
        <f t="shared" si="3"/>
        <v>CEUTA</v>
      </c>
      <c r="B49" s="41">
        <f t="shared" si="4"/>
        <v>4552</v>
      </c>
      <c r="C49" s="41">
        <f t="shared" si="5"/>
        <v>4852</v>
      </c>
      <c r="D49" s="41">
        <f t="shared" si="6"/>
        <v>5</v>
      </c>
      <c r="E49" s="42" t="str">
        <f t="shared" si="2"/>
        <v>VIGO</v>
      </c>
      <c r="F49" s="42">
        <f t="shared" si="7"/>
        <v>627</v>
      </c>
      <c r="G49" s="42">
        <f t="shared" si="8"/>
        <v>631</v>
      </c>
    </row>
    <row r="50" spans="1:7" x14ac:dyDescent="0.25">
      <c r="A50" s="42" t="str">
        <f t="shared" si="3"/>
        <v>FERROL-SAN CIBRAO</v>
      </c>
      <c r="B50" s="41">
        <f t="shared" si="4"/>
        <v>463</v>
      </c>
      <c r="C50" s="41">
        <f t="shared" si="5"/>
        <v>434</v>
      </c>
      <c r="D50" s="41">
        <f t="shared" si="6"/>
        <v>20</v>
      </c>
      <c r="E50" s="42" t="str">
        <f t="shared" si="2"/>
        <v>CASTELLON</v>
      </c>
      <c r="F50" s="42">
        <f t="shared" si="7"/>
        <v>613</v>
      </c>
      <c r="G50" s="42">
        <f t="shared" si="8"/>
        <v>563</v>
      </c>
    </row>
    <row r="51" spans="1:7" x14ac:dyDescent="0.25">
      <c r="A51" s="42" t="str">
        <f t="shared" si="3"/>
        <v>GIJON</v>
      </c>
      <c r="B51" s="41">
        <f t="shared" si="4"/>
        <v>563</v>
      </c>
      <c r="C51" s="41">
        <f t="shared" si="5"/>
        <v>500</v>
      </c>
      <c r="D51" s="41">
        <f t="shared" si="6"/>
        <v>16</v>
      </c>
      <c r="E51" s="42" t="str">
        <f t="shared" si="2"/>
        <v>SANTANDER</v>
      </c>
      <c r="F51" s="42">
        <f t="shared" si="7"/>
        <v>573</v>
      </c>
      <c r="G51" s="42">
        <f t="shared" si="8"/>
        <v>523</v>
      </c>
    </row>
    <row r="52" spans="1:7" x14ac:dyDescent="0.25">
      <c r="A52" s="42" t="str">
        <f t="shared" si="3"/>
        <v>HUELVA</v>
      </c>
      <c r="B52" s="41">
        <f t="shared" si="4"/>
        <v>749</v>
      </c>
      <c r="C52" s="41">
        <f t="shared" si="5"/>
        <v>757</v>
      </c>
      <c r="D52" s="41">
        <f t="shared" si="6"/>
        <v>10</v>
      </c>
      <c r="E52" s="42" t="str">
        <f t="shared" si="2"/>
        <v>MALAGA</v>
      </c>
      <c r="F52" s="42">
        <f t="shared" si="7"/>
        <v>568</v>
      </c>
      <c r="G52" s="42">
        <f t="shared" si="8"/>
        <v>540</v>
      </c>
    </row>
    <row r="53" spans="1:7" x14ac:dyDescent="0.25">
      <c r="A53" s="42" t="str">
        <f t="shared" si="3"/>
        <v>LAS PALMAS</v>
      </c>
      <c r="B53" s="41">
        <f t="shared" si="4"/>
        <v>4578</v>
      </c>
      <c r="C53" s="41">
        <f t="shared" si="5"/>
        <v>4569</v>
      </c>
      <c r="D53" s="41">
        <f t="shared" si="6"/>
        <v>4</v>
      </c>
      <c r="E53" s="42" t="str">
        <f t="shared" si="2"/>
        <v>GIJON</v>
      </c>
      <c r="F53" s="42">
        <f t="shared" si="7"/>
        <v>563</v>
      </c>
      <c r="G53" s="42">
        <f t="shared" si="8"/>
        <v>500</v>
      </c>
    </row>
    <row r="54" spans="1:7" x14ac:dyDescent="0.25">
      <c r="A54" s="42" t="str">
        <f t="shared" si="3"/>
        <v>MALAGA</v>
      </c>
      <c r="B54" s="41">
        <f t="shared" si="4"/>
        <v>568</v>
      </c>
      <c r="C54" s="41">
        <f t="shared" si="5"/>
        <v>540</v>
      </c>
      <c r="D54" s="41">
        <f t="shared" si="6"/>
        <v>15</v>
      </c>
      <c r="E54" s="42" t="str">
        <f t="shared" si="2"/>
        <v>MELILLA</v>
      </c>
      <c r="F54" s="42">
        <f t="shared" si="7"/>
        <v>554</v>
      </c>
      <c r="G54" s="42">
        <f t="shared" si="8"/>
        <v>548</v>
      </c>
    </row>
    <row r="55" spans="1:7" x14ac:dyDescent="0.25">
      <c r="A55" s="42" t="str">
        <f t="shared" si="3"/>
        <v>MARIN Y RIA DE PONTEVEDRA</v>
      </c>
      <c r="B55" s="41">
        <f t="shared" si="4"/>
        <v>230</v>
      </c>
      <c r="C55" s="41">
        <f t="shared" si="5"/>
        <v>207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486</v>
      </c>
      <c r="G55" s="42">
        <f t="shared" si="8"/>
        <v>466</v>
      </c>
    </row>
    <row r="56" spans="1:7" x14ac:dyDescent="0.25">
      <c r="A56" s="42" t="str">
        <f t="shared" si="3"/>
        <v>MELILLA</v>
      </c>
      <c r="B56" s="41">
        <f t="shared" si="4"/>
        <v>554</v>
      </c>
      <c r="C56" s="41">
        <f t="shared" si="5"/>
        <v>548</v>
      </c>
      <c r="D56" s="41">
        <f t="shared" si="6"/>
        <v>17</v>
      </c>
      <c r="E56" s="42" t="str">
        <f t="shared" si="2"/>
        <v>A CORUÑA</v>
      </c>
      <c r="F56" s="42">
        <f t="shared" si="9"/>
        <v>471</v>
      </c>
      <c r="G56" s="42">
        <f t="shared" si="8"/>
        <v>483</v>
      </c>
    </row>
    <row r="57" spans="1:7" x14ac:dyDescent="0.25">
      <c r="A57" s="42" t="str">
        <f t="shared" si="3"/>
        <v>MOTRIL</v>
      </c>
      <c r="B57" s="41">
        <f t="shared" si="4"/>
        <v>328</v>
      </c>
      <c r="C57" s="41">
        <f t="shared" si="5"/>
        <v>364</v>
      </c>
      <c r="D57" s="41">
        <f t="shared" si="6"/>
        <v>25</v>
      </c>
      <c r="E57" s="42" t="str">
        <f t="shared" si="2"/>
        <v>FERROL-SAN CIBRAO</v>
      </c>
      <c r="F57" s="42">
        <f t="shared" si="9"/>
        <v>463</v>
      </c>
      <c r="G57" s="42">
        <f t="shared" si="8"/>
        <v>434</v>
      </c>
    </row>
    <row r="58" spans="1:7" x14ac:dyDescent="0.25">
      <c r="A58" s="42" t="str">
        <f t="shared" si="3"/>
        <v>PASAIA</v>
      </c>
      <c r="B58" s="41">
        <f t="shared" si="4"/>
        <v>368</v>
      </c>
      <c r="C58" s="41">
        <f t="shared" si="5"/>
        <v>348</v>
      </c>
      <c r="D58" s="41">
        <f t="shared" si="6"/>
        <v>23</v>
      </c>
      <c r="E58" s="42" t="str">
        <f t="shared" si="2"/>
        <v>SEVILLA</v>
      </c>
      <c r="F58" s="42">
        <f t="shared" si="9"/>
        <v>405</v>
      </c>
      <c r="G58" s="42">
        <f t="shared" si="8"/>
        <v>443</v>
      </c>
    </row>
    <row r="59" spans="1:7" x14ac:dyDescent="0.25">
      <c r="A59" s="42" t="str">
        <f t="shared" si="3"/>
        <v>SANTA CRUZ DE TENERIFE</v>
      </c>
      <c r="B59" s="41">
        <f t="shared" si="4"/>
        <v>5114</v>
      </c>
      <c r="C59" s="41">
        <f t="shared" si="5"/>
        <v>5119</v>
      </c>
      <c r="D59" s="41">
        <f t="shared" si="6"/>
        <v>3</v>
      </c>
      <c r="E59" s="42" t="str">
        <f t="shared" si="2"/>
        <v>BAHIA DE CADIZ</v>
      </c>
      <c r="F59" s="42">
        <f t="shared" si="9"/>
        <v>389</v>
      </c>
      <c r="G59" s="42">
        <f t="shared" si="8"/>
        <v>468</v>
      </c>
    </row>
    <row r="60" spans="1:7" x14ac:dyDescent="0.25">
      <c r="A60" s="42" t="str">
        <f t="shared" si="3"/>
        <v>SANTANDER</v>
      </c>
      <c r="B60" s="41">
        <f t="shared" si="4"/>
        <v>573</v>
      </c>
      <c r="C60" s="41">
        <f t="shared" si="5"/>
        <v>523</v>
      </c>
      <c r="D60" s="41">
        <f t="shared" si="6"/>
        <v>14</v>
      </c>
      <c r="E60" s="42" t="str">
        <f t="shared" si="2"/>
        <v>PASAIA</v>
      </c>
      <c r="F60" s="42">
        <f t="shared" si="9"/>
        <v>368</v>
      </c>
      <c r="G60" s="42">
        <f t="shared" si="8"/>
        <v>348</v>
      </c>
    </row>
    <row r="61" spans="1:7" x14ac:dyDescent="0.25">
      <c r="A61" s="42" t="str">
        <f t="shared" si="3"/>
        <v>SEVILLA</v>
      </c>
      <c r="B61" s="41">
        <f t="shared" si="4"/>
        <v>405</v>
      </c>
      <c r="C61" s="41">
        <f t="shared" si="5"/>
        <v>443</v>
      </c>
      <c r="D61" s="41">
        <f t="shared" si="6"/>
        <v>21</v>
      </c>
      <c r="E61" s="42" t="str">
        <f t="shared" si="2"/>
        <v>AVILES</v>
      </c>
      <c r="F61" s="42">
        <f t="shared" si="9"/>
        <v>343</v>
      </c>
      <c r="G61" s="42">
        <f t="shared" si="8"/>
        <v>325</v>
      </c>
    </row>
    <row r="62" spans="1:7" x14ac:dyDescent="0.25">
      <c r="A62" s="42" t="str">
        <f t="shared" si="3"/>
        <v>TARRAGONA</v>
      </c>
      <c r="B62" s="41">
        <f t="shared" si="4"/>
        <v>1053</v>
      </c>
      <c r="C62" s="41">
        <f t="shared" si="5"/>
        <v>1074</v>
      </c>
      <c r="D62" s="41">
        <f t="shared" si="6"/>
        <v>9</v>
      </c>
      <c r="E62" s="42" t="str">
        <f t="shared" si="2"/>
        <v>MOTRIL</v>
      </c>
      <c r="F62" s="42">
        <f t="shared" si="9"/>
        <v>328</v>
      </c>
      <c r="G62" s="42">
        <f t="shared" si="8"/>
        <v>364</v>
      </c>
    </row>
    <row r="63" spans="1:7" x14ac:dyDescent="0.25">
      <c r="A63" s="42" t="str">
        <f t="shared" si="3"/>
        <v>VALENCIA</v>
      </c>
      <c r="B63" s="41">
        <f t="shared" si="4"/>
        <v>3015</v>
      </c>
      <c r="C63" s="41">
        <f t="shared" si="5"/>
        <v>2891</v>
      </c>
      <c r="D63" s="41">
        <f t="shared" si="6"/>
        <v>7</v>
      </c>
      <c r="E63" s="42" t="str">
        <f t="shared" si="2"/>
        <v>ALICANTE</v>
      </c>
      <c r="F63" s="42">
        <f t="shared" si="9"/>
        <v>317</v>
      </c>
      <c r="G63" s="42">
        <f t="shared" si="8"/>
        <v>346</v>
      </c>
    </row>
    <row r="64" spans="1:7" x14ac:dyDescent="0.25">
      <c r="A64" s="42" t="str">
        <f t="shared" si="3"/>
        <v>VIGO</v>
      </c>
      <c r="B64" s="41">
        <f t="shared" si="4"/>
        <v>627</v>
      </c>
      <c r="C64" s="41">
        <f t="shared" si="5"/>
        <v>631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230</v>
      </c>
      <c r="G64" s="42">
        <f t="shared" si="8"/>
        <v>207</v>
      </c>
    </row>
    <row r="65" spans="1:7" x14ac:dyDescent="0.25">
      <c r="A65" s="42" t="str">
        <f t="shared" si="3"/>
        <v>VILAGARCIA</v>
      </c>
      <c r="B65" s="41">
        <f t="shared" si="4"/>
        <v>113</v>
      </c>
      <c r="C65" s="41">
        <f t="shared" si="5"/>
        <v>99</v>
      </c>
      <c r="D65" s="41">
        <f t="shared" si="6"/>
        <v>28</v>
      </c>
      <c r="E65" s="42" t="str">
        <f t="shared" si="2"/>
        <v>VILAGARCIA</v>
      </c>
      <c r="F65" s="42">
        <f t="shared" si="9"/>
        <v>113</v>
      </c>
      <c r="G65" s="42">
        <f t="shared" si="8"/>
        <v>99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Mayo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41821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1941126</v>
      </c>
      <c r="C7" s="9">
        <v>2187950</v>
      </c>
      <c r="D7" s="9">
        <v>6853989</v>
      </c>
      <c r="E7" s="9">
        <v>7212295</v>
      </c>
      <c r="F7" s="10">
        <f>((E7*100)/D7)-100</f>
        <v>5.2277002487164737</v>
      </c>
      <c r="G7" s="1"/>
      <c r="H7" s="1"/>
      <c r="I7" s="1"/>
    </row>
    <row r="8" spans="1:12" x14ac:dyDescent="0.25">
      <c r="A8" s="11" t="s">
        <v>45</v>
      </c>
      <c r="B8" s="12">
        <v>1024495</v>
      </c>
      <c r="C8" s="12">
        <v>805152</v>
      </c>
      <c r="D8" s="12">
        <v>3972710</v>
      </c>
      <c r="E8" s="12">
        <v>3397433</v>
      </c>
      <c r="F8" s="13">
        <f t="shared" ref="F8:F35" si="0">((E8*100)/D8)-100</f>
        <v>-14.480719710222999</v>
      </c>
      <c r="G8" s="1"/>
      <c r="H8" s="1"/>
      <c r="I8" s="1"/>
    </row>
    <row r="9" spans="1:12" x14ac:dyDescent="0.25">
      <c r="A9" s="8" t="s">
        <v>46</v>
      </c>
      <c r="B9" s="9">
        <v>1378753</v>
      </c>
      <c r="C9" s="9">
        <v>1518805</v>
      </c>
      <c r="D9" s="9">
        <v>6642448</v>
      </c>
      <c r="E9" s="9">
        <v>7151129</v>
      </c>
      <c r="F9" s="10">
        <f t="shared" si="0"/>
        <v>7.65803510994742</v>
      </c>
      <c r="G9" s="1"/>
      <c r="H9" s="1"/>
      <c r="I9" s="1"/>
    </row>
    <row r="10" spans="1:12" x14ac:dyDescent="0.25">
      <c r="A10" s="11" t="s">
        <v>47</v>
      </c>
      <c r="B10" s="12">
        <v>508125</v>
      </c>
      <c r="C10" s="12">
        <v>556530</v>
      </c>
      <c r="D10" s="12">
        <v>2313873</v>
      </c>
      <c r="E10" s="12">
        <v>2544572</v>
      </c>
      <c r="F10" s="13">
        <f t="shared" si="0"/>
        <v>9.9702533371537641</v>
      </c>
      <c r="G10" s="1"/>
      <c r="H10" s="1"/>
      <c r="I10" s="1"/>
    </row>
    <row r="11" spans="1:12" x14ac:dyDescent="0.25">
      <c r="A11" s="8" t="s">
        <v>48</v>
      </c>
      <c r="B11" s="9">
        <v>28777100</v>
      </c>
      <c r="C11" s="9">
        <v>33463829</v>
      </c>
      <c r="D11" s="9">
        <v>140698560</v>
      </c>
      <c r="E11" s="9">
        <v>157667278</v>
      </c>
      <c r="F11" s="10">
        <f t="shared" si="0"/>
        <v>12.06033523015445</v>
      </c>
      <c r="G11" s="1"/>
      <c r="H11" s="1"/>
      <c r="I11" s="1"/>
    </row>
    <row r="12" spans="1:12" x14ac:dyDescent="0.25">
      <c r="A12" s="11" t="s">
        <v>49</v>
      </c>
      <c r="B12" s="12">
        <v>2684704</v>
      </c>
      <c r="C12" s="12">
        <v>2834341</v>
      </c>
      <c r="D12" s="12">
        <v>10362406</v>
      </c>
      <c r="E12" s="12">
        <v>9108555</v>
      </c>
      <c r="F12" s="13">
        <f t="shared" si="0"/>
        <v>-12.099998784066173</v>
      </c>
      <c r="G12" s="1"/>
      <c r="H12" s="1"/>
      <c r="I12" s="1"/>
    </row>
    <row r="13" spans="1:12" x14ac:dyDescent="0.25">
      <c r="A13" s="8" t="s">
        <v>50</v>
      </c>
      <c r="B13" s="9">
        <v>12914266</v>
      </c>
      <c r="C13" s="9">
        <v>14629928</v>
      </c>
      <c r="D13" s="9">
        <v>41853348</v>
      </c>
      <c r="E13" s="9">
        <v>55359654</v>
      </c>
      <c r="F13" s="10">
        <f t="shared" si="0"/>
        <v>32.270550972409666</v>
      </c>
      <c r="G13" s="1"/>
      <c r="H13" s="1"/>
      <c r="I13" s="1"/>
    </row>
    <row r="14" spans="1:12" x14ac:dyDescent="0.25">
      <c r="A14" s="11" t="s">
        <v>51</v>
      </c>
      <c r="B14" s="12">
        <v>25436040</v>
      </c>
      <c r="C14" s="12">
        <v>23528336</v>
      </c>
      <c r="D14" s="12">
        <v>99843839</v>
      </c>
      <c r="E14" s="12">
        <v>96298404</v>
      </c>
      <c r="F14" s="13">
        <f t="shared" si="0"/>
        <v>-3.5509802462623696</v>
      </c>
      <c r="G14" s="1"/>
      <c r="H14" s="1"/>
      <c r="I14" s="1"/>
    </row>
    <row r="15" spans="1:12" x14ac:dyDescent="0.25">
      <c r="A15" s="8" t="s">
        <v>52</v>
      </c>
      <c r="B15" s="9">
        <v>3716812</v>
      </c>
      <c r="C15" s="9">
        <v>4460400</v>
      </c>
      <c r="D15" s="9">
        <v>15981426</v>
      </c>
      <c r="E15" s="9">
        <v>16736603</v>
      </c>
      <c r="F15" s="10">
        <f t="shared" si="0"/>
        <v>4.7253417811401874</v>
      </c>
      <c r="G15" s="1"/>
      <c r="H15" s="1"/>
      <c r="I15" s="1"/>
    </row>
    <row r="16" spans="1:12" x14ac:dyDescent="0.25">
      <c r="A16" s="11" t="s">
        <v>53</v>
      </c>
      <c r="B16" s="12">
        <v>3484177</v>
      </c>
      <c r="C16" s="12">
        <v>3774026</v>
      </c>
      <c r="D16" s="12">
        <v>13558478</v>
      </c>
      <c r="E16" s="12">
        <v>14287220</v>
      </c>
      <c r="F16" s="13">
        <f t="shared" si="0"/>
        <v>5.3748068182874249</v>
      </c>
      <c r="G16" s="1"/>
      <c r="H16" s="1"/>
      <c r="I16" s="1"/>
    </row>
    <row r="17" spans="1:9" x14ac:dyDescent="0.25">
      <c r="A17" s="8" t="s">
        <v>54</v>
      </c>
      <c r="B17" s="9">
        <v>1556409</v>
      </c>
      <c r="C17" s="9">
        <v>2126816</v>
      </c>
      <c r="D17" s="9">
        <v>7206964</v>
      </c>
      <c r="E17" s="9">
        <v>8477080</v>
      </c>
      <c r="F17" s="10">
        <f t="shared" si="0"/>
        <v>17.623454203462103</v>
      </c>
      <c r="G17" s="1"/>
      <c r="H17" s="1"/>
      <c r="I17" s="1"/>
    </row>
    <row r="18" spans="1:9" x14ac:dyDescent="0.25">
      <c r="A18" s="11" t="s">
        <v>55</v>
      </c>
      <c r="B18" s="12">
        <v>5150164</v>
      </c>
      <c r="C18" s="12">
        <v>4584649</v>
      </c>
      <c r="D18" s="12">
        <v>25481734</v>
      </c>
      <c r="E18" s="12">
        <v>22392555</v>
      </c>
      <c r="F18" s="13">
        <f t="shared" si="0"/>
        <v>-12.123111402073349</v>
      </c>
      <c r="G18" s="1"/>
      <c r="H18" s="1"/>
      <c r="I18" s="1"/>
    </row>
    <row r="19" spans="1:9" x14ac:dyDescent="0.25">
      <c r="A19" s="8" t="s">
        <v>56</v>
      </c>
      <c r="B19" s="9">
        <v>1373257</v>
      </c>
      <c r="C19" s="9">
        <v>1210239</v>
      </c>
      <c r="D19" s="9">
        <v>6517567</v>
      </c>
      <c r="E19" s="9">
        <v>6766652</v>
      </c>
      <c r="F19" s="10">
        <f t="shared" si="0"/>
        <v>3.8217482075749984</v>
      </c>
      <c r="G19" s="1"/>
      <c r="H19" s="1"/>
      <c r="I19" s="1"/>
    </row>
    <row r="20" spans="1:9" x14ac:dyDescent="0.25">
      <c r="A20" s="11" t="s">
        <v>57</v>
      </c>
      <c r="B20" s="12">
        <v>2019808</v>
      </c>
      <c r="C20" s="12">
        <v>2017773</v>
      </c>
      <c r="D20" s="12">
        <v>7930844</v>
      </c>
      <c r="E20" s="12">
        <v>9401751</v>
      </c>
      <c r="F20" s="13">
        <f t="shared" si="0"/>
        <v>18.546664138142177</v>
      </c>
      <c r="G20" s="1"/>
      <c r="H20" s="1"/>
      <c r="I20" s="1"/>
    </row>
    <row r="21" spans="1:9" x14ac:dyDescent="0.25">
      <c r="A21" s="8" t="s">
        <v>58</v>
      </c>
      <c r="B21" s="9">
        <v>2338569</v>
      </c>
      <c r="C21" s="9">
        <v>2357119</v>
      </c>
      <c r="D21" s="9">
        <v>10669812</v>
      </c>
      <c r="E21" s="9">
        <v>11024660</v>
      </c>
      <c r="F21" s="10">
        <f t="shared" si="0"/>
        <v>3.3257193285130029</v>
      </c>
      <c r="G21" s="1"/>
      <c r="H21" s="1"/>
      <c r="I21" s="1"/>
    </row>
    <row r="22" spans="1:9" x14ac:dyDescent="0.25">
      <c r="A22" s="11" t="s">
        <v>59</v>
      </c>
      <c r="B22" s="12">
        <v>16166475</v>
      </c>
      <c r="C22" s="12">
        <v>15259477</v>
      </c>
      <c r="D22" s="12">
        <v>84982399</v>
      </c>
      <c r="E22" s="12">
        <v>86265460</v>
      </c>
      <c r="F22" s="13">
        <f t="shared" si="0"/>
        <v>1.5097961637915205</v>
      </c>
      <c r="G22" s="1"/>
      <c r="H22" s="1"/>
      <c r="I22" s="1"/>
    </row>
    <row r="23" spans="1:9" x14ac:dyDescent="0.25">
      <c r="A23" s="8" t="s">
        <v>60</v>
      </c>
      <c r="B23" s="9">
        <v>2924014</v>
      </c>
      <c r="C23" s="9">
        <v>3236584</v>
      </c>
      <c r="D23" s="9">
        <v>12772764</v>
      </c>
      <c r="E23" s="9">
        <v>14246623</v>
      </c>
      <c r="F23" s="10">
        <f t="shared" si="0"/>
        <v>11.539076428563149</v>
      </c>
      <c r="G23" s="1"/>
      <c r="H23" s="1"/>
      <c r="I23" s="1"/>
    </row>
    <row r="24" spans="1:9" x14ac:dyDescent="0.25">
      <c r="A24" s="11" t="s">
        <v>61</v>
      </c>
      <c r="B24" s="12">
        <v>275709</v>
      </c>
      <c r="C24" s="12">
        <v>363174</v>
      </c>
      <c r="D24" s="12">
        <v>1752607</v>
      </c>
      <c r="E24" s="12">
        <v>1313115</v>
      </c>
      <c r="F24" s="13">
        <f t="shared" si="0"/>
        <v>-25.07647179316298</v>
      </c>
      <c r="G24" s="1"/>
      <c r="H24" s="1"/>
      <c r="I24" s="1"/>
    </row>
    <row r="25" spans="1:9" x14ac:dyDescent="0.25">
      <c r="A25" s="8" t="s">
        <v>62</v>
      </c>
      <c r="B25" s="9">
        <v>2110644</v>
      </c>
      <c r="C25" s="9">
        <v>2389075</v>
      </c>
      <c r="D25" s="9">
        <v>10126863</v>
      </c>
      <c r="E25" s="9">
        <v>10979658</v>
      </c>
      <c r="F25" s="10">
        <f t="shared" si="0"/>
        <v>8.4211171811053447</v>
      </c>
      <c r="G25" s="1"/>
      <c r="H25" s="1"/>
      <c r="I25" s="1"/>
    </row>
    <row r="26" spans="1:9" x14ac:dyDescent="0.25">
      <c r="A26" s="11" t="s">
        <v>63</v>
      </c>
      <c r="B26" s="12">
        <v>1270828</v>
      </c>
      <c r="C26" s="12">
        <v>1132942</v>
      </c>
      <c r="D26" s="12">
        <v>5942810</v>
      </c>
      <c r="E26" s="12">
        <v>6460726</v>
      </c>
      <c r="F26" s="13">
        <f t="shared" si="0"/>
        <v>8.7150018257356408</v>
      </c>
      <c r="G26" s="1"/>
      <c r="H26" s="1"/>
      <c r="I26" s="1"/>
    </row>
    <row r="27" spans="1:9" x14ac:dyDescent="0.25">
      <c r="A27" s="8" t="s">
        <v>64</v>
      </c>
      <c r="B27" s="9">
        <v>574337</v>
      </c>
      <c r="C27" s="9">
        <v>566500</v>
      </c>
      <c r="D27" s="9">
        <v>2598196</v>
      </c>
      <c r="E27" s="9">
        <v>2671742</v>
      </c>
      <c r="F27" s="10">
        <f t="shared" si="0"/>
        <v>2.8306563477120221</v>
      </c>
      <c r="G27" s="1"/>
      <c r="H27" s="1"/>
      <c r="I27" s="1"/>
    </row>
    <row r="28" spans="1:9" x14ac:dyDescent="0.25">
      <c r="A28" s="11" t="s">
        <v>65</v>
      </c>
      <c r="B28" s="12">
        <v>14313185</v>
      </c>
      <c r="C28" s="12">
        <v>12856468</v>
      </c>
      <c r="D28" s="12">
        <v>80296859</v>
      </c>
      <c r="E28" s="12">
        <v>77795961</v>
      </c>
      <c r="F28" s="13">
        <f t="shared" si="0"/>
        <v>-3.1145651662414338</v>
      </c>
      <c r="G28" s="1"/>
      <c r="H28" s="1"/>
      <c r="I28" s="1"/>
    </row>
    <row r="29" spans="1:9" x14ac:dyDescent="0.25">
      <c r="A29" s="8" t="s">
        <v>66</v>
      </c>
      <c r="B29" s="9">
        <v>2018032</v>
      </c>
      <c r="C29" s="9">
        <v>2785311</v>
      </c>
      <c r="D29" s="9">
        <v>8204421</v>
      </c>
      <c r="E29" s="9">
        <v>10809135</v>
      </c>
      <c r="F29" s="10">
        <f t="shared" si="0"/>
        <v>31.747688228090681</v>
      </c>
      <c r="G29" s="1"/>
      <c r="H29" s="1"/>
      <c r="I29" s="1"/>
    </row>
    <row r="30" spans="1:9" x14ac:dyDescent="0.25">
      <c r="A30" s="11" t="s">
        <v>67</v>
      </c>
      <c r="B30" s="12">
        <v>447204</v>
      </c>
      <c r="C30" s="12">
        <v>430655</v>
      </c>
      <c r="D30" s="12">
        <v>2133811</v>
      </c>
      <c r="E30" s="12">
        <v>2160373</v>
      </c>
      <c r="F30" s="13">
        <f t="shared" si="0"/>
        <v>1.2448150281351076</v>
      </c>
      <c r="G30" s="1"/>
      <c r="H30" s="1"/>
      <c r="I30" s="1"/>
    </row>
    <row r="31" spans="1:9" x14ac:dyDescent="0.25">
      <c r="A31" s="8" t="s">
        <v>68</v>
      </c>
      <c r="B31" s="9">
        <v>3422677</v>
      </c>
      <c r="C31" s="9">
        <v>3408313</v>
      </c>
      <c r="D31" s="9">
        <v>16293510</v>
      </c>
      <c r="E31" s="9">
        <v>16566992</v>
      </c>
      <c r="F31" s="10">
        <f t="shared" si="0"/>
        <v>1.6784719805615822</v>
      </c>
      <c r="G31" s="1"/>
      <c r="H31" s="1"/>
      <c r="I31" s="1"/>
    </row>
    <row r="32" spans="1:9" x14ac:dyDescent="0.25">
      <c r="A32" s="11" t="s">
        <v>69</v>
      </c>
      <c r="B32" s="12">
        <v>20238809</v>
      </c>
      <c r="C32" s="12">
        <v>19982960</v>
      </c>
      <c r="D32" s="12">
        <v>85988004</v>
      </c>
      <c r="E32" s="12">
        <v>87571324</v>
      </c>
      <c r="F32" s="13">
        <f t="shared" si="0"/>
        <v>1.8413266110933364</v>
      </c>
      <c r="G32" s="1"/>
      <c r="H32" s="1"/>
      <c r="I32" s="1"/>
    </row>
    <row r="33" spans="1:9" x14ac:dyDescent="0.25">
      <c r="A33" s="8" t="s">
        <v>70</v>
      </c>
      <c r="B33" s="9">
        <v>2936604</v>
      </c>
      <c r="C33" s="9">
        <v>2579548</v>
      </c>
      <c r="D33" s="9">
        <v>11420960</v>
      </c>
      <c r="E33" s="9">
        <v>9960423</v>
      </c>
      <c r="F33" s="10">
        <f t="shared" si="0"/>
        <v>-12.788215701657307</v>
      </c>
      <c r="G33" s="1"/>
      <c r="H33" s="1"/>
      <c r="I33" s="1"/>
    </row>
    <row r="34" spans="1:9" x14ac:dyDescent="0.25">
      <c r="A34" s="11" t="s">
        <v>71</v>
      </c>
      <c r="B34" s="12">
        <v>172506</v>
      </c>
      <c r="C34" s="12">
        <v>161033</v>
      </c>
      <c r="D34" s="12">
        <v>676761</v>
      </c>
      <c r="E34" s="12">
        <v>743423</v>
      </c>
      <c r="F34" s="13">
        <f t="shared" si="0"/>
        <v>9.8501538948018634</v>
      </c>
      <c r="G34" s="1"/>
      <c r="H34" s="1"/>
      <c r="I34" s="1"/>
    </row>
    <row r="35" spans="1:9" x14ac:dyDescent="0.25">
      <c r="A35" s="14" t="s">
        <v>72</v>
      </c>
      <c r="B35" s="15">
        <f>SUM(B7:B34)</f>
        <v>161174829</v>
      </c>
      <c r="C35" s="15">
        <f t="shared" ref="C35:E35" si="1">SUM(C7:C34)</f>
        <v>165207933</v>
      </c>
      <c r="D35" s="15">
        <f t="shared" si="1"/>
        <v>723077963</v>
      </c>
      <c r="E35" s="15">
        <f t="shared" si="1"/>
        <v>755370796</v>
      </c>
      <c r="F35" s="16">
        <f t="shared" si="0"/>
        <v>4.4660236727474398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7212295</v>
      </c>
      <c r="C38" s="41">
        <f>D7</f>
        <v>6853989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157667278</v>
      </c>
      <c r="G38" s="42">
        <f>LOOKUP(E38,$A$38:$A$65,$C$38:$C$65)</f>
        <v>140698560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3397433</v>
      </c>
      <c r="C39" s="41">
        <f t="shared" ref="C39:C65" si="5">D8</f>
        <v>3972710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96298404</v>
      </c>
      <c r="G39" s="42">
        <f t="shared" ref="G39:G65" si="8">LOOKUP(E39,$A$38:$A$65,$C$38:$C$65)</f>
        <v>99843839</v>
      </c>
    </row>
    <row r="40" spans="1:9" x14ac:dyDescent="0.25">
      <c r="A40" s="42" t="str">
        <f t="shared" si="3"/>
        <v>ALMERIA</v>
      </c>
      <c r="B40" s="41">
        <f t="shared" si="4"/>
        <v>7151129</v>
      </c>
      <c r="C40" s="41">
        <f t="shared" si="5"/>
        <v>6642448</v>
      </c>
      <c r="D40" s="41">
        <f t="shared" si="6"/>
        <v>20</v>
      </c>
      <c r="E40" s="42" t="str">
        <f t="shared" si="2"/>
        <v>VALENCIA</v>
      </c>
      <c r="F40" s="42">
        <f t="shared" si="7"/>
        <v>87571324</v>
      </c>
      <c r="G40" s="42">
        <f t="shared" si="8"/>
        <v>85988004</v>
      </c>
    </row>
    <row r="41" spans="1:9" x14ac:dyDescent="0.25">
      <c r="A41" s="42" t="str">
        <f t="shared" si="3"/>
        <v>AVILES</v>
      </c>
      <c r="B41" s="41">
        <f t="shared" si="4"/>
        <v>2544572</v>
      </c>
      <c r="C41" s="41">
        <f t="shared" si="5"/>
        <v>2313873</v>
      </c>
      <c r="D41" s="41">
        <f t="shared" si="6"/>
        <v>25</v>
      </c>
      <c r="E41" s="42" t="str">
        <f t="shared" si="2"/>
        <v>LAS PALMAS</v>
      </c>
      <c r="F41" s="42">
        <f t="shared" si="7"/>
        <v>86265460</v>
      </c>
      <c r="G41" s="42">
        <f t="shared" si="8"/>
        <v>84982399</v>
      </c>
    </row>
    <row r="42" spans="1:9" x14ac:dyDescent="0.25">
      <c r="A42" s="42" t="str">
        <f t="shared" si="3"/>
        <v>BAHIA DE ALGECIRAS</v>
      </c>
      <c r="B42" s="41">
        <f t="shared" si="4"/>
        <v>157667278</v>
      </c>
      <c r="C42" s="41">
        <f t="shared" si="5"/>
        <v>140698560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77795961</v>
      </c>
      <c r="G42" s="42">
        <f t="shared" si="8"/>
        <v>80296859</v>
      </c>
    </row>
    <row r="43" spans="1:9" x14ac:dyDescent="0.25">
      <c r="A43" s="42" t="str">
        <f t="shared" si="3"/>
        <v>BAHIA DE CADIZ</v>
      </c>
      <c r="B43" s="41">
        <f t="shared" si="4"/>
        <v>9108555</v>
      </c>
      <c r="C43" s="41">
        <f t="shared" si="5"/>
        <v>10362406</v>
      </c>
      <c r="D43" s="41">
        <f t="shared" si="6"/>
        <v>17</v>
      </c>
      <c r="E43" s="42" t="str">
        <f t="shared" si="2"/>
        <v>BALEARES</v>
      </c>
      <c r="F43" s="42">
        <f t="shared" si="7"/>
        <v>55359654</v>
      </c>
      <c r="G43" s="42">
        <f t="shared" si="8"/>
        <v>41853348</v>
      </c>
    </row>
    <row r="44" spans="1:9" x14ac:dyDescent="0.25">
      <c r="A44" s="42" t="str">
        <f t="shared" si="3"/>
        <v>BALEARES</v>
      </c>
      <c r="B44" s="41">
        <f t="shared" si="4"/>
        <v>55359654</v>
      </c>
      <c r="C44" s="41">
        <f t="shared" si="5"/>
        <v>41853348</v>
      </c>
      <c r="D44" s="41">
        <f t="shared" si="6"/>
        <v>6</v>
      </c>
      <c r="E44" s="42" t="str">
        <f t="shared" si="2"/>
        <v>CEUTA</v>
      </c>
      <c r="F44" s="42">
        <f t="shared" si="7"/>
        <v>22392555</v>
      </c>
      <c r="G44" s="42">
        <f t="shared" si="8"/>
        <v>25481734</v>
      </c>
    </row>
    <row r="45" spans="1:9" x14ac:dyDescent="0.25">
      <c r="A45" s="42" t="str">
        <f t="shared" si="3"/>
        <v>BARCELONA</v>
      </c>
      <c r="B45" s="41">
        <f t="shared" si="4"/>
        <v>96298404</v>
      </c>
      <c r="C45" s="41">
        <f t="shared" si="5"/>
        <v>99843839</v>
      </c>
      <c r="D45" s="41">
        <f t="shared" si="6"/>
        <v>2</v>
      </c>
      <c r="E45" s="42" t="str">
        <f t="shared" si="2"/>
        <v>BILBAO</v>
      </c>
      <c r="F45" s="42">
        <f t="shared" si="7"/>
        <v>16736603</v>
      </c>
      <c r="G45" s="42">
        <f t="shared" si="8"/>
        <v>15981426</v>
      </c>
    </row>
    <row r="46" spans="1:9" x14ac:dyDescent="0.25">
      <c r="A46" s="42" t="str">
        <f t="shared" si="3"/>
        <v>BILBAO</v>
      </c>
      <c r="B46" s="41">
        <f t="shared" si="4"/>
        <v>16736603</v>
      </c>
      <c r="C46" s="41">
        <f t="shared" si="5"/>
        <v>15981426</v>
      </c>
      <c r="D46" s="41">
        <f t="shared" si="6"/>
        <v>8</v>
      </c>
      <c r="E46" s="42" t="str">
        <f t="shared" si="2"/>
        <v>TARRAGONA</v>
      </c>
      <c r="F46" s="42">
        <f t="shared" si="7"/>
        <v>16566992</v>
      </c>
      <c r="G46" s="42">
        <f t="shared" si="8"/>
        <v>16293510</v>
      </c>
    </row>
    <row r="47" spans="1:9" x14ac:dyDescent="0.25">
      <c r="A47" s="42" t="str">
        <f t="shared" si="3"/>
        <v>CARTAGENA</v>
      </c>
      <c r="B47" s="41">
        <f t="shared" si="4"/>
        <v>14287220</v>
      </c>
      <c r="C47" s="41">
        <f t="shared" si="5"/>
        <v>13558478</v>
      </c>
      <c r="D47" s="41">
        <f t="shared" si="6"/>
        <v>10</v>
      </c>
      <c r="E47" s="42" t="str">
        <f t="shared" si="2"/>
        <v>CARTAGENA</v>
      </c>
      <c r="F47" s="42">
        <f t="shared" si="7"/>
        <v>14287220</v>
      </c>
      <c r="G47" s="42">
        <f t="shared" si="8"/>
        <v>13558478</v>
      </c>
    </row>
    <row r="48" spans="1:9" x14ac:dyDescent="0.25">
      <c r="A48" s="42" t="str">
        <f t="shared" si="3"/>
        <v>CASTELLON</v>
      </c>
      <c r="B48" s="41">
        <f t="shared" si="4"/>
        <v>8477080</v>
      </c>
      <c r="C48" s="41">
        <f t="shared" si="5"/>
        <v>7206964</v>
      </c>
      <c r="D48" s="41">
        <f t="shared" si="6"/>
        <v>18</v>
      </c>
      <c r="E48" s="42" t="str">
        <f t="shared" si="2"/>
        <v>MALAGA</v>
      </c>
      <c r="F48" s="42">
        <f t="shared" si="7"/>
        <v>14246623</v>
      </c>
      <c r="G48" s="42">
        <f t="shared" si="8"/>
        <v>12772764</v>
      </c>
    </row>
    <row r="49" spans="1:7" x14ac:dyDescent="0.25">
      <c r="A49" s="42" t="str">
        <f t="shared" si="3"/>
        <v>CEUTA</v>
      </c>
      <c r="B49" s="41">
        <f t="shared" si="4"/>
        <v>22392555</v>
      </c>
      <c r="C49" s="41">
        <f t="shared" si="5"/>
        <v>25481734</v>
      </c>
      <c r="D49" s="41">
        <f t="shared" si="6"/>
        <v>7</v>
      </c>
      <c r="E49" s="42" t="str">
        <f t="shared" si="2"/>
        <v>HUELVA</v>
      </c>
      <c r="F49" s="42">
        <f t="shared" si="7"/>
        <v>11024660</v>
      </c>
      <c r="G49" s="42">
        <f t="shared" si="8"/>
        <v>10669812</v>
      </c>
    </row>
    <row r="50" spans="1:7" x14ac:dyDescent="0.25">
      <c r="A50" s="42" t="str">
        <f t="shared" si="3"/>
        <v>FERROL-SAN CIBRAO</v>
      </c>
      <c r="B50" s="41">
        <f t="shared" si="4"/>
        <v>6766652</v>
      </c>
      <c r="C50" s="41">
        <f t="shared" si="5"/>
        <v>6517567</v>
      </c>
      <c r="D50" s="41">
        <f t="shared" si="6"/>
        <v>21</v>
      </c>
      <c r="E50" s="42" t="str">
        <f t="shared" si="2"/>
        <v>MELILLA</v>
      </c>
      <c r="F50" s="42">
        <f t="shared" si="7"/>
        <v>10979658</v>
      </c>
      <c r="G50" s="42">
        <f t="shared" si="8"/>
        <v>10126863</v>
      </c>
    </row>
    <row r="51" spans="1:7" x14ac:dyDescent="0.25">
      <c r="A51" s="42" t="str">
        <f t="shared" si="3"/>
        <v>GIJON</v>
      </c>
      <c r="B51" s="41">
        <f t="shared" si="4"/>
        <v>9401751</v>
      </c>
      <c r="C51" s="41">
        <f t="shared" si="5"/>
        <v>7930844</v>
      </c>
      <c r="D51" s="41">
        <f t="shared" si="6"/>
        <v>16</v>
      </c>
      <c r="E51" s="42" t="str">
        <f t="shared" si="2"/>
        <v>SANTANDER</v>
      </c>
      <c r="F51" s="42">
        <f t="shared" si="7"/>
        <v>10809135</v>
      </c>
      <c r="G51" s="42">
        <f t="shared" si="8"/>
        <v>8204421</v>
      </c>
    </row>
    <row r="52" spans="1:7" x14ac:dyDescent="0.25">
      <c r="A52" s="42" t="str">
        <f t="shared" si="3"/>
        <v>HUELVA</v>
      </c>
      <c r="B52" s="41">
        <f t="shared" si="4"/>
        <v>11024660</v>
      </c>
      <c r="C52" s="41">
        <f t="shared" si="5"/>
        <v>10669812</v>
      </c>
      <c r="D52" s="41">
        <f t="shared" si="6"/>
        <v>12</v>
      </c>
      <c r="E52" s="42" t="str">
        <f t="shared" si="2"/>
        <v>VIGO</v>
      </c>
      <c r="F52" s="42">
        <f t="shared" si="7"/>
        <v>9960423</v>
      </c>
      <c r="G52" s="42">
        <f t="shared" si="8"/>
        <v>11420960</v>
      </c>
    </row>
    <row r="53" spans="1:7" x14ac:dyDescent="0.25">
      <c r="A53" s="42" t="str">
        <f t="shared" si="3"/>
        <v>LAS PALMAS</v>
      </c>
      <c r="B53" s="41">
        <f t="shared" si="4"/>
        <v>86265460</v>
      </c>
      <c r="C53" s="41">
        <f t="shared" si="5"/>
        <v>84982399</v>
      </c>
      <c r="D53" s="41">
        <f t="shared" si="6"/>
        <v>4</v>
      </c>
      <c r="E53" s="42" t="str">
        <f t="shared" si="2"/>
        <v>GIJON</v>
      </c>
      <c r="F53" s="42">
        <f t="shared" si="7"/>
        <v>9401751</v>
      </c>
      <c r="G53" s="42">
        <f t="shared" si="8"/>
        <v>7930844</v>
      </c>
    </row>
    <row r="54" spans="1:7" x14ac:dyDescent="0.25">
      <c r="A54" s="42" t="str">
        <f t="shared" si="3"/>
        <v>MALAGA</v>
      </c>
      <c r="B54" s="41">
        <f t="shared" si="4"/>
        <v>14246623</v>
      </c>
      <c r="C54" s="41">
        <f t="shared" si="5"/>
        <v>12772764</v>
      </c>
      <c r="D54" s="41">
        <f t="shared" si="6"/>
        <v>11</v>
      </c>
      <c r="E54" s="42" t="str">
        <f t="shared" si="2"/>
        <v>BAHIA DE CADIZ</v>
      </c>
      <c r="F54" s="42">
        <f t="shared" si="7"/>
        <v>9108555</v>
      </c>
      <c r="G54" s="42">
        <f t="shared" si="8"/>
        <v>10362406</v>
      </c>
    </row>
    <row r="55" spans="1:7" x14ac:dyDescent="0.25">
      <c r="A55" s="42" t="str">
        <f t="shared" si="3"/>
        <v>MARIN Y RIA DE PONTEVEDRA</v>
      </c>
      <c r="B55" s="41">
        <f t="shared" si="4"/>
        <v>1313115</v>
      </c>
      <c r="C55" s="41">
        <f t="shared" si="5"/>
        <v>1752607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8477080</v>
      </c>
      <c r="G55" s="42">
        <f t="shared" si="8"/>
        <v>7206964</v>
      </c>
    </row>
    <row r="56" spans="1:7" x14ac:dyDescent="0.25">
      <c r="A56" s="42" t="str">
        <f t="shared" si="3"/>
        <v>MELILLA</v>
      </c>
      <c r="B56" s="41">
        <f t="shared" si="4"/>
        <v>10979658</v>
      </c>
      <c r="C56" s="41">
        <f t="shared" si="5"/>
        <v>10126863</v>
      </c>
      <c r="D56" s="41">
        <f t="shared" si="6"/>
        <v>13</v>
      </c>
      <c r="E56" s="42" t="str">
        <f t="shared" si="2"/>
        <v>A CORUÑA</v>
      </c>
      <c r="F56" s="42">
        <f t="shared" si="9"/>
        <v>7212295</v>
      </c>
      <c r="G56" s="42">
        <f t="shared" si="8"/>
        <v>6853989</v>
      </c>
    </row>
    <row r="57" spans="1:7" x14ac:dyDescent="0.25">
      <c r="A57" s="42" t="str">
        <f t="shared" si="3"/>
        <v>MOTRIL</v>
      </c>
      <c r="B57" s="41">
        <f t="shared" si="4"/>
        <v>6460726</v>
      </c>
      <c r="C57" s="41">
        <f t="shared" si="5"/>
        <v>5942810</v>
      </c>
      <c r="D57" s="41">
        <f t="shared" si="6"/>
        <v>22</v>
      </c>
      <c r="E57" s="42" t="str">
        <f t="shared" si="2"/>
        <v>ALMERIA</v>
      </c>
      <c r="F57" s="42">
        <f t="shared" si="9"/>
        <v>7151129</v>
      </c>
      <c r="G57" s="42">
        <f t="shared" si="8"/>
        <v>6642448</v>
      </c>
    </row>
    <row r="58" spans="1:7" x14ac:dyDescent="0.25">
      <c r="A58" s="42" t="str">
        <f t="shared" si="3"/>
        <v>PASAIA</v>
      </c>
      <c r="B58" s="41">
        <f t="shared" si="4"/>
        <v>2671742</v>
      </c>
      <c r="C58" s="41">
        <f t="shared" si="5"/>
        <v>2598196</v>
      </c>
      <c r="D58" s="41">
        <f t="shared" si="6"/>
        <v>24</v>
      </c>
      <c r="E58" s="42" t="str">
        <f t="shared" si="2"/>
        <v>FERROL-SAN CIBRAO</v>
      </c>
      <c r="F58" s="42">
        <f t="shared" si="9"/>
        <v>6766652</v>
      </c>
      <c r="G58" s="42">
        <f t="shared" si="8"/>
        <v>6517567</v>
      </c>
    </row>
    <row r="59" spans="1:7" x14ac:dyDescent="0.25">
      <c r="A59" s="42" t="str">
        <f t="shared" si="3"/>
        <v>SANTA CRUZ DE TENERIFE</v>
      </c>
      <c r="B59" s="41">
        <f t="shared" si="4"/>
        <v>77795961</v>
      </c>
      <c r="C59" s="41">
        <f t="shared" si="5"/>
        <v>80296859</v>
      </c>
      <c r="D59" s="41">
        <f t="shared" si="6"/>
        <v>5</v>
      </c>
      <c r="E59" s="42" t="str">
        <f t="shared" si="2"/>
        <v>MOTRIL</v>
      </c>
      <c r="F59" s="42">
        <f t="shared" si="9"/>
        <v>6460726</v>
      </c>
      <c r="G59" s="42">
        <f t="shared" si="8"/>
        <v>5942810</v>
      </c>
    </row>
    <row r="60" spans="1:7" x14ac:dyDescent="0.25">
      <c r="A60" s="42" t="str">
        <f t="shared" si="3"/>
        <v>SANTANDER</v>
      </c>
      <c r="B60" s="41">
        <f t="shared" si="4"/>
        <v>10809135</v>
      </c>
      <c r="C60" s="41">
        <f t="shared" si="5"/>
        <v>8204421</v>
      </c>
      <c r="D60" s="41">
        <f t="shared" si="6"/>
        <v>14</v>
      </c>
      <c r="E60" s="42" t="str">
        <f t="shared" si="2"/>
        <v>ALICANTE</v>
      </c>
      <c r="F60" s="42">
        <f t="shared" si="9"/>
        <v>3397433</v>
      </c>
      <c r="G60" s="42">
        <f t="shared" si="8"/>
        <v>3972710</v>
      </c>
    </row>
    <row r="61" spans="1:7" x14ac:dyDescent="0.25">
      <c r="A61" s="42" t="str">
        <f t="shared" si="3"/>
        <v>SEVILLA</v>
      </c>
      <c r="B61" s="41">
        <f t="shared" si="4"/>
        <v>2160373</v>
      </c>
      <c r="C61" s="41">
        <f t="shared" si="5"/>
        <v>2133811</v>
      </c>
      <c r="D61" s="41">
        <f t="shared" si="6"/>
        <v>26</v>
      </c>
      <c r="E61" s="42" t="str">
        <f t="shared" si="2"/>
        <v>PASAIA</v>
      </c>
      <c r="F61" s="42">
        <f t="shared" si="9"/>
        <v>2671742</v>
      </c>
      <c r="G61" s="42">
        <f t="shared" si="8"/>
        <v>2598196</v>
      </c>
    </row>
    <row r="62" spans="1:7" x14ac:dyDescent="0.25">
      <c r="A62" s="42" t="str">
        <f t="shared" si="3"/>
        <v>TARRAGONA</v>
      </c>
      <c r="B62" s="41">
        <f t="shared" si="4"/>
        <v>16566992</v>
      </c>
      <c r="C62" s="41">
        <f t="shared" si="5"/>
        <v>16293510</v>
      </c>
      <c r="D62" s="41">
        <f t="shared" si="6"/>
        <v>9</v>
      </c>
      <c r="E62" s="42" t="str">
        <f t="shared" si="2"/>
        <v>AVILES</v>
      </c>
      <c r="F62" s="42">
        <f t="shared" si="9"/>
        <v>2544572</v>
      </c>
      <c r="G62" s="42">
        <f t="shared" si="8"/>
        <v>2313873</v>
      </c>
    </row>
    <row r="63" spans="1:7" x14ac:dyDescent="0.25">
      <c r="A63" s="42" t="str">
        <f t="shared" si="3"/>
        <v>VALENCIA</v>
      </c>
      <c r="B63" s="41">
        <f t="shared" si="4"/>
        <v>87571324</v>
      </c>
      <c r="C63" s="41">
        <f t="shared" si="5"/>
        <v>85988004</v>
      </c>
      <c r="D63" s="41">
        <f t="shared" si="6"/>
        <v>3</v>
      </c>
      <c r="E63" s="42" t="str">
        <f t="shared" si="2"/>
        <v>SEVILLA</v>
      </c>
      <c r="F63" s="42">
        <f t="shared" si="9"/>
        <v>2160373</v>
      </c>
      <c r="G63" s="42">
        <f t="shared" si="8"/>
        <v>2133811</v>
      </c>
    </row>
    <row r="64" spans="1:7" x14ac:dyDescent="0.25">
      <c r="A64" s="42" t="str">
        <f t="shared" si="3"/>
        <v>VIGO</v>
      </c>
      <c r="B64" s="41">
        <f t="shared" si="4"/>
        <v>9960423</v>
      </c>
      <c r="C64" s="41">
        <f t="shared" si="5"/>
        <v>11420960</v>
      </c>
      <c r="D64" s="41">
        <f t="shared" si="6"/>
        <v>15</v>
      </c>
      <c r="E64" s="42" t="str">
        <f t="shared" si="2"/>
        <v>MARIN Y RIA DE PONTEVEDRA</v>
      </c>
      <c r="F64" s="42">
        <f t="shared" si="9"/>
        <v>1313115</v>
      </c>
      <c r="G64" s="42">
        <f t="shared" si="8"/>
        <v>1752607</v>
      </c>
    </row>
    <row r="65" spans="1:7" x14ac:dyDescent="0.25">
      <c r="A65" s="42" t="str">
        <f t="shared" si="3"/>
        <v>VILAGARCIA</v>
      </c>
      <c r="B65" s="41">
        <f t="shared" si="4"/>
        <v>743423</v>
      </c>
      <c r="C65" s="41">
        <f t="shared" si="5"/>
        <v>676761</v>
      </c>
      <c r="D65" s="41">
        <f t="shared" si="6"/>
        <v>28</v>
      </c>
      <c r="E65" s="42" t="str">
        <f t="shared" si="2"/>
        <v>VILAGARCIA</v>
      </c>
      <c r="F65" s="42">
        <f t="shared" si="9"/>
        <v>743423</v>
      </c>
      <c r="G65" s="42">
        <f t="shared" si="8"/>
        <v>676761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97" t="s">
        <v>97</v>
      </c>
      <c r="B5" s="95" t="str">
        <f>'Resumen general'!D6</f>
        <v>Mes Mayo</v>
      </c>
      <c r="C5" s="96"/>
      <c r="D5" s="95" t="str">
        <f>'Resumen general'!F6</f>
        <v>Acumulado desde Enero</v>
      </c>
      <c r="E5" s="96"/>
      <c r="F5" s="96"/>
      <c r="L5" s="48">
        <f>'Resumen general'!I4</f>
        <v>41821</v>
      </c>
    </row>
    <row r="6" spans="1:12" x14ac:dyDescent="0.25">
      <c r="A6" s="9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18</v>
      </c>
      <c r="C7" s="51">
        <v>22</v>
      </c>
      <c r="D7" s="51">
        <v>35</v>
      </c>
      <c r="E7" s="51">
        <v>36</v>
      </c>
      <c r="F7" s="52">
        <f>((E7*100)/D7)-100</f>
        <v>2.8571428571428612</v>
      </c>
      <c r="G7" s="53"/>
      <c r="H7" s="53"/>
      <c r="I7" s="53"/>
    </row>
    <row r="8" spans="1:12" x14ac:dyDescent="0.25">
      <c r="A8" s="54" t="s">
        <v>45</v>
      </c>
      <c r="B8" s="55">
        <v>5</v>
      </c>
      <c r="C8" s="55">
        <v>6</v>
      </c>
      <c r="D8" s="55">
        <v>13</v>
      </c>
      <c r="E8" s="55">
        <v>11</v>
      </c>
      <c r="F8" s="56">
        <f t="shared" ref="F8:F35" si="0">((E8*100)/D8)-100</f>
        <v>-15.384615384615387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2</v>
      </c>
      <c r="D9" s="51">
        <v>12</v>
      </c>
      <c r="E9" s="51">
        <v>7</v>
      </c>
      <c r="F9" s="52">
        <f t="shared" si="0"/>
        <v>-41.666666666666664</v>
      </c>
      <c r="G9" s="53"/>
      <c r="H9" s="53"/>
      <c r="I9" s="53"/>
    </row>
    <row r="10" spans="1:12" x14ac:dyDescent="0.25">
      <c r="A10" s="54" t="s">
        <v>47</v>
      </c>
      <c r="B10" s="55">
        <v>1</v>
      </c>
      <c r="C10" s="55">
        <v>1</v>
      </c>
      <c r="D10" s="55">
        <v>2</v>
      </c>
      <c r="E10" s="55">
        <v>1</v>
      </c>
      <c r="F10" s="56">
        <f t="shared" si="0"/>
        <v>-50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36</v>
      </c>
      <c r="C12" s="55">
        <v>37</v>
      </c>
      <c r="D12" s="55">
        <v>115</v>
      </c>
      <c r="E12" s="55">
        <v>102</v>
      </c>
      <c r="F12" s="56">
        <f t="shared" si="0"/>
        <v>-11.304347826086953</v>
      </c>
      <c r="G12" s="53"/>
      <c r="H12" s="53"/>
      <c r="I12" s="53"/>
    </row>
    <row r="13" spans="1:12" x14ac:dyDescent="0.25">
      <c r="A13" s="50" t="s">
        <v>50</v>
      </c>
      <c r="B13" s="51">
        <v>99</v>
      </c>
      <c r="C13" s="51">
        <v>70</v>
      </c>
      <c r="D13" s="51">
        <v>195</v>
      </c>
      <c r="E13" s="51">
        <v>188</v>
      </c>
      <c r="F13" s="52">
        <f t="shared" si="0"/>
        <v>-3.5897435897435912</v>
      </c>
      <c r="G13" s="53"/>
      <c r="H13" s="53"/>
      <c r="I13" s="53"/>
    </row>
    <row r="14" spans="1:12" x14ac:dyDescent="0.25">
      <c r="A14" s="54" t="s">
        <v>51</v>
      </c>
      <c r="B14" s="55">
        <v>114</v>
      </c>
      <c r="C14" s="55">
        <v>95</v>
      </c>
      <c r="D14" s="55">
        <v>270</v>
      </c>
      <c r="E14" s="55">
        <v>257</v>
      </c>
      <c r="F14" s="56">
        <f t="shared" si="0"/>
        <v>-4.8148148148148096</v>
      </c>
      <c r="G14" s="53"/>
      <c r="H14" s="53"/>
      <c r="I14" s="53"/>
    </row>
    <row r="15" spans="1:12" x14ac:dyDescent="0.25">
      <c r="A15" s="50" t="s">
        <v>52</v>
      </c>
      <c r="B15" s="51">
        <v>6</v>
      </c>
      <c r="C15" s="51">
        <v>18</v>
      </c>
      <c r="D15" s="51">
        <v>7</v>
      </c>
      <c r="E15" s="51">
        <v>21</v>
      </c>
      <c r="F15" s="52">
        <f t="shared" si="0"/>
        <v>200</v>
      </c>
      <c r="G15" s="53"/>
      <c r="H15" s="53"/>
      <c r="I15" s="53"/>
    </row>
    <row r="16" spans="1:12" x14ac:dyDescent="0.25">
      <c r="A16" s="54" t="s">
        <v>53</v>
      </c>
      <c r="B16" s="55">
        <v>21</v>
      </c>
      <c r="C16" s="55">
        <v>17</v>
      </c>
      <c r="D16" s="55">
        <v>34</v>
      </c>
      <c r="E16" s="55">
        <v>33</v>
      </c>
      <c r="F16" s="56">
        <f t="shared" si="0"/>
        <v>-2.941176470588232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3</v>
      </c>
      <c r="D18" s="55">
        <v>1</v>
      </c>
      <c r="E18" s="55">
        <v>6</v>
      </c>
      <c r="F18" s="56">
        <f t="shared" si="0"/>
        <v>500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5</v>
      </c>
      <c r="D19" s="51">
        <v>3</v>
      </c>
      <c r="E19" s="51">
        <v>7</v>
      </c>
      <c r="F19" s="52">
        <f t="shared" si="0"/>
        <v>133.33333333333334</v>
      </c>
      <c r="G19" s="53"/>
      <c r="H19" s="53"/>
      <c r="I19" s="53"/>
    </row>
    <row r="20" spans="1:9" x14ac:dyDescent="0.25">
      <c r="A20" s="54" t="s">
        <v>57</v>
      </c>
      <c r="B20" s="55">
        <v>3</v>
      </c>
      <c r="C20" s="55">
        <v>3</v>
      </c>
      <c r="D20" s="55">
        <v>4</v>
      </c>
      <c r="E20" s="55">
        <v>3</v>
      </c>
      <c r="F20" s="56">
        <f t="shared" si="0"/>
        <v>-25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0</v>
      </c>
      <c r="F21" s="57">
        <f t="shared" si="0"/>
        <v>-100</v>
      </c>
      <c r="G21" s="53"/>
      <c r="H21" s="53"/>
      <c r="I21" s="53"/>
    </row>
    <row r="22" spans="1:9" x14ac:dyDescent="0.25">
      <c r="A22" s="54" t="s">
        <v>59</v>
      </c>
      <c r="B22" s="55">
        <v>15</v>
      </c>
      <c r="C22" s="55">
        <v>11</v>
      </c>
      <c r="D22" s="55">
        <v>226</v>
      </c>
      <c r="E22" s="55">
        <v>269</v>
      </c>
      <c r="F22" s="56">
        <f t="shared" si="0"/>
        <v>19.026548672566378</v>
      </c>
      <c r="G22" s="53"/>
      <c r="H22" s="53"/>
      <c r="I22" s="53"/>
    </row>
    <row r="23" spans="1:9" x14ac:dyDescent="0.25">
      <c r="A23" s="50" t="s">
        <v>60</v>
      </c>
      <c r="B23" s="51">
        <v>28</v>
      </c>
      <c r="C23" s="51">
        <v>26</v>
      </c>
      <c r="D23" s="51">
        <v>101</v>
      </c>
      <c r="E23" s="51">
        <v>90</v>
      </c>
      <c r="F23" s="52">
        <f t="shared" si="0"/>
        <v>-10.89108910891089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0</v>
      </c>
      <c r="D25" s="51">
        <v>2</v>
      </c>
      <c r="E25" s="51">
        <v>1</v>
      </c>
      <c r="F25" s="52">
        <f t="shared" si="0"/>
        <v>-50</v>
      </c>
      <c r="G25" s="53"/>
      <c r="H25" s="53"/>
      <c r="I25" s="53"/>
    </row>
    <row r="26" spans="1:9" x14ac:dyDescent="0.25">
      <c r="A26" s="54" t="s">
        <v>63</v>
      </c>
      <c r="B26" s="55">
        <v>2</v>
      </c>
      <c r="C26" s="55">
        <v>2</v>
      </c>
      <c r="D26" s="55">
        <v>9</v>
      </c>
      <c r="E26" s="55">
        <v>10</v>
      </c>
      <c r="F26" s="56">
        <f t="shared" si="0"/>
        <v>11.111111111111114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16</v>
      </c>
      <c r="C28" s="55">
        <v>18</v>
      </c>
      <c r="D28" s="55">
        <v>273</v>
      </c>
      <c r="E28" s="55">
        <v>270</v>
      </c>
      <c r="F28" s="56">
        <f t="shared" si="0"/>
        <v>-1.098901098901095</v>
      </c>
      <c r="G28" s="53"/>
      <c r="H28" s="53"/>
      <c r="I28" s="53"/>
    </row>
    <row r="29" spans="1:9" x14ac:dyDescent="0.25">
      <c r="A29" s="50" t="s">
        <v>66</v>
      </c>
      <c r="B29" s="51">
        <v>4</v>
      </c>
      <c r="C29" s="51">
        <v>3</v>
      </c>
      <c r="D29" s="51">
        <v>6</v>
      </c>
      <c r="E29" s="51">
        <v>3</v>
      </c>
      <c r="F29" s="52">
        <f t="shared" si="0"/>
        <v>-50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7</v>
      </c>
      <c r="D30" s="55">
        <v>21</v>
      </c>
      <c r="E30" s="55">
        <v>20</v>
      </c>
      <c r="F30" s="56">
        <f t="shared" si="0"/>
        <v>-4.7619047619047592</v>
      </c>
      <c r="G30" s="53"/>
      <c r="H30" s="53"/>
      <c r="I30" s="53"/>
    </row>
    <row r="31" spans="1:9" x14ac:dyDescent="0.25">
      <c r="A31" s="50" t="s">
        <v>68</v>
      </c>
      <c r="B31" s="51">
        <v>1</v>
      </c>
      <c r="C31" s="51">
        <v>0</v>
      </c>
      <c r="D31" s="51">
        <v>1</v>
      </c>
      <c r="E31" s="51">
        <v>0</v>
      </c>
      <c r="F31" s="52">
        <f t="shared" si="0"/>
        <v>-100</v>
      </c>
      <c r="G31" s="53"/>
      <c r="H31" s="53"/>
      <c r="I31" s="53"/>
    </row>
    <row r="32" spans="1:9" x14ac:dyDescent="0.25">
      <c r="A32" s="54" t="s">
        <v>69</v>
      </c>
      <c r="B32" s="55">
        <v>33</v>
      </c>
      <c r="C32" s="55">
        <v>18</v>
      </c>
      <c r="D32" s="55">
        <v>76</v>
      </c>
      <c r="E32" s="55">
        <v>49</v>
      </c>
      <c r="F32" s="56">
        <f t="shared" si="0"/>
        <v>-35.526315789473685</v>
      </c>
      <c r="G32" s="53"/>
      <c r="H32" s="53"/>
      <c r="I32" s="53"/>
    </row>
    <row r="33" spans="1:9" x14ac:dyDescent="0.25">
      <c r="A33" s="50" t="s">
        <v>70</v>
      </c>
      <c r="B33" s="51">
        <v>14</v>
      </c>
      <c r="C33" s="51">
        <v>14</v>
      </c>
      <c r="D33" s="51">
        <v>26</v>
      </c>
      <c r="E33" s="51">
        <v>18</v>
      </c>
      <c r="F33" s="52">
        <f t="shared" si="0"/>
        <v>-30.769230769230774</v>
      </c>
      <c r="G33" s="53"/>
      <c r="H33" s="53"/>
      <c r="I33" s="53"/>
    </row>
    <row r="34" spans="1:9" x14ac:dyDescent="0.25">
      <c r="A34" s="54" t="s">
        <v>71</v>
      </c>
      <c r="B34" s="55">
        <v>3</v>
      </c>
      <c r="C34" s="55">
        <v>3</v>
      </c>
      <c r="D34" s="55">
        <v>3</v>
      </c>
      <c r="E34" s="55">
        <v>4</v>
      </c>
      <c r="F34" s="56">
        <f t="shared" si="0"/>
        <v>33.333333333333343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429</v>
      </c>
      <c r="C35" s="60">
        <f t="shared" ref="C35:E35" si="1">SUM(C7:C34)</f>
        <v>381</v>
      </c>
      <c r="D35" s="60">
        <f t="shared" si="1"/>
        <v>1437</v>
      </c>
      <c r="E35" s="60">
        <f t="shared" si="1"/>
        <v>1406</v>
      </c>
      <c r="F35" s="61">
        <f t="shared" si="0"/>
        <v>-2.1572720946416126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36</v>
      </c>
      <c r="C38" s="63">
        <f>D7</f>
        <v>35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270</v>
      </c>
      <c r="G38" s="62">
        <f>LOOKUP(E38,$A$38:$A$65,$C$38:$C$65)</f>
        <v>273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11</v>
      </c>
      <c r="C39" s="63">
        <f t="shared" ref="C39:C65" si="5">D8</f>
        <v>13</v>
      </c>
      <c r="D39" s="63">
        <f t="shared" ref="D39:D65" si="6">_xlfn.RANK.EQ(B39,$B$38:$B$65)+COUNTIF($B$38:$B$65,B39)-1</f>
        <v>13</v>
      </c>
      <c r="E39" s="62" t="str">
        <f t="shared" si="2"/>
        <v>LAS PALMAS</v>
      </c>
      <c r="F39" s="62">
        <f t="shared" ref="F39:F54" si="7">LOOKUP(E39,$A$38:$A$65,$B$38:$B$65)</f>
        <v>269</v>
      </c>
      <c r="G39" s="62">
        <f t="shared" ref="G39:G65" si="8">LOOKUP(E39,$A$38:$A$65,$C$38:$C$65)</f>
        <v>226</v>
      </c>
    </row>
    <row r="40" spans="1:9" x14ac:dyDescent="0.25">
      <c r="A40" s="62" t="str">
        <f t="shared" si="3"/>
        <v>ALMERIA</v>
      </c>
      <c r="B40" s="63">
        <f t="shared" si="4"/>
        <v>7</v>
      </c>
      <c r="C40" s="63">
        <f t="shared" si="5"/>
        <v>12</v>
      </c>
      <c r="D40" s="63">
        <f t="shared" si="6"/>
        <v>16</v>
      </c>
      <c r="E40" s="62" t="str">
        <f t="shared" si="2"/>
        <v>BARCELONA</v>
      </c>
      <c r="F40" s="62">
        <f t="shared" si="7"/>
        <v>257</v>
      </c>
      <c r="G40" s="62">
        <f t="shared" si="8"/>
        <v>270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2</v>
      </c>
      <c r="D41" s="63">
        <f t="shared" si="6"/>
        <v>22</v>
      </c>
      <c r="E41" s="62" t="str">
        <f t="shared" si="2"/>
        <v>BALEARES</v>
      </c>
      <c r="F41" s="62">
        <f t="shared" si="7"/>
        <v>188</v>
      </c>
      <c r="G41" s="62">
        <f t="shared" si="8"/>
        <v>195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BAHIA DE CADIZ</v>
      </c>
      <c r="F42" s="62">
        <f t="shared" si="7"/>
        <v>102</v>
      </c>
      <c r="G42" s="62">
        <f t="shared" si="8"/>
        <v>115</v>
      </c>
    </row>
    <row r="43" spans="1:9" x14ac:dyDescent="0.25">
      <c r="A43" s="62" t="str">
        <f t="shared" si="3"/>
        <v>BAHIA DE CADIZ</v>
      </c>
      <c r="B43" s="63">
        <f t="shared" si="4"/>
        <v>102</v>
      </c>
      <c r="C43" s="63">
        <f t="shared" si="5"/>
        <v>115</v>
      </c>
      <c r="D43" s="63">
        <f t="shared" si="6"/>
        <v>5</v>
      </c>
      <c r="E43" s="62" t="str">
        <f t="shared" si="2"/>
        <v>MALAGA</v>
      </c>
      <c r="F43" s="62">
        <f t="shared" si="7"/>
        <v>90</v>
      </c>
      <c r="G43" s="62">
        <f t="shared" si="8"/>
        <v>101</v>
      </c>
    </row>
    <row r="44" spans="1:9" x14ac:dyDescent="0.25">
      <c r="A44" s="62" t="str">
        <f t="shared" si="3"/>
        <v>BALEARES</v>
      </c>
      <c r="B44" s="63">
        <f t="shared" si="4"/>
        <v>188</v>
      </c>
      <c r="C44" s="63">
        <f t="shared" si="5"/>
        <v>195</v>
      </c>
      <c r="D44" s="63">
        <f t="shared" si="6"/>
        <v>4</v>
      </c>
      <c r="E44" s="62" t="str">
        <f t="shared" si="2"/>
        <v>VALENCIA</v>
      </c>
      <c r="F44" s="62">
        <f t="shared" si="7"/>
        <v>49</v>
      </c>
      <c r="G44" s="62">
        <f t="shared" si="8"/>
        <v>76</v>
      </c>
    </row>
    <row r="45" spans="1:9" x14ac:dyDescent="0.25">
      <c r="A45" s="62" t="str">
        <f t="shared" si="3"/>
        <v>BARCELONA</v>
      </c>
      <c r="B45" s="63">
        <f t="shared" si="4"/>
        <v>257</v>
      </c>
      <c r="C45" s="63">
        <f t="shared" si="5"/>
        <v>270</v>
      </c>
      <c r="D45" s="63">
        <f t="shared" si="6"/>
        <v>3</v>
      </c>
      <c r="E45" s="62" t="str">
        <f>INDEX($A$38:$B$65,MATCH(ROW()-37,$D$38:$D$65,0),1)</f>
        <v>A CORUÑA</v>
      </c>
      <c r="F45" s="62">
        <f t="shared" si="7"/>
        <v>36</v>
      </c>
      <c r="G45" s="62">
        <f t="shared" si="8"/>
        <v>35</v>
      </c>
    </row>
    <row r="46" spans="1:9" x14ac:dyDescent="0.25">
      <c r="A46" s="62" t="str">
        <f t="shared" si="3"/>
        <v>BILBAO</v>
      </c>
      <c r="B46" s="63">
        <f t="shared" si="4"/>
        <v>21</v>
      </c>
      <c r="C46" s="63">
        <f t="shared" si="5"/>
        <v>7</v>
      </c>
      <c r="D46" s="63">
        <f t="shared" si="6"/>
        <v>10</v>
      </c>
      <c r="E46" s="62" t="str">
        <f>A47</f>
        <v>CARTAGENA</v>
      </c>
      <c r="F46" s="62">
        <f>LOOKUP(E46,$A$38:$A$65,$B$38:$B$65)</f>
        <v>33</v>
      </c>
      <c r="G46" s="62">
        <f>LOOKUP(E46,$A$38:$A$65,$C$38:$C$65)</f>
        <v>34</v>
      </c>
    </row>
    <row r="47" spans="1:9" x14ac:dyDescent="0.25">
      <c r="A47" s="62" t="str">
        <f t="shared" si="3"/>
        <v>CARTAGENA</v>
      </c>
      <c r="B47" s="63">
        <f t="shared" si="4"/>
        <v>33</v>
      </c>
      <c r="C47" s="63">
        <f t="shared" si="5"/>
        <v>34</v>
      </c>
      <c r="D47" s="63">
        <f t="shared" si="6"/>
        <v>9</v>
      </c>
      <c r="E47" s="62" t="str">
        <f t="shared" si="2"/>
        <v>BILBAO</v>
      </c>
      <c r="F47" s="62">
        <f t="shared" si="7"/>
        <v>21</v>
      </c>
      <c r="G47" s="62">
        <f t="shared" si="8"/>
        <v>7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SEVILLA</v>
      </c>
      <c r="F48" s="62">
        <f t="shared" si="7"/>
        <v>20</v>
      </c>
      <c r="G48" s="62">
        <f t="shared" si="8"/>
        <v>21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1</v>
      </c>
      <c r="D49" s="63">
        <f t="shared" si="6"/>
        <v>17</v>
      </c>
      <c r="E49" s="62" t="str">
        <f t="shared" si="2"/>
        <v>VIGO</v>
      </c>
      <c r="F49" s="62">
        <f t="shared" si="7"/>
        <v>18</v>
      </c>
      <c r="G49" s="62">
        <f t="shared" si="8"/>
        <v>26</v>
      </c>
    </row>
    <row r="50" spans="1:7" x14ac:dyDescent="0.25">
      <c r="A50" s="62" t="str">
        <f t="shared" si="3"/>
        <v>FERROL-SAN CIBRAO</v>
      </c>
      <c r="B50" s="63">
        <f t="shared" si="4"/>
        <v>7</v>
      </c>
      <c r="C50" s="63">
        <f t="shared" si="5"/>
        <v>3</v>
      </c>
      <c r="D50" s="63">
        <f t="shared" si="6"/>
        <v>16</v>
      </c>
      <c r="E50" s="62" t="str">
        <f t="shared" si="2"/>
        <v>ALICANTE</v>
      </c>
      <c r="F50" s="62">
        <f t="shared" si="7"/>
        <v>11</v>
      </c>
      <c r="G50" s="62">
        <f t="shared" si="8"/>
        <v>13</v>
      </c>
    </row>
    <row r="51" spans="1:7" x14ac:dyDescent="0.25">
      <c r="A51" s="62" t="str">
        <f t="shared" si="3"/>
        <v>GIJON</v>
      </c>
      <c r="B51" s="63">
        <f t="shared" si="4"/>
        <v>3</v>
      </c>
      <c r="C51" s="63">
        <f t="shared" si="5"/>
        <v>4</v>
      </c>
      <c r="D51" s="63">
        <f t="shared" si="6"/>
        <v>20</v>
      </c>
      <c r="E51" s="62" t="str">
        <f t="shared" si="2"/>
        <v>MOTRIL</v>
      </c>
      <c r="F51" s="62">
        <f t="shared" si="7"/>
        <v>10</v>
      </c>
      <c r="G51" s="62">
        <f t="shared" si="8"/>
        <v>9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1</v>
      </c>
      <c r="D52" s="63">
        <f t="shared" si="6"/>
        <v>28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269</v>
      </c>
      <c r="C53" s="63">
        <f t="shared" si="5"/>
        <v>226</v>
      </c>
      <c r="D53" s="63">
        <f t="shared" si="6"/>
        <v>2</v>
      </c>
      <c r="E53" s="62" t="str">
        <f t="shared" si="2"/>
        <v>ALMERIA</v>
      </c>
      <c r="F53" s="62">
        <f t="shared" si="7"/>
        <v>7</v>
      </c>
      <c r="G53" s="62">
        <f t="shared" si="8"/>
        <v>12</v>
      </c>
    </row>
    <row r="54" spans="1:7" x14ac:dyDescent="0.25">
      <c r="A54" s="62" t="str">
        <f t="shared" si="3"/>
        <v>MALAGA</v>
      </c>
      <c r="B54" s="63">
        <f t="shared" si="4"/>
        <v>90</v>
      </c>
      <c r="C54" s="63">
        <f t="shared" si="5"/>
        <v>101</v>
      </c>
      <c r="D54" s="63">
        <f t="shared" si="6"/>
        <v>6</v>
      </c>
      <c r="E54" s="62" t="str">
        <f t="shared" si="2"/>
        <v>CEUTA</v>
      </c>
      <c r="F54" s="62">
        <f t="shared" si="7"/>
        <v>6</v>
      </c>
      <c r="G54" s="62">
        <f t="shared" si="8"/>
        <v>1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VILAGARCIA</v>
      </c>
      <c r="F55" s="62">
        <f t="shared" ref="F55:F65" si="9">LOOKUP(E55,$A$38:$A$65,$B$38:$B$65)</f>
        <v>4</v>
      </c>
      <c r="G55" s="62">
        <f t="shared" si="8"/>
        <v>3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2</v>
      </c>
      <c r="D56" s="63">
        <f t="shared" si="6"/>
        <v>22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10</v>
      </c>
      <c r="C57" s="63">
        <f t="shared" si="5"/>
        <v>9</v>
      </c>
      <c r="D57" s="63">
        <f t="shared" si="6"/>
        <v>14</v>
      </c>
      <c r="E57" s="62" t="str">
        <f t="shared" si="2"/>
        <v>GIJON</v>
      </c>
      <c r="F57" s="62">
        <f t="shared" si="9"/>
        <v>3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270</v>
      </c>
      <c r="C59" s="63">
        <f t="shared" si="5"/>
        <v>273</v>
      </c>
      <c r="D59" s="63">
        <f t="shared" si="6"/>
        <v>1</v>
      </c>
      <c r="E59" s="62" t="str">
        <f t="shared" si="2"/>
        <v>AVILES</v>
      </c>
      <c r="F59" s="62">
        <f t="shared" si="9"/>
        <v>1</v>
      </c>
      <c r="G59" s="62">
        <f t="shared" si="8"/>
        <v>2</v>
      </c>
    </row>
    <row r="60" spans="1:7" x14ac:dyDescent="0.25">
      <c r="A60" s="62" t="str">
        <f t="shared" si="3"/>
        <v>SANTANDER</v>
      </c>
      <c r="B60" s="63">
        <f t="shared" si="4"/>
        <v>3</v>
      </c>
      <c r="C60" s="63">
        <f t="shared" si="5"/>
        <v>6</v>
      </c>
      <c r="D60" s="63">
        <f t="shared" si="6"/>
        <v>20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20</v>
      </c>
      <c r="C61" s="63">
        <f t="shared" si="5"/>
        <v>21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1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49</v>
      </c>
      <c r="C63" s="63">
        <f t="shared" si="5"/>
        <v>76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18</v>
      </c>
      <c r="C64" s="63">
        <f t="shared" si="5"/>
        <v>26</v>
      </c>
      <c r="D64" s="63">
        <f t="shared" si="6"/>
        <v>12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3</v>
      </c>
      <c r="D65" s="63">
        <f t="shared" si="6"/>
        <v>18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9159EDCB-3CD4-4FF4-979F-EE7EBE3B02C3}"/>
</file>

<file path=customXml/itemProps2.xml><?xml version="1.0" encoding="utf-8"?>
<ds:datastoreItem xmlns:ds="http://schemas.openxmlformats.org/officeDocument/2006/customXml" ds:itemID="{48FF0720-7B28-4921-B8CA-EF99855D92ED}"/>
</file>

<file path=customXml/itemProps3.xml><?xml version="1.0" encoding="utf-8"?>
<ds:datastoreItem xmlns:ds="http://schemas.openxmlformats.org/officeDocument/2006/customXml" ds:itemID="{D2A6D890-55A8-411A-BF9D-21B3A38E0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