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<sst xmlns="http://schemas.openxmlformats.org/spreadsheetml/2006/main" count="755" uniqueCount="99">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</sst>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6" fillId="4" borderId="1" xfId="0" applyFont="1" applyFill="1" applyBorder="1" applyAlignment="1">
      <alignment horizont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left"/>
    </xf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0" borderId="5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0" fillId="4" borderId="5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48680390</c:v>
                </c:pt>
                <c:pt idx="1">
                  <c:v>33254148</c:v>
                </c:pt>
                <c:pt idx="2">
                  <c:v>22490200</c:v>
                </c:pt>
                <c:pt idx="3">
                  <c:v>15244634</c:v>
                </c:pt>
                <c:pt idx="4">
                  <c:v>15069861</c:v>
                </c:pt>
                <c:pt idx="5">
                  <c:v>14376336</c:v>
                </c:pt>
                <c:pt idx="6">
                  <c:v>11524921</c:v>
                </c:pt>
                <c:pt idx="7">
                  <c:v>10613425</c:v>
                </c:pt>
                <c:pt idx="8">
                  <c:v>8694610</c:v>
                </c:pt>
                <c:pt idx="9">
                  <c:v>7763251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43637510</c:v>
                </c:pt>
                <c:pt idx="1">
                  <c:v>33097973</c:v>
                </c:pt>
                <c:pt idx="2">
                  <c:v>21074529</c:v>
                </c:pt>
                <c:pt idx="3">
                  <c:v>14297974</c:v>
                </c:pt>
                <c:pt idx="4">
                  <c:v>15026485</c:v>
                </c:pt>
                <c:pt idx="5">
                  <c:v>13755298</c:v>
                </c:pt>
                <c:pt idx="6">
                  <c:v>12140782</c:v>
                </c:pt>
                <c:pt idx="7">
                  <c:v>11007861</c:v>
                </c:pt>
                <c:pt idx="8">
                  <c:v>8120015</c:v>
                </c:pt>
                <c:pt idx="9">
                  <c:v>6835143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45539719</c:v>
                </c:pt>
                <c:pt idx="1">
                  <c:v>33023306</c:v>
                </c:pt>
                <c:pt idx="2">
                  <c:v>22051244</c:v>
                </c:pt>
                <c:pt idx="3">
                  <c:v>15213957</c:v>
                </c:pt>
                <c:pt idx="4">
                  <c:v>14976756</c:v>
                </c:pt>
                <c:pt idx="5">
                  <c:v>14347040</c:v>
                </c:pt>
                <c:pt idx="6">
                  <c:v>11418330</c:v>
                </c:pt>
                <c:pt idx="7">
                  <c:v>9529388</c:v>
                </c:pt>
                <c:pt idx="8">
                  <c:v>8661695</c:v>
                </c:pt>
                <c:pt idx="9">
                  <c:v>7750592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41181462</c:v>
                </c:pt>
                <c:pt idx="1">
                  <c:v>32851261</c:v>
                </c:pt>
                <c:pt idx="2">
                  <c:v>20596947</c:v>
                </c:pt>
                <c:pt idx="3">
                  <c:v>14198471</c:v>
                </c:pt>
                <c:pt idx="4">
                  <c:v>14743506</c:v>
                </c:pt>
                <c:pt idx="5">
                  <c:v>13631497</c:v>
                </c:pt>
                <c:pt idx="6">
                  <c:v>12078361</c:v>
                </c:pt>
                <c:pt idx="7">
                  <c:v>9778233</c:v>
                </c:pt>
                <c:pt idx="8">
                  <c:v>8066804</c:v>
                </c:pt>
                <c:pt idx="9">
                  <c:v>6819733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13066150</c:v>
                </c:pt>
                <c:pt idx="1">
                  <c:v>12175743</c:v>
                </c:pt>
                <c:pt idx="2">
                  <c:v>9446655</c:v>
                </c:pt>
                <c:pt idx="3">
                  <c:v>9212315</c:v>
                </c:pt>
                <c:pt idx="4">
                  <c:v>7903308</c:v>
                </c:pt>
                <c:pt idx="5">
                  <c:v>6211860</c:v>
                </c:pt>
                <c:pt idx="6">
                  <c:v>4129603</c:v>
                </c:pt>
                <c:pt idx="7">
                  <c:v>3259565</c:v>
                </c:pt>
                <c:pt idx="8">
                  <c:v>3017178</c:v>
                </c:pt>
                <c:pt idx="9">
                  <c:v>2487509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11447314</c:v>
                </c:pt>
                <c:pt idx="1">
                  <c:v>11557741</c:v>
                </c:pt>
                <c:pt idx="2">
                  <c:v>10006497</c:v>
                </c:pt>
                <c:pt idx="3">
                  <c:v>9229320</c:v>
                </c:pt>
                <c:pt idx="4">
                  <c:v>7866098</c:v>
                </c:pt>
                <c:pt idx="5">
                  <c:v>5253801</c:v>
                </c:pt>
                <c:pt idx="6">
                  <c:v>3883562</c:v>
                </c:pt>
                <c:pt idx="7">
                  <c:v>3556319</c:v>
                </c:pt>
                <c:pt idx="8">
                  <c:v>3471830</c:v>
                </c:pt>
                <c:pt idx="9">
                  <c:v>1852408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ALMERIA</c:v>
                </c:pt>
                <c:pt idx="7">
                  <c:v>CASTELLON</c:v>
                </c:pt>
                <c:pt idx="8">
                  <c:v>A CORUÑA</c:v>
                </c:pt>
                <c:pt idx="9">
                  <c:v>HUELVA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7212031</c:v>
                </c:pt>
                <c:pt idx="1">
                  <c:v>4544814</c:v>
                </c:pt>
                <c:pt idx="2">
                  <c:v>3720803</c:v>
                </c:pt>
                <c:pt idx="3">
                  <c:v>2471887</c:v>
                </c:pt>
                <c:pt idx="4">
                  <c:v>2292826</c:v>
                </c:pt>
                <c:pt idx="5">
                  <c:v>2263380</c:v>
                </c:pt>
                <c:pt idx="6">
                  <c:v>2174093</c:v>
                </c:pt>
                <c:pt idx="7">
                  <c:v>2078910</c:v>
                </c:pt>
                <c:pt idx="8">
                  <c:v>1947580</c:v>
                </c:pt>
                <c:pt idx="9">
                  <c:v>1568069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BILBAO</c:v>
                </c:pt>
                <c:pt idx="6">
                  <c:v>ALMERIA</c:v>
                </c:pt>
                <c:pt idx="7">
                  <c:v>CASTELLON</c:v>
                </c:pt>
                <c:pt idx="8">
                  <c:v>A CORUÑA</c:v>
                </c:pt>
                <c:pt idx="9">
                  <c:v>HUELVA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6646877</c:v>
                </c:pt>
                <c:pt idx="1">
                  <c:v>4027672</c:v>
                </c:pt>
                <c:pt idx="2">
                  <c:v>3043081</c:v>
                </c:pt>
                <c:pt idx="3">
                  <c:v>2127289</c:v>
                </c:pt>
                <c:pt idx="4">
                  <c:v>2209431</c:v>
                </c:pt>
                <c:pt idx="5">
                  <c:v>2260841</c:v>
                </c:pt>
                <c:pt idx="6">
                  <c:v>1932757</c:v>
                </c:pt>
                <c:pt idx="7">
                  <c:v>1450352</c:v>
                </c:pt>
                <c:pt idx="8">
                  <c:v>1656430</c:v>
                </c:pt>
                <c:pt idx="9">
                  <c:v>1741924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31815254</c:v>
                </c:pt>
                <c:pt idx="1">
                  <c:v>29156601</c:v>
                </c:pt>
                <c:pt idx="2">
                  <c:v>13546558</c:v>
                </c:pt>
                <c:pt idx="3">
                  <c:v>7049108</c:v>
                </c:pt>
                <c:pt idx="4">
                  <c:v>4810068</c:v>
                </c:pt>
                <c:pt idx="5">
                  <c:v>4631636</c:v>
                </c:pt>
                <c:pt idx="6">
                  <c:v>2662569</c:v>
                </c:pt>
                <c:pt idx="7">
                  <c:v>1672131</c:v>
                </c:pt>
                <c:pt idx="8">
                  <c:v>1542079</c:v>
                </c:pt>
                <c:pt idx="9">
                  <c:v>1413922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29053416</c:v>
                </c:pt>
                <c:pt idx="1">
                  <c:v>29839384</c:v>
                </c:pt>
                <c:pt idx="2">
                  <c:v>13133715</c:v>
                </c:pt>
                <c:pt idx="3">
                  <c:v>7247839</c:v>
                </c:pt>
                <c:pt idx="4">
                  <c:v>4616567</c:v>
                </c:pt>
                <c:pt idx="5">
                  <c:v>4330113</c:v>
                </c:pt>
                <c:pt idx="6">
                  <c:v>2547654</c:v>
                </c:pt>
                <c:pt idx="7">
                  <c:v>1786885</c:v>
                </c:pt>
                <c:pt idx="8">
                  <c:v>1485819</c:v>
                </c:pt>
                <c:pt idx="9">
                  <c:v>1359096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31056</c:v>
                </c:pt>
                <c:pt idx="1">
                  <c:v>26282</c:v>
                </c:pt>
                <c:pt idx="2">
                  <c:v>12365</c:v>
                </c:pt>
                <c:pt idx="3">
                  <c:v>9390</c:v>
                </c:pt>
                <c:pt idx="4">
                  <c:v>7179</c:v>
                </c:pt>
                <c:pt idx="5">
                  <c:v>4601</c:v>
                </c:pt>
                <c:pt idx="6">
                  <c:v>2635</c:v>
                </c:pt>
                <c:pt idx="7">
                  <c:v>2295</c:v>
                </c:pt>
                <c:pt idx="8">
                  <c:v>2106</c:v>
                </c:pt>
                <c:pt idx="9">
                  <c:v>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32037</c:v>
                </c:pt>
                <c:pt idx="1">
                  <c:v>20938</c:v>
                </c:pt>
                <c:pt idx="2">
                  <c:v>13243</c:v>
                </c:pt>
                <c:pt idx="3">
                  <c:v>8211</c:v>
                </c:pt>
                <c:pt idx="4">
                  <c:v>9920</c:v>
                </c:pt>
                <c:pt idx="5">
                  <c:v>6143</c:v>
                </c:pt>
                <c:pt idx="6">
                  <c:v>2124</c:v>
                </c:pt>
                <c:pt idx="7">
                  <c:v>2034</c:v>
                </c:pt>
                <c:pt idx="8">
                  <c:v>2950</c:v>
                </c:pt>
                <c:pt idx="9">
                  <c:v>1152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1794114</c:v>
                </c:pt>
                <c:pt idx="1">
                  <c:v>1084008</c:v>
                </c:pt>
                <c:pt idx="2">
                  <c:v>437506</c:v>
                </c:pt>
                <c:pt idx="3">
                  <c:v>437311</c:v>
                </c:pt>
                <c:pt idx="4">
                  <c:v>285183</c:v>
                </c:pt>
                <c:pt idx="5">
                  <c:v>229895</c:v>
                </c:pt>
                <c:pt idx="6">
                  <c:v>109188</c:v>
                </c:pt>
                <c:pt idx="7">
                  <c:v>88706</c:v>
                </c:pt>
                <c:pt idx="8">
                  <c:v>62705</c:v>
                </c:pt>
                <c:pt idx="9">
                  <c:v>60977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1297087</c:v>
                </c:pt>
                <c:pt idx="1">
                  <c:v>1229197</c:v>
                </c:pt>
                <c:pt idx="2">
                  <c:v>476428</c:v>
                </c:pt>
                <c:pt idx="3">
                  <c:v>479827</c:v>
                </c:pt>
                <c:pt idx="4">
                  <c:v>326219</c:v>
                </c:pt>
                <c:pt idx="5">
                  <c:v>246092</c:v>
                </c:pt>
                <c:pt idx="6">
                  <c:v>110796</c:v>
                </c:pt>
                <c:pt idx="7">
                  <c:v>111588</c:v>
                </c:pt>
                <c:pt idx="8">
                  <c:v>61645</c:v>
                </c:pt>
                <c:pt idx="9">
                  <c:v>61236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30540162</c:v>
                </c:pt>
                <c:pt idx="1">
                  <c:v>15197103</c:v>
                </c:pt>
                <c:pt idx="2">
                  <c:v>3998892</c:v>
                </c:pt>
                <c:pt idx="3">
                  <c:v>3689394</c:v>
                </c:pt>
                <c:pt idx="4">
                  <c:v>1724094</c:v>
                </c:pt>
                <c:pt idx="5">
                  <c:v>481116</c:v>
                </c:pt>
                <c:pt idx="6">
                  <c:v>341672</c:v>
                </c:pt>
                <c:pt idx="7">
                  <c:v>173869</c:v>
                </c:pt>
                <c:pt idx="8">
                  <c:v>130843</c:v>
                </c:pt>
                <c:pt idx="9">
                  <c:v>101309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GIJON</c:v>
                </c:pt>
                <c:pt idx="6">
                  <c:v>HUELVA</c:v>
                </c:pt>
                <c:pt idx="7">
                  <c:v>MALAGA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27182885</c:v>
                </c:pt>
                <c:pt idx="1">
                  <c:v>16636621</c:v>
                </c:pt>
                <c:pt idx="2">
                  <c:v>4430510</c:v>
                </c:pt>
                <c:pt idx="3">
                  <c:v>3194171</c:v>
                </c:pt>
                <c:pt idx="4">
                  <c:v>1357820</c:v>
                </c:pt>
                <c:pt idx="5">
                  <c:v>284401</c:v>
                </c:pt>
                <c:pt idx="6">
                  <c:v>722047</c:v>
                </c:pt>
                <c:pt idx="7">
                  <c:v>260939</c:v>
                </c:pt>
                <c:pt idx="8">
                  <c:v>0</c:v>
                </c:pt>
                <c:pt idx="9">
                  <c:v>164482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26358897</c:v>
                </c:pt>
                <c:pt idx="1">
                  <c:v>15162727</c:v>
                </c:pt>
                <c:pt idx="2">
                  <c:v>3712378</c:v>
                </c:pt>
                <c:pt idx="3">
                  <c:v>1540587</c:v>
                </c:pt>
                <c:pt idx="4">
                  <c:v>431406</c:v>
                </c:pt>
                <c:pt idx="5">
                  <c:v>173671</c:v>
                </c:pt>
                <c:pt idx="6">
                  <c:v>49873</c:v>
                </c:pt>
                <c:pt idx="7">
                  <c:v>38134</c:v>
                </c:pt>
                <c:pt idx="8">
                  <c:v>18929</c:v>
                </c:pt>
                <c:pt idx="9">
                  <c:v>8291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23391607</c:v>
                </c:pt>
                <c:pt idx="1">
                  <c:v>16519834</c:v>
                </c:pt>
                <c:pt idx="2">
                  <c:v>4236641</c:v>
                </c:pt>
                <c:pt idx="3">
                  <c:v>1740407</c:v>
                </c:pt>
                <c:pt idx="4">
                  <c:v>470783</c:v>
                </c:pt>
                <c:pt idx="5">
                  <c:v>258911</c:v>
                </c:pt>
                <c:pt idx="6">
                  <c:v>66328</c:v>
                </c:pt>
                <c:pt idx="7">
                  <c:v>16075</c:v>
                </c:pt>
                <c:pt idx="8">
                  <c:v>19330</c:v>
                </c:pt>
                <c:pt idx="9">
                  <c:v>14701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28050936</c:v>
                </c:pt>
                <c:pt idx="1">
                  <c:v>24424854</c:v>
                </c:pt>
                <c:pt idx="2">
                  <c:v>8503845</c:v>
                </c:pt>
                <c:pt idx="3">
                  <c:v>5303570</c:v>
                </c:pt>
                <c:pt idx="4">
                  <c:v>3163791</c:v>
                </c:pt>
                <c:pt idx="5">
                  <c:v>1391672</c:v>
                </c:pt>
                <c:pt idx="6">
                  <c:v>1201728</c:v>
                </c:pt>
                <c:pt idx="7">
                  <c:v>1143134</c:v>
                </c:pt>
                <c:pt idx="8">
                  <c:v>862393</c:v>
                </c:pt>
                <c:pt idx="9">
                  <c:v>570002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25210541</c:v>
                </c:pt>
                <c:pt idx="1">
                  <c:v>25783203</c:v>
                </c:pt>
                <c:pt idx="2">
                  <c:v>8413297</c:v>
                </c:pt>
                <c:pt idx="3">
                  <c:v>5723202</c:v>
                </c:pt>
                <c:pt idx="4">
                  <c:v>3051177</c:v>
                </c:pt>
                <c:pt idx="5">
                  <c:v>1330654</c:v>
                </c:pt>
                <c:pt idx="6">
                  <c:v>1167564</c:v>
                </c:pt>
                <c:pt idx="7">
                  <c:v>1195483</c:v>
                </c:pt>
                <c:pt idx="8">
                  <c:v>811097</c:v>
                </c:pt>
                <c:pt idx="9">
                  <c:v>517191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4909873</c:v>
                </c:pt>
                <c:pt idx="1">
                  <c:v>4495216</c:v>
                </c:pt>
                <c:pt idx="2">
                  <c:v>3748925</c:v>
                </c:pt>
                <c:pt idx="3">
                  <c:v>3577341</c:v>
                </c:pt>
                <c:pt idx="4">
                  <c:v>1534249</c:v>
                </c:pt>
                <c:pt idx="5">
                  <c:v>1528412</c:v>
                </c:pt>
                <c:pt idx="6">
                  <c:v>680409</c:v>
                </c:pt>
                <c:pt idx="7">
                  <c:v>474219</c:v>
                </c:pt>
                <c:pt idx="8">
                  <c:v>437567</c:v>
                </c:pt>
                <c:pt idx="9">
                  <c:v>370946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4627661</c:v>
                </c:pt>
                <c:pt idx="1">
                  <c:v>4232346</c:v>
                </c:pt>
                <c:pt idx="2">
                  <c:v>3075381</c:v>
                </c:pt>
                <c:pt idx="3">
                  <c:v>3383531</c:v>
                </c:pt>
                <c:pt idx="4">
                  <c:v>1464016</c:v>
                </c:pt>
                <c:pt idx="5">
                  <c:v>1274634</c:v>
                </c:pt>
                <c:pt idx="6">
                  <c:v>593874</c:v>
                </c:pt>
                <c:pt idx="7">
                  <c:v>462092</c:v>
                </c:pt>
                <c:pt idx="8">
                  <c:v>525251</c:v>
                </c:pt>
                <c:pt idx="9">
                  <c:v>388387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2324264</c:v>
                </c:pt>
                <c:pt idx="1">
                  <c:v>2146547</c:v>
                </c:pt>
                <c:pt idx="2">
                  <c:v>882956.5</c:v>
                </c:pt>
                <c:pt idx="3">
                  <c:v>493956</c:v>
                </c:pt>
                <c:pt idx="4">
                  <c:v>302915.75</c:v>
                </c:pt>
                <c:pt idx="5">
                  <c:v>156715</c:v>
                </c:pt>
                <c:pt idx="6">
                  <c:v>103687</c:v>
                </c:pt>
                <c:pt idx="7">
                  <c:v>95993.5</c:v>
                </c:pt>
                <c:pt idx="8">
                  <c:v>79269</c:v>
                </c:pt>
                <c:pt idx="9">
                  <c:v>74959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2061501</c:v>
                </c:pt>
                <c:pt idx="1">
                  <c:v>2208244</c:v>
                </c:pt>
                <c:pt idx="2">
                  <c:v>830249</c:v>
                </c:pt>
                <c:pt idx="3">
                  <c:v>517962</c:v>
                </c:pt>
                <c:pt idx="4">
                  <c:v>297018</c:v>
                </c:pt>
                <c:pt idx="5">
                  <c:v>147898</c:v>
                </c:pt>
                <c:pt idx="6">
                  <c:v>97159</c:v>
                </c:pt>
                <c:pt idx="7">
                  <c:v>103027</c:v>
                </c:pt>
                <c:pt idx="8">
                  <c:v>76048</c:v>
                </c:pt>
                <c:pt idx="9">
                  <c:v>67252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2144745</c:v>
                </c:pt>
                <c:pt idx="1">
                  <c:v>1191732</c:v>
                </c:pt>
                <c:pt idx="2">
                  <c:v>278369</c:v>
                </c:pt>
                <c:pt idx="3">
                  <c:v>150971</c:v>
                </c:pt>
                <c:pt idx="4">
                  <c:v>49995</c:v>
                </c:pt>
                <c:pt idx="5">
                  <c:v>33492</c:v>
                </c:pt>
                <c:pt idx="6">
                  <c:v>2988</c:v>
                </c:pt>
                <c:pt idx="7">
                  <c:v>2408</c:v>
                </c:pt>
                <c:pt idx="8">
                  <c:v>1918</c:v>
                </c:pt>
                <c:pt idx="9">
                  <c:v>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1869029</c:v>
                </c:pt>
                <c:pt idx="1">
                  <c:v>1117997</c:v>
                </c:pt>
                <c:pt idx="2">
                  <c:v>318882</c:v>
                </c:pt>
                <c:pt idx="3">
                  <c:v>143278</c:v>
                </c:pt>
                <c:pt idx="4">
                  <c:v>77987</c:v>
                </c:pt>
                <c:pt idx="5">
                  <c:v>38161</c:v>
                </c:pt>
                <c:pt idx="6">
                  <c:v>4666</c:v>
                </c:pt>
                <c:pt idx="7">
                  <c:v>1176</c:v>
                </c:pt>
                <c:pt idx="8">
                  <c:v>1495</c:v>
                </c:pt>
                <c:pt idx="9">
                  <c:v>1450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181060</c:v>
                </c:pt>
                <c:pt idx="1">
                  <c:v>139386</c:v>
                </c:pt>
                <c:pt idx="2">
                  <c:v>95356</c:v>
                </c:pt>
                <c:pt idx="3">
                  <c:v>84475</c:v>
                </c:pt>
                <c:pt idx="4">
                  <c:v>68406</c:v>
                </c:pt>
                <c:pt idx="5">
                  <c:v>57158</c:v>
                </c:pt>
                <c:pt idx="6">
                  <c:v>33774</c:v>
                </c:pt>
                <c:pt idx="7">
                  <c:v>32130</c:v>
                </c:pt>
                <c:pt idx="8">
                  <c:v>17096</c:v>
                </c:pt>
                <c:pt idx="9">
                  <c:v>14719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161896</c:v>
                </c:pt>
                <c:pt idx="1">
                  <c:v>130754</c:v>
                </c:pt>
                <c:pt idx="2">
                  <c:v>82774.5</c:v>
                </c:pt>
                <c:pt idx="3">
                  <c:v>66731</c:v>
                </c:pt>
                <c:pt idx="4">
                  <c:v>60344</c:v>
                </c:pt>
                <c:pt idx="5">
                  <c:v>59566</c:v>
                </c:pt>
                <c:pt idx="6">
                  <c:v>32778.25</c:v>
                </c:pt>
                <c:pt idx="7">
                  <c:v>31456</c:v>
                </c:pt>
                <c:pt idx="8">
                  <c:v>15135</c:v>
                </c:pt>
                <c:pt idx="9">
                  <c:v>16557.5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870340</c:v>
                </c:pt>
                <c:pt idx="1">
                  <c:v>636629.5</c:v>
                </c:pt>
                <c:pt idx="2">
                  <c:v>268790.75</c:v>
                </c:pt>
                <c:pt idx="3">
                  <c:v>177381</c:v>
                </c:pt>
                <c:pt idx="4">
                  <c:v>96659</c:v>
                </c:pt>
                <c:pt idx="5">
                  <c:v>79507.5</c:v>
                </c:pt>
                <c:pt idx="6">
                  <c:v>41170</c:v>
                </c:pt>
                <c:pt idx="7">
                  <c:v>34527</c:v>
                </c:pt>
                <c:pt idx="8">
                  <c:v>31855</c:v>
                </c:pt>
                <c:pt idx="9">
                  <c:v>30922.5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1023516</c:v>
                </c:pt>
                <c:pt idx="1">
                  <c:v>604187.5</c:v>
                </c:pt>
                <c:pt idx="2">
                  <c:v>263936</c:v>
                </c:pt>
                <c:pt idx="3">
                  <c:v>192111</c:v>
                </c:pt>
                <c:pt idx="4">
                  <c:v>94793</c:v>
                </c:pt>
                <c:pt idx="5">
                  <c:v>86343</c:v>
                </c:pt>
                <c:pt idx="6">
                  <c:v>29434</c:v>
                </c:pt>
                <c:pt idx="7">
                  <c:v>37183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954815</c:v>
                </c:pt>
                <c:pt idx="1">
                  <c:v>731985.5</c:v>
                </c:pt>
                <c:pt idx="2">
                  <c:v>302564.75</c:v>
                </c:pt>
                <c:pt idx="3">
                  <c:v>215587</c:v>
                </c:pt>
                <c:pt idx="4">
                  <c:v>179519</c:v>
                </c:pt>
                <c:pt idx="5">
                  <c:v>154797</c:v>
                </c:pt>
                <c:pt idx="6">
                  <c:v>101279</c:v>
                </c:pt>
                <c:pt idx="7">
                  <c:v>93005.5</c:v>
                </c:pt>
                <c:pt idx="8">
                  <c:v>74959</c:v>
                </c:pt>
                <c:pt idx="9">
                  <c:v>70589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1090247</c:v>
                </c:pt>
                <c:pt idx="1">
                  <c:v>686971</c:v>
                </c:pt>
                <c:pt idx="2">
                  <c:v>296714.25</c:v>
                </c:pt>
                <c:pt idx="3">
                  <c:v>199080</c:v>
                </c:pt>
                <c:pt idx="4">
                  <c:v>192472</c:v>
                </c:pt>
                <c:pt idx="5">
                  <c:v>146403</c:v>
                </c:pt>
                <c:pt idx="6">
                  <c:v>95983</c:v>
                </c:pt>
                <c:pt idx="7">
                  <c:v>98361</c:v>
                </c:pt>
                <c:pt idx="8">
                  <c:v>67252</c:v>
                </c:pt>
                <c:pt idx="9">
                  <c:v>74868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2430532</c:v>
                </c:pt>
                <c:pt idx="1">
                  <c:v>2216860</c:v>
                </c:pt>
                <c:pt idx="2">
                  <c:v>2078038</c:v>
                </c:pt>
                <c:pt idx="3">
                  <c:v>1373530</c:v>
                </c:pt>
                <c:pt idx="4">
                  <c:v>1072214</c:v>
                </c:pt>
                <c:pt idx="5">
                  <c:v>840140</c:v>
                </c:pt>
                <c:pt idx="6">
                  <c:v>280127</c:v>
                </c:pt>
                <c:pt idx="7">
                  <c:v>263030</c:v>
                </c:pt>
                <c:pt idx="8">
                  <c:v>262994</c:v>
                </c:pt>
                <c:pt idx="9">
                  <c:v>190173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2452802</c:v>
                </c:pt>
                <c:pt idx="1">
                  <c:v>2140021</c:v>
                </c:pt>
                <c:pt idx="2">
                  <c:v>2032719</c:v>
                </c:pt>
                <c:pt idx="3">
                  <c:v>1441750</c:v>
                </c:pt>
                <c:pt idx="4">
                  <c:v>982720</c:v>
                </c:pt>
                <c:pt idx="5">
                  <c:v>852830</c:v>
                </c:pt>
                <c:pt idx="6">
                  <c:v>275591</c:v>
                </c:pt>
                <c:pt idx="7">
                  <c:v>304785</c:v>
                </c:pt>
                <c:pt idx="8">
                  <c:v>270254</c:v>
                </c:pt>
                <c:pt idx="9">
                  <c:v>216651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947873</c:v>
                </c:pt>
                <c:pt idx="1">
                  <c:v>591263</c:v>
                </c:pt>
                <c:pt idx="2">
                  <c:v>576062</c:v>
                </c:pt>
                <c:pt idx="3">
                  <c:v>448121</c:v>
                </c:pt>
                <c:pt idx="4">
                  <c:v>167860</c:v>
                </c:pt>
                <c:pt idx="5">
                  <c:v>146961</c:v>
                </c:pt>
                <c:pt idx="6">
                  <c:v>124300</c:v>
                </c:pt>
                <c:pt idx="7">
                  <c:v>58524</c:v>
                </c:pt>
                <c:pt idx="8">
                  <c:v>46997</c:v>
                </c:pt>
                <c:pt idx="9">
                  <c:v>38918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1044598</c:v>
                </c:pt>
                <c:pt idx="1">
                  <c:v>562308</c:v>
                </c:pt>
                <c:pt idx="2">
                  <c:v>372866</c:v>
                </c:pt>
                <c:pt idx="3">
                  <c:v>419420</c:v>
                </c:pt>
                <c:pt idx="4">
                  <c:v>172351</c:v>
                </c:pt>
                <c:pt idx="5">
                  <c:v>151165</c:v>
                </c:pt>
                <c:pt idx="6">
                  <c:v>174474</c:v>
                </c:pt>
                <c:pt idx="7">
                  <c:v>57547</c:v>
                </c:pt>
                <c:pt idx="8">
                  <c:v>45218</c:v>
                </c:pt>
                <c:pt idx="9">
                  <c:v>63138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442897</c:v>
                </c:pt>
                <c:pt idx="1">
                  <c:v>429689</c:v>
                </c:pt>
                <c:pt idx="2">
                  <c:v>168570</c:v>
                </c:pt>
                <c:pt idx="3">
                  <c:v>156781</c:v>
                </c:pt>
                <c:pt idx="4">
                  <c:v>154519</c:v>
                </c:pt>
                <c:pt idx="5">
                  <c:v>85893</c:v>
                </c:pt>
                <c:pt idx="6">
                  <c:v>47933</c:v>
                </c:pt>
                <c:pt idx="7">
                  <c:v>37554</c:v>
                </c:pt>
                <c:pt idx="8">
                  <c:v>34983</c:v>
                </c:pt>
                <c:pt idx="9">
                  <c:v>24451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463422</c:v>
                </c:pt>
                <c:pt idx="1">
                  <c:v>451534</c:v>
                </c:pt>
                <c:pt idx="2">
                  <c:v>189819</c:v>
                </c:pt>
                <c:pt idx="3">
                  <c:v>144193</c:v>
                </c:pt>
                <c:pt idx="4">
                  <c:v>164977</c:v>
                </c:pt>
                <c:pt idx="5">
                  <c:v>87721</c:v>
                </c:pt>
                <c:pt idx="6">
                  <c:v>52194</c:v>
                </c:pt>
                <c:pt idx="7">
                  <c:v>46937</c:v>
                </c:pt>
                <c:pt idx="8">
                  <c:v>30473</c:v>
                </c:pt>
                <c:pt idx="9">
                  <c:v>24570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14140</c:v>
                </c:pt>
                <c:pt idx="1">
                  <c:v>12303</c:v>
                </c:pt>
                <c:pt idx="2">
                  <c:v>6064</c:v>
                </c:pt>
                <c:pt idx="3">
                  <c:v>5473</c:v>
                </c:pt>
                <c:pt idx="4">
                  <c:v>5423</c:v>
                </c:pt>
                <c:pt idx="5">
                  <c:v>3716</c:v>
                </c:pt>
                <c:pt idx="6">
                  <c:v>3611</c:v>
                </c:pt>
                <c:pt idx="7">
                  <c:v>1423</c:v>
                </c:pt>
                <c:pt idx="8">
                  <c:v>1246</c:v>
                </c:pt>
                <c:pt idx="9">
                  <c:v>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11116</c:v>
                </c:pt>
                <c:pt idx="1">
                  <c:v>11727</c:v>
                </c:pt>
                <c:pt idx="2">
                  <c:v>6054</c:v>
                </c:pt>
                <c:pt idx="3">
                  <c:v>5793</c:v>
                </c:pt>
                <c:pt idx="4">
                  <c:v>5415</c:v>
                </c:pt>
                <c:pt idx="5">
                  <c:v>3733</c:v>
                </c:pt>
                <c:pt idx="6">
                  <c:v>3499</c:v>
                </c:pt>
                <c:pt idx="7">
                  <c:v>1411</c:v>
                </c:pt>
                <c:pt idx="8">
                  <c:v>1274</c:v>
                </c:pt>
                <c:pt idx="9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191671134</c:v>
                </c:pt>
                <c:pt idx="1">
                  <c:v>119394426</c:v>
                </c:pt>
                <c:pt idx="2">
                  <c:v>106701540</c:v>
                </c:pt>
                <c:pt idx="3">
                  <c:v>101829413</c:v>
                </c:pt>
                <c:pt idx="4">
                  <c:v>91091133</c:v>
                </c:pt>
                <c:pt idx="5">
                  <c:v>72494259</c:v>
                </c:pt>
                <c:pt idx="6">
                  <c:v>27001566</c:v>
                </c:pt>
                <c:pt idx="7">
                  <c:v>20383764</c:v>
                </c:pt>
                <c:pt idx="8">
                  <c:v>19437905</c:v>
                </c:pt>
                <c:pt idx="9">
                  <c:v>17189710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168893129</c:v>
                </c:pt>
                <c:pt idx="1">
                  <c:v>123640642</c:v>
                </c:pt>
                <c:pt idx="2">
                  <c:v>103302924</c:v>
                </c:pt>
                <c:pt idx="3">
                  <c:v>100249276</c:v>
                </c:pt>
                <c:pt idx="4">
                  <c:v>93812980</c:v>
                </c:pt>
                <c:pt idx="5">
                  <c:v>55637396</c:v>
                </c:pt>
                <c:pt idx="6">
                  <c:v>30354837</c:v>
                </c:pt>
                <c:pt idx="7">
                  <c:v>19192069</c:v>
                </c:pt>
                <c:pt idx="8">
                  <c:v>18890376</c:v>
                </c:pt>
                <c:pt idx="9">
                  <c:v>16548909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322</c:v>
                </c:pt>
                <c:pt idx="1">
                  <c:v>275</c:v>
                </c:pt>
                <c:pt idx="2">
                  <c:v>274</c:v>
                </c:pt>
                <c:pt idx="3">
                  <c:v>256</c:v>
                </c:pt>
                <c:pt idx="4">
                  <c:v>122</c:v>
                </c:pt>
                <c:pt idx="5">
                  <c:v>93</c:v>
                </c:pt>
                <c:pt idx="6">
                  <c:v>68</c:v>
                </c:pt>
                <c:pt idx="7">
                  <c:v>43</c:v>
                </c:pt>
                <c:pt idx="8">
                  <c:v>40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351</c:v>
                </c:pt>
                <c:pt idx="1">
                  <c:v>276</c:v>
                </c:pt>
                <c:pt idx="2">
                  <c:v>230</c:v>
                </c:pt>
                <c:pt idx="3">
                  <c:v>267</c:v>
                </c:pt>
                <c:pt idx="4">
                  <c:v>129</c:v>
                </c:pt>
                <c:pt idx="5">
                  <c:v>110</c:v>
                </c:pt>
                <c:pt idx="6">
                  <c:v>91</c:v>
                </c:pt>
                <c:pt idx="7">
                  <c:v>40</c:v>
                </c:pt>
                <c:pt idx="8">
                  <c:v>42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7" sqref="D7"/>
    </sheetView>
  </sheetViews>
  <sheetFormatPr baseColWidth="10" defaultRowHeight="15" x14ac:dyDescent="0.25"/>
  <cols>
    <col min="1" max="1" width="28.28515625" style="87" bestFit="1" customWidth="1"/>
    <col min="2" max="2" width="16" style="87" bestFit="1" customWidth="1"/>
    <col min="3" max="3" width="26.5703125" style="87" bestFit="1" customWidth="1"/>
    <col min="4" max="16384" width="11.42578125" style="87"/>
  </cols>
  <sheetData>
    <row r="1" spans="1:9" ht="22.5" customHeight="1" x14ac:dyDescent="0.35">
      <c r="D1" s="88" t="s">
        <v>39</v>
      </c>
    </row>
    <row r="4" spans="1:9" x14ac:dyDescent="0.25">
      <c r="F4" s="89"/>
      <c r="G4" s="89"/>
      <c r="I4" s="90">
        <v>41857</v>
      </c>
    </row>
    <row r="6" spans="1:9" x14ac:dyDescent="0.25">
      <c r="A6" s="113" t="s">
        <v>42</v>
      </c>
      <c r="B6" s="114"/>
      <c r="C6" s="114"/>
      <c r="D6" s="128" t="s">
        <v>98</v>
      </c>
      <c r="E6" s="112"/>
      <c r="F6" s="111" t="s">
        <v>40</v>
      </c>
      <c r="G6" s="112"/>
      <c r="H6" s="111" t="s">
        <v>41</v>
      </c>
      <c r="I6" s="112"/>
    </row>
    <row r="7" spans="1:9" x14ac:dyDescent="0.25">
      <c r="A7" s="115"/>
      <c r="B7" s="115"/>
      <c r="C7" s="115"/>
      <c r="D7" s="91">
        <v>2013</v>
      </c>
      <c r="E7" s="91">
        <v>2014</v>
      </c>
      <c r="F7" s="91">
        <v>2013</v>
      </c>
      <c r="G7" s="91">
        <v>2014</v>
      </c>
      <c r="H7" s="91" t="s">
        <v>0</v>
      </c>
      <c r="I7" s="91" t="s">
        <v>3</v>
      </c>
    </row>
    <row r="8" spans="1:9" x14ac:dyDescent="0.25">
      <c r="A8" s="106" t="s">
        <v>12</v>
      </c>
      <c r="B8" s="106" t="s">
        <v>13</v>
      </c>
      <c r="C8" s="92" t="s">
        <v>14</v>
      </c>
      <c r="D8" s="93">
        <v>12223109</v>
      </c>
      <c r="E8" s="93">
        <v>12675280</v>
      </c>
      <c r="F8" s="93">
        <v>74701593</v>
      </c>
      <c r="G8" s="93">
        <v>77480897</v>
      </c>
      <c r="H8" s="93">
        <v>2779304</v>
      </c>
      <c r="I8" s="94">
        <f>((G8*100/F8)-100)</f>
        <v>3.7205418095970231</v>
      </c>
    </row>
    <row r="9" spans="1:9" x14ac:dyDescent="0.25">
      <c r="A9" s="107"/>
      <c r="B9" s="109"/>
      <c r="C9" s="92" t="s">
        <v>15</v>
      </c>
      <c r="D9" s="93">
        <v>5891763</v>
      </c>
      <c r="E9" s="93">
        <v>6307142</v>
      </c>
      <c r="F9" s="93">
        <v>36755830</v>
      </c>
      <c r="G9" s="93">
        <v>40504600</v>
      </c>
      <c r="H9" s="93">
        <v>3748770</v>
      </c>
      <c r="I9" s="94">
        <f t="shared" ref="I9:I19" si="0">((G9*100/F9)-100)</f>
        <v>10.199116711552975</v>
      </c>
    </row>
    <row r="10" spans="1:9" x14ac:dyDescent="0.25">
      <c r="A10" s="107"/>
      <c r="B10" s="106" t="s">
        <v>16</v>
      </c>
      <c r="C10" s="92" t="s">
        <v>17</v>
      </c>
      <c r="D10" s="93">
        <v>5315394</v>
      </c>
      <c r="E10" s="93">
        <v>5354006</v>
      </c>
      <c r="F10" s="93">
        <v>29972951</v>
      </c>
      <c r="G10" s="93">
        <v>31691463</v>
      </c>
      <c r="H10" s="93">
        <v>1718512</v>
      </c>
      <c r="I10" s="94">
        <f t="shared" si="0"/>
        <v>5.733542886718098</v>
      </c>
    </row>
    <row r="11" spans="1:9" x14ac:dyDescent="0.25">
      <c r="A11" s="107"/>
      <c r="B11" s="107"/>
      <c r="C11" s="92" t="s">
        <v>18</v>
      </c>
      <c r="D11" s="93">
        <v>12776724</v>
      </c>
      <c r="E11" s="93">
        <v>13406718</v>
      </c>
      <c r="F11" s="93">
        <v>76146385</v>
      </c>
      <c r="G11" s="93">
        <v>77539035</v>
      </c>
      <c r="H11" s="93">
        <v>1392650</v>
      </c>
      <c r="I11" s="94">
        <f t="shared" si="0"/>
        <v>1.8289115103757041</v>
      </c>
    </row>
    <row r="12" spans="1:9" x14ac:dyDescent="0.25">
      <c r="A12" s="109"/>
      <c r="B12" s="109"/>
      <c r="C12" s="92" t="s">
        <v>2</v>
      </c>
      <c r="D12" s="93">
        <v>18092118</v>
      </c>
      <c r="E12" s="93">
        <v>18760724</v>
      </c>
      <c r="F12" s="93">
        <v>106119336</v>
      </c>
      <c r="G12" s="93">
        <v>109230498</v>
      </c>
      <c r="H12" s="93">
        <v>3111162</v>
      </c>
      <c r="I12" s="94">
        <f t="shared" si="0"/>
        <v>2.9317578843501195</v>
      </c>
    </row>
    <row r="13" spans="1:9" x14ac:dyDescent="0.25">
      <c r="A13" s="95"/>
      <c r="B13" s="95"/>
      <c r="C13" s="96" t="s">
        <v>2</v>
      </c>
      <c r="D13" s="97">
        <v>36206990</v>
      </c>
      <c r="E13" s="97">
        <v>37743146</v>
      </c>
      <c r="F13" s="97">
        <v>217576759</v>
      </c>
      <c r="G13" s="97">
        <v>227215995</v>
      </c>
      <c r="H13" s="97">
        <v>9639236</v>
      </c>
      <c r="I13" s="98">
        <f t="shared" si="0"/>
        <v>4.4302691355008221</v>
      </c>
    </row>
    <row r="14" spans="1:9" x14ac:dyDescent="0.25">
      <c r="A14" s="106" t="s">
        <v>4</v>
      </c>
      <c r="B14" s="99" t="s">
        <v>5</v>
      </c>
      <c r="C14" s="92" t="s">
        <v>6</v>
      </c>
      <c r="D14" s="93">
        <v>19865</v>
      </c>
      <c r="E14" s="93">
        <v>21617</v>
      </c>
      <c r="F14" s="93">
        <v>107840</v>
      </c>
      <c r="G14" s="93">
        <v>108995</v>
      </c>
      <c r="H14" s="93">
        <v>1155</v>
      </c>
      <c r="I14" s="94">
        <f t="shared" si="0"/>
        <v>1.0710311572700277</v>
      </c>
    </row>
    <row r="15" spans="1:9" x14ac:dyDescent="0.25">
      <c r="A15" s="107"/>
      <c r="B15" s="106" t="s">
        <v>7</v>
      </c>
      <c r="C15" s="92" t="s">
        <v>8</v>
      </c>
      <c r="D15" s="93">
        <v>615511</v>
      </c>
      <c r="E15" s="93">
        <v>705845</v>
      </c>
      <c r="F15" s="93">
        <v>3798715</v>
      </c>
      <c r="G15" s="93">
        <v>3980882</v>
      </c>
      <c r="H15" s="93">
        <v>182167</v>
      </c>
      <c r="I15" s="94">
        <f t="shared" si="0"/>
        <v>4.795490053873479</v>
      </c>
    </row>
    <row r="16" spans="1:9" x14ac:dyDescent="0.25">
      <c r="A16" s="107"/>
      <c r="B16" s="109"/>
      <c r="C16" s="92" t="s">
        <v>9</v>
      </c>
      <c r="D16" s="93">
        <v>173826</v>
      </c>
      <c r="E16" s="93">
        <v>141362</v>
      </c>
      <c r="F16" s="93">
        <v>996299</v>
      </c>
      <c r="G16" s="93">
        <v>937980</v>
      </c>
      <c r="H16" s="93">
        <v>-58319</v>
      </c>
      <c r="I16" s="94">
        <f t="shared" si="0"/>
        <v>-5.8535640405139446</v>
      </c>
    </row>
    <row r="17" spans="1:9" x14ac:dyDescent="0.25">
      <c r="A17" s="109"/>
      <c r="B17" s="99" t="s">
        <v>10</v>
      </c>
      <c r="C17" s="92" t="s">
        <v>11</v>
      </c>
      <c r="D17" s="93">
        <v>213323</v>
      </c>
      <c r="E17" s="93">
        <v>281145</v>
      </c>
      <c r="F17" s="93">
        <v>1617098</v>
      </c>
      <c r="G17" s="93">
        <v>1523207</v>
      </c>
      <c r="H17" s="93">
        <v>-93891</v>
      </c>
      <c r="I17" s="94">
        <f t="shared" si="0"/>
        <v>-5.8061416191226556</v>
      </c>
    </row>
    <row r="18" spans="1:9" x14ac:dyDescent="0.25">
      <c r="A18" s="100"/>
      <c r="B18" s="100"/>
      <c r="C18" s="96" t="s">
        <v>2</v>
      </c>
      <c r="D18" s="97">
        <v>1022525</v>
      </c>
      <c r="E18" s="97">
        <v>1149969</v>
      </c>
      <c r="F18" s="97">
        <v>6519952</v>
      </c>
      <c r="G18" s="97">
        <v>6551064</v>
      </c>
      <c r="H18" s="97">
        <v>31112</v>
      </c>
      <c r="I18" s="98">
        <f t="shared" si="0"/>
        <v>0.4771814271025363</v>
      </c>
    </row>
    <row r="19" spans="1:9" x14ac:dyDescent="0.25">
      <c r="A19" s="101"/>
      <c r="B19" s="101"/>
      <c r="C19" s="102" t="s">
        <v>1</v>
      </c>
      <c r="D19" s="103">
        <f>+D13+D18</f>
        <v>37229515</v>
      </c>
      <c r="E19" s="103">
        <f t="shared" ref="E19:G19" si="1">+E13+E18</f>
        <v>38893115</v>
      </c>
      <c r="F19" s="103">
        <f t="shared" si="1"/>
        <v>224096711</v>
      </c>
      <c r="G19" s="103">
        <f t="shared" si="1"/>
        <v>233767059</v>
      </c>
      <c r="H19" s="103">
        <f t="shared" ref="H19" si="2">G19-F19</f>
        <v>9670348</v>
      </c>
      <c r="I19" s="104">
        <f t="shared" si="0"/>
        <v>4.3152565501061702</v>
      </c>
    </row>
    <row r="20" spans="1:9" x14ac:dyDescent="0.25">
      <c r="A20" s="100"/>
      <c r="B20" s="100"/>
      <c r="I20" s="105"/>
    </row>
    <row r="21" spans="1:9" x14ac:dyDescent="0.25">
      <c r="A21" s="106" t="s">
        <v>19</v>
      </c>
      <c r="B21" s="106" t="s">
        <v>20</v>
      </c>
      <c r="C21" s="92" t="s">
        <v>21</v>
      </c>
      <c r="D21" s="93">
        <v>8912148</v>
      </c>
      <c r="E21" s="93">
        <v>9813071</v>
      </c>
      <c r="F21" s="93">
        <v>54397646</v>
      </c>
      <c r="G21" s="93">
        <v>56546255</v>
      </c>
      <c r="H21" s="93">
        <v>2148609</v>
      </c>
      <c r="I21" s="94">
        <f t="shared" ref="I21:I34" si="3">((G21*100/F21)-100)</f>
        <v>3.9498198138941518</v>
      </c>
    </row>
    <row r="22" spans="1:9" x14ac:dyDescent="0.25">
      <c r="A22" s="107"/>
      <c r="B22" s="109"/>
      <c r="C22" s="92" t="s">
        <v>22</v>
      </c>
      <c r="D22" s="93">
        <v>7589527</v>
      </c>
      <c r="E22" s="93">
        <v>8064731</v>
      </c>
      <c r="F22" s="93">
        <v>46748710</v>
      </c>
      <c r="G22" s="93">
        <v>47513416</v>
      </c>
      <c r="H22" s="93">
        <v>764706</v>
      </c>
      <c r="I22" s="94">
        <f t="shared" si="3"/>
        <v>1.6357798963864525</v>
      </c>
    </row>
    <row r="23" spans="1:9" x14ac:dyDescent="0.25">
      <c r="A23" s="107"/>
      <c r="B23" s="99" t="s">
        <v>23</v>
      </c>
      <c r="C23" s="92" t="s">
        <v>24</v>
      </c>
      <c r="D23" s="93">
        <v>3999597</v>
      </c>
      <c r="E23" s="93">
        <v>4274373</v>
      </c>
      <c r="F23" s="93">
        <v>22549885</v>
      </c>
      <c r="G23" s="93">
        <v>24130427</v>
      </c>
      <c r="H23" s="93">
        <v>1580542</v>
      </c>
      <c r="I23" s="94">
        <f t="shared" si="3"/>
        <v>7.009091177183393</v>
      </c>
    </row>
    <row r="24" spans="1:9" x14ac:dyDescent="0.25">
      <c r="A24" s="107"/>
      <c r="B24" s="106" t="s">
        <v>25</v>
      </c>
      <c r="C24" s="92" t="s">
        <v>26</v>
      </c>
      <c r="D24" s="93">
        <v>1140137.25</v>
      </c>
      <c r="E24" s="93">
        <v>1213325.25</v>
      </c>
      <c r="F24" s="93">
        <v>6789245</v>
      </c>
      <c r="G24" s="93">
        <v>7020202.25</v>
      </c>
      <c r="H24" s="93">
        <v>230957.25</v>
      </c>
      <c r="I24" s="94">
        <f t="shared" si="3"/>
        <v>3.4018105105943306</v>
      </c>
    </row>
    <row r="25" spans="1:9" x14ac:dyDescent="0.25">
      <c r="A25" s="107"/>
      <c r="B25" s="107"/>
      <c r="C25" s="92" t="s">
        <v>21</v>
      </c>
      <c r="D25" s="93">
        <v>586389</v>
      </c>
      <c r="E25" s="93">
        <v>649010</v>
      </c>
      <c r="F25" s="93">
        <v>3575111.75</v>
      </c>
      <c r="G25" s="93">
        <v>3858983</v>
      </c>
      <c r="H25" s="93">
        <v>283871.25</v>
      </c>
      <c r="I25" s="94">
        <f t="shared" si="3"/>
        <v>7.9402063445988773</v>
      </c>
    </row>
    <row r="26" spans="1:9" x14ac:dyDescent="0.25">
      <c r="A26" s="107"/>
      <c r="B26" s="107"/>
      <c r="C26" s="92" t="s">
        <v>27</v>
      </c>
      <c r="D26" s="93">
        <v>123217.5</v>
      </c>
      <c r="E26" s="93">
        <v>144364</v>
      </c>
      <c r="F26" s="93">
        <v>726267.25</v>
      </c>
      <c r="G26" s="93">
        <v>799212</v>
      </c>
      <c r="H26" s="93">
        <v>72944.75</v>
      </c>
      <c r="I26" s="94">
        <f t="shared" si="3"/>
        <v>10.043788977129282</v>
      </c>
    </row>
    <row r="27" spans="1:9" x14ac:dyDescent="0.25">
      <c r="A27" s="107"/>
      <c r="B27" s="107"/>
      <c r="C27" s="92" t="s">
        <v>28</v>
      </c>
      <c r="D27" s="93">
        <v>430530.75</v>
      </c>
      <c r="E27" s="93">
        <v>419951.25</v>
      </c>
      <c r="F27" s="93">
        <v>2487856</v>
      </c>
      <c r="G27" s="93">
        <v>2362007.25</v>
      </c>
      <c r="H27" s="93">
        <v>-125848.75</v>
      </c>
      <c r="I27" s="94">
        <f t="shared" si="3"/>
        <v>-5.0585222778167207</v>
      </c>
    </row>
    <row r="28" spans="1:9" x14ac:dyDescent="0.25">
      <c r="A28" s="107"/>
      <c r="B28" s="109"/>
      <c r="C28" s="92" t="s">
        <v>29</v>
      </c>
      <c r="D28" s="93">
        <v>553748.25</v>
      </c>
      <c r="E28" s="93">
        <v>564315.25</v>
      </c>
      <c r="F28" s="93">
        <v>3214133.25</v>
      </c>
      <c r="G28" s="93">
        <v>3161219.25</v>
      </c>
      <c r="H28" s="93">
        <v>-52914</v>
      </c>
      <c r="I28" s="94">
        <f t="shared" si="3"/>
        <v>-1.6462914224231326</v>
      </c>
    </row>
    <row r="29" spans="1:9" x14ac:dyDescent="0.25">
      <c r="A29" s="107"/>
      <c r="B29" s="106" t="s">
        <v>30</v>
      </c>
      <c r="C29" s="92" t="s">
        <v>31</v>
      </c>
      <c r="D29" s="93">
        <v>2520167</v>
      </c>
      <c r="E29" s="93">
        <v>2399171</v>
      </c>
      <c r="F29" s="93">
        <v>11655291</v>
      </c>
      <c r="G29" s="93">
        <v>11713869</v>
      </c>
      <c r="H29" s="93">
        <v>58578</v>
      </c>
      <c r="I29" s="94">
        <f t="shared" si="3"/>
        <v>0.50258719409065122</v>
      </c>
    </row>
    <row r="30" spans="1:9" x14ac:dyDescent="0.25">
      <c r="A30" s="107"/>
      <c r="B30" s="109"/>
      <c r="C30" s="92" t="s">
        <v>32</v>
      </c>
      <c r="D30" s="93">
        <v>592269</v>
      </c>
      <c r="E30" s="93">
        <v>553811</v>
      </c>
      <c r="F30" s="93">
        <v>3133450</v>
      </c>
      <c r="G30" s="93">
        <v>3249554</v>
      </c>
      <c r="H30" s="93">
        <v>116104</v>
      </c>
      <c r="I30" s="94">
        <f t="shared" si="3"/>
        <v>3.705308844883433</v>
      </c>
    </row>
    <row r="31" spans="1:9" x14ac:dyDescent="0.25">
      <c r="A31" s="107"/>
      <c r="B31" s="99" t="s">
        <v>33</v>
      </c>
      <c r="C31" s="92" t="s">
        <v>34</v>
      </c>
      <c r="D31" s="93">
        <v>351022</v>
      </c>
      <c r="E31" s="93">
        <v>321214</v>
      </c>
      <c r="F31" s="93">
        <v>1741643</v>
      </c>
      <c r="G31" s="93">
        <v>1668360</v>
      </c>
      <c r="H31" s="93">
        <v>-73283</v>
      </c>
      <c r="I31" s="94">
        <f t="shared" si="3"/>
        <v>-4.2076935399504976</v>
      </c>
    </row>
    <row r="32" spans="1:9" x14ac:dyDescent="0.25">
      <c r="A32" s="107"/>
      <c r="B32" s="106" t="s">
        <v>35</v>
      </c>
      <c r="C32" s="92" t="s">
        <v>36</v>
      </c>
      <c r="D32" s="93">
        <v>11643</v>
      </c>
      <c r="E32" s="93">
        <v>12810</v>
      </c>
      <c r="F32" s="93">
        <v>60682</v>
      </c>
      <c r="G32" s="93">
        <v>64042</v>
      </c>
      <c r="H32" s="93">
        <v>3360</v>
      </c>
      <c r="I32" s="94">
        <f t="shared" si="3"/>
        <v>5.5370620612372647</v>
      </c>
    </row>
    <row r="33" spans="1:9" x14ac:dyDescent="0.25">
      <c r="A33" s="107"/>
      <c r="B33" s="107"/>
      <c r="C33" s="92" t="s">
        <v>37</v>
      </c>
      <c r="D33" s="93">
        <v>150188708</v>
      </c>
      <c r="E33" s="93">
        <v>161358132</v>
      </c>
      <c r="F33" s="93">
        <v>873266671</v>
      </c>
      <c r="G33" s="93">
        <v>916367730</v>
      </c>
      <c r="H33" s="93">
        <v>43101059</v>
      </c>
      <c r="I33" s="94">
        <f t="shared" si="3"/>
        <v>4.9356125031823126</v>
      </c>
    </row>
    <row r="34" spans="1:9" x14ac:dyDescent="0.25">
      <c r="A34" s="108"/>
      <c r="B34" s="110"/>
      <c r="C34" s="92" t="s">
        <v>38</v>
      </c>
      <c r="D34" s="93">
        <v>235</v>
      </c>
      <c r="E34" s="93">
        <v>214</v>
      </c>
      <c r="F34" s="93">
        <v>1672</v>
      </c>
      <c r="G34" s="93">
        <v>1627</v>
      </c>
      <c r="H34" s="93">
        <v>-45</v>
      </c>
      <c r="I34" s="94">
        <f t="shared" si="3"/>
        <v>-2.6913875598086179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118" t="s">
        <v>97</v>
      </c>
      <c r="B5" s="116" t="str">
        <f>'Resumen general'!D6</f>
        <v>Mes Junio</v>
      </c>
      <c r="C5" s="117"/>
      <c r="D5" s="116" t="str">
        <f>'Resumen general'!F6</f>
        <v>Acumulado desde Enero</v>
      </c>
      <c r="E5" s="117"/>
      <c r="F5" s="117"/>
      <c r="L5" s="70">
        <f>'Resumen general'!I4</f>
        <v>41857</v>
      </c>
    </row>
    <row r="6" spans="1:12" x14ac:dyDescent="0.25">
      <c r="A6" s="119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931462</v>
      </c>
      <c r="C7" s="73">
        <v>1029138</v>
      </c>
      <c r="D7" s="73">
        <v>5970326</v>
      </c>
      <c r="E7" s="73">
        <v>5895850</v>
      </c>
      <c r="F7" s="74">
        <f>((E7*100)/D7)-100</f>
        <v>-1.2474360696551514</v>
      </c>
      <c r="G7" s="75"/>
      <c r="H7" s="75"/>
      <c r="I7" s="75"/>
    </row>
    <row r="8" spans="1:12" x14ac:dyDescent="0.25">
      <c r="A8" s="76" t="s">
        <v>45</v>
      </c>
      <c r="B8" s="77">
        <v>240536</v>
      </c>
      <c r="C8" s="77">
        <v>183772</v>
      </c>
      <c r="D8" s="77">
        <v>1193449</v>
      </c>
      <c r="E8" s="77">
        <v>1223780</v>
      </c>
      <c r="F8" s="78">
        <f t="shared" ref="F8:F35" si="0">((E8*100)/D8)-100</f>
        <v>2.5414575738049905</v>
      </c>
      <c r="G8" s="75"/>
      <c r="H8" s="75"/>
      <c r="I8" s="75"/>
    </row>
    <row r="9" spans="1:12" x14ac:dyDescent="0.25">
      <c r="A9" s="72" t="s">
        <v>46</v>
      </c>
      <c r="B9" s="73">
        <v>301517</v>
      </c>
      <c r="C9" s="73">
        <v>703912</v>
      </c>
      <c r="D9" s="73">
        <v>2267457</v>
      </c>
      <c r="E9" s="73">
        <v>2576892</v>
      </c>
      <c r="F9" s="74">
        <f t="shared" si="0"/>
        <v>13.646785804537856</v>
      </c>
      <c r="G9" s="75"/>
      <c r="H9" s="75"/>
      <c r="I9" s="75"/>
    </row>
    <row r="10" spans="1:12" x14ac:dyDescent="0.25">
      <c r="A10" s="76" t="s">
        <v>47</v>
      </c>
      <c r="B10" s="77">
        <v>487073</v>
      </c>
      <c r="C10" s="77">
        <v>492641</v>
      </c>
      <c r="D10" s="77">
        <v>2386494</v>
      </c>
      <c r="E10" s="77">
        <v>2457324</v>
      </c>
      <c r="F10" s="78">
        <f t="shared" si="0"/>
        <v>2.9679521507282232</v>
      </c>
      <c r="G10" s="75"/>
      <c r="H10" s="75"/>
      <c r="I10" s="75"/>
    </row>
    <row r="11" spans="1:12" x14ac:dyDescent="0.25">
      <c r="A11" s="72" t="s">
        <v>48</v>
      </c>
      <c r="B11" s="73">
        <v>7597004</v>
      </c>
      <c r="C11" s="73">
        <v>7754692</v>
      </c>
      <c r="D11" s="73">
        <v>43637510</v>
      </c>
      <c r="E11" s="73">
        <v>48680390</v>
      </c>
      <c r="F11" s="74">
        <f t="shared" si="0"/>
        <v>11.556296406463161</v>
      </c>
      <c r="G11" s="75"/>
      <c r="H11" s="75"/>
      <c r="I11" s="75"/>
    </row>
    <row r="12" spans="1:12" x14ac:dyDescent="0.25">
      <c r="A12" s="76" t="s">
        <v>49</v>
      </c>
      <c r="B12" s="77">
        <v>279503</v>
      </c>
      <c r="C12" s="77">
        <v>159761</v>
      </c>
      <c r="D12" s="77">
        <v>1846047</v>
      </c>
      <c r="E12" s="77">
        <v>1476524</v>
      </c>
      <c r="F12" s="78">
        <f t="shared" si="0"/>
        <v>-20.016987649826902</v>
      </c>
      <c r="G12" s="75"/>
      <c r="H12" s="75"/>
      <c r="I12" s="75"/>
    </row>
    <row r="13" spans="1:12" x14ac:dyDescent="0.25">
      <c r="A13" s="72" t="s">
        <v>50</v>
      </c>
      <c r="B13" s="73">
        <v>1165015</v>
      </c>
      <c r="C13" s="73">
        <v>1150886</v>
      </c>
      <c r="D13" s="73">
        <v>5676941</v>
      </c>
      <c r="E13" s="73">
        <v>5982208</v>
      </c>
      <c r="F13" s="74">
        <f t="shared" si="0"/>
        <v>5.3773150011599569</v>
      </c>
      <c r="G13" s="75"/>
      <c r="H13" s="75"/>
      <c r="I13" s="75"/>
    </row>
    <row r="14" spans="1:12" x14ac:dyDescent="0.25">
      <c r="A14" s="76" t="s">
        <v>51</v>
      </c>
      <c r="B14" s="77">
        <v>3927402</v>
      </c>
      <c r="C14" s="77">
        <v>4028267</v>
      </c>
      <c r="D14" s="77">
        <v>21074529</v>
      </c>
      <c r="E14" s="77">
        <v>22490200</v>
      </c>
      <c r="F14" s="78">
        <f t="shared" si="0"/>
        <v>6.7174502452700153</v>
      </c>
      <c r="G14" s="75"/>
      <c r="H14" s="75"/>
      <c r="I14" s="75"/>
    </row>
    <row r="15" spans="1:12" x14ac:dyDescent="0.25">
      <c r="A15" s="72" t="s">
        <v>52</v>
      </c>
      <c r="B15" s="73">
        <v>2501997</v>
      </c>
      <c r="C15" s="73">
        <v>2792701</v>
      </c>
      <c r="D15" s="73">
        <v>15026485</v>
      </c>
      <c r="E15" s="73">
        <v>15069861</v>
      </c>
      <c r="F15" s="74">
        <f t="shared" si="0"/>
        <v>0.28866364954944856</v>
      </c>
      <c r="G15" s="75"/>
      <c r="H15" s="75"/>
      <c r="I15" s="75"/>
    </row>
    <row r="16" spans="1:12" x14ac:dyDescent="0.25">
      <c r="A16" s="76" t="s">
        <v>53</v>
      </c>
      <c r="B16" s="77">
        <v>2423008</v>
      </c>
      <c r="C16" s="77">
        <v>2324105</v>
      </c>
      <c r="D16" s="77">
        <v>14297974</v>
      </c>
      <c r="E16" s="77">
        <v>15244634</v>
      </c>
      <c r="F16" s="78">
        <f t="shared" si="0"/>
        <v>6.620938043389927</v>
      </c>
      <c r="G16" s="75"/>
      <c r="H16" s="75"/>
      <c r="I16" s="75"/>
    </row>
    <row r="17" spans="1:9" x14ac:dyDescent="0.25">
      <c r="A17" s="72" t="s">
        <v>54</v>
      </c>
      <c r="B17" s="73">
        <v>1251831</v>
      </c>
      <c r="C17" s="73">
        <v>1254645</v>
      </c>
      <c r="D17" s="73">
        <v>6835143</v>
      </c>
      <c r="E17" s="73">
        <v>7763251</v>
      </c>
      <c r="F17" s="74">
        <f t="shared" si="0"/>
        <v>13.578472315794997</v>
      </c>
      <c r="G17" s="75"/>
      <c r="H17" s="75"/>
      <c r="I17" s="75"/>
    </row>
    <row r="18" spans="1:9" x14ac:dyDescent="0.25">
      <c r="A18" s="76" t="s">
        <v>55</v>
      </c>
      <c r="B18" s="77">
        <v>210242</v>
      </c>
      <c r="C18" s="77">
        <v>181435</v>
      </c>
      <c r="D18" s="77">
        <v>1336618</v>
      </c>
      <c r="E18" s="77">
        <v>1168553</v>
      </c>
      <c r="F18" s="78">
        <f t="shared" si="0"/>
        <v>-12.573899199322469</v>
      </c>
      <c r="G18" s="75"/>
      <c r="H18" s="75"/>
      <c r="I18" s="75"/>
    </row>
    <row r="19" spans="1:9" x14ac:dyDescent="0.25">
      <c r="A19" s="72" t="s">
        <v>56</v>
      </c>
      <c r="B19" s="73">
        <v>608941</v>
      </c>
      <c r="C19" s="73">
        <v>1110895</v>
      </c>
      <c r="D19" s="73">
        <v>5752020</v>
      </c>
      <c r="E19" s="73">
        <v>6405411</v>
      </c>
      <c r="F19" s="74">
        <f t="shared" si="0"/>
        <v>11.359331156706688</v>
      </c>
      <c r="G19" s="75"/>
      <c r="H19" s="75"/>
      <c r="I19" s="75"/>
    </row>
    <row r="20" spans="1:9" x14ac:dyDescent="0.25">
      <c r="A20" s="76" t="s">
        <v>57</v>
      </c>
      <c r="B20" s="77">
        <v>1349305</v>
      </c>
      <c r="C20" s="77">
        <v>1179207</v>
      </c>
      <c r="D20" s="77">
        <v>8120015</v>
      </c>
      <c r="E20" s="77">
        <v>8694610</v>
      </c>
      <c r="F20" s="78">
        <f t="shared" si="0"/>
        <v>7.0762800315024066</v>
      </c>
      <c r="G20" s="75"/>
      <c r="H20" s="75"/>
      <c r="I20" s="75"/>
    </row>
    <row r="21" spans="1:9" x14ac:dyDescent="0.25">
      <c r="A21" s="72" t="s">
        <v>58</v>
      </c>
      <c r="B21" s="73">
        <v>2077521</v>
      </c>
      <c r="C21" s="73">
        <v>1549068</v>
      </c>
      <c r="D21" s="73">
        <v>12140782</v>
      </c>
      <c r="E21" s="73">
        <v>11524921</v>
      </c>
      <c r="F21" s="74">
        <f t="shared" si="0"/>
        <v>-5.0726633589170831</v>
      </c>
      <c r="G21" s="75"/>
      <c r="H21" s="75"/>
      <c r="I21" s="75"/>
    </row>
    <row r="22" spans="1:9" x14ac:dyDescent="0.25">
      <c r="A22" s="76" t="s">
        <v>59</v>
      </c>
      <c r="B22" s="77">
        <v>1653459</v>
      </c>
      <c r="C22" s="77">
        <v>1807638</v>
      </c>
      <c r="D22" s="77">
        <v>11007861</v>
      </c>
      <c r="E22" s="77">
        <v>10613425</v>
      </c>
      <c r="F22" s="78">
        <f t="shared" si="0"/>
        <v>-3.58322111807189</v>
      </c>
      <c r="G22" s="75"/>
      <c r="H22" s="75"/>
      <c r="I22" s="75"/>
    </row>
    <row r="23" spans="1:9" x14ac:dyDescent="0.25">
      <c r="A23" s="72" t="s">
        <v>60</v>
      </c>
      <c r="B23" s="73">
        <v>236825</v>
      </c>
      <c r="C23" s="73">
        <v>152811</v>
      </c>
      <c r="D23" s="73">
        <v>1076583</v>
      </c>
      <c r="E23" s="73">
        <v>1205986</v>
      </c>
      <c r="F23" s="74">
        <f t="shared" si="0"/>
        <v>12.019788534650829</v>
      </c>
      <c r="G23" s="75"/>
      <c r="H23" s="75"/>
      <c r="I23" s="75"/>
    </row>
    <row r="24" spans="1:9" x14ac:dyDescent="0.25">
      <c r="A24" s="76" t="s">
        <v>61</v>
      </c>
      <c r="B24" s="77">
        <v>160845</v>
      </c>
      <c r="C24" s="77">
        <v>164070</v>
      </c>
      <c r="D24" s="77">
        <v>943316</v>
      </c>
      <c r="E24" s="77">
        <v>861435</v>
      </c>
      <c r="F24" s="78">
        <f t="shared" si="0"/>
        <v>-8.680124157758371</v>
      </c>
      <c r="G24" s="75"/>
      <c r="H24" s="75"/>
      <c r="I24" s="75"/>
    </row>
    <row r="25" spans="1:9" x14ac:dyDescent="0.25">
      <c r="A25" s="72" t="s">
        <v>62</v>
      </c>
      <c r="B25" s="73">
        <v>88570</v>
      </c>
      <c r="C25" s="73">
        <v>87829</v>
      </c>
      <c r="D25" s="73">
        <v>487720</v>
      </c>
      <c r="E25" s="73">
        <v>511595</v>
      </c>
      <c r="F25" s="74">
        <f t="shared" si="0"/>
        <v>4.8952267694578921</v>
      </c>
      <c r="G25" s="75"/>
      <c r="H25" s="75"/>
      <c r="I25" s="75"/>
    </row>
    <row r="26" spans="1:9" x14ac:dyDescent="0.25">
      <c r="A26" s="76" t="s">
        <v>63</v>
      </c>
      <c r="B26" s="77">
        <v>180465</v>
      </c>
      <c r="C26" s="77">
        <v>215006</v>
      </c>
      <c r="D26" s="77">
        <v>990998</v>
      </c>
      <c r="E26" s="77">
        <v>1015562</v>
      </c>
      <c r="F26" s="78">
        <f t="shared" si="0"/>
        <v>2.478713377827205</v>
      </c>
      <c r="G26" s="75"/>
      <c r="H26" s="75"/>
      <c r="I26" s="75"/>
    </row>
    <row r="27" spans="1:9" x14ac:dyDescent="0.25">
      <c r="A27" s="72" t="s">
        <v>64</v>
      </c>
      <c r="B27" s="73">
        <v>278518</v>
      </c>
      <c r="C27" s="73">
        <v>294547</v>
      </c>
      <c r="D27" s="73">
        <v>1383292</v>
      </c>
      <c r="E27" s="73">
        <v>1722408</v>
      </c>
      <c r="F27" s="74">
        <f t="shared" si="0"/>
        <v>24.515142139186807</v>
      </c>
      <c r="G27" s="75"/>
      <c r="H27" s="75"/>
      <c r="I27" s="75"/>
    </row>
    <row r="28" spans="1:9" x14ac:dyDescent="0.25">
      <c r="A28" s="76" t="s">
        <v>65</v>
      </c>
      <c r="B28" s="77">
        <v>923571</v>
      </c>
      <c r="C28" s="77">
        <v>882876</v>
      </c>
      <c r="D28" s="77">
        <v>6737121</v>
      </c>
      <c r="E28" s="77">
        <v>6332715</v>
      </c>
      <c r="F28" s="78">
        <f t="shared" si="0"/>
        <v>-6.0026530620423699</v>
      </c>
      <c r="G28" s="75"/>
      <c r="H28" s="75"/>
      <c r="I28" s="75"/>
    </row>
    <row r="29" spans="1:9" x14ac:dyDescent="0.25">
      <c r="A29" s="72" t="s">
        <v>66</v>
      </c>
      <c r="B29" s="73">
        <v>355797</v>
      </c>
      <c r="C29" s="73">
        <v>462835</v>
      </c>
      <c r="D29" s="73">
        <v>2269373</v>
      </c>
      <c r="E29" s="73">
        <v>2635828</v>
      </c>
      <c r="F29" s="74">
        <f t="shared" si="0"/>
        <v>16.147852292241069</v>
      </c>
      <c r="G29" s="75"/>
      <c r="H29" s="75"/>
      <c r="I29" s="75"/>
    </row>
    <row r="30" spans="1:9" x14ac:dyDescent="0.25">
      <c r="A30" s="76" t="s">
        <v>67</v>
      </c>
      <c r="B30" s="77">
        <v>369702</v>
      </c>
      <c r="C30" s="77">
        <v>333276</v>
      </c>
      <c r="D30" s="77">
        <v>2199011</v>
      </c>
      <c r="E30" s="77">
        <v>2111363</v>
      </c>
      <c r="F30" s="78">
        <f t="shared" si="0"/>
        <v>-3.9857917945840171</v>
      </c>
      <c r="G30" s="75"/>
      <c r="H30" s="75"/>
      <c r="I30" s="75"/>
    </row>
    <row r="31" spans="1:9" x14ac:dyDescent="0.25">
      <c r="A31" s="72" t="s">
        <v>68</v>
      </c>
      <c r="B31" s="73">
        <v>1887820</v>
      </c>
      <c r="C31" s="73">
        <v>2261346</v>
      </c>
      <c r="D31" s="73">
        <v>13755298</v>
      </c>
      <c r="E31" s="73">
        <v>14376336</v>
      </c>
      <c r="F31" s="74">
        <f t="shared" si="0"/>
        <v>4.5149003678437225</v>
      </c>
      <c r="G31" s="75"/>
      <c r="H31" s="75"/>
      <c r="I31" s="75"/>
    </row>
    <row r="32" spans="1:9" x14ac:dyDescent="0.25">
      <c r="A32" s="76" t="s">
        <v>69</v>
      </c>
      <c r="B32" s="77">
        <v>5246652</v>
      </c>
      <c r="C32" s="77">
        <v>5919654</v>
      </c>
      <c r="D32" s="77">
        <v>33097973</v>
      </c>
      <c r="E32" s="77">
        <v>33254148</v>
      </c>
      <c r="F32" s="78">
        <f t="shared" si="0"/>
        <v>0.47185669043841472</v>
      </c>
      <c r="G32" s="75"/>
      <c r="H32" s="75"/>
      <c r="I32" s="75"/>
    </row>
    <row r="33" spans="1:9" x14ac:dyDescent="0.25">
      <c r="A33" s="72" t="s">
        <v>70</v>
      </c>
      <c r="B33" s="73">
        <v>408493</v>
      </c>
      <c r="C33" s="73">
        <v>356434</v>
      </c>
      <c r="D33" s="73">
        <v>2118760</v>
      </c>
      <c r="E33" s="73">
        <v>1985195</v>
      </c>
      <c r="F33" s="74">
        <f t="shared" si="0"/>
        <v>-6.3039230493307343</v>
      </c>
      <c r="G33" s="75"/>
      <c r="H33" s="75"/>
      <c r="I33" s="75"/>
    </row>
    <row r="34" spans="1:9" x14ac:dyDescent="0.25">
      <c r="A34" s="76" t="s">
        <v>71</v>
      </c>
      <c r="B34" s="77">
        <v>86441</v>
      </c>
      <c r="C34" s="77">
        <v>59668</v>
      </c>
      <c r="D34" s="77">
        <v>467615</v>
      </c>
      <c r="E34" s="77">
        <v>486654</v>
      </c>
      <c r="F34" s="78">
        <f t="shared" si="0"/>
        <v>4.0715118206216658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37229515</v>
      </c>
      <c r="C35" s="80">
        <f>SUM(C7:C34)</f>
        <v>38893115</v>
      </c>
      <c r="D35" s="80">
        <f>SUM(D7:D34)</f>
        <v>224096711</v>
      </c>
      <c r="E35" s="80">
        <f>SUM(E7:E34)</f>
        <v>233767059</v>
      </c>
      <c r="F35" s="81">
        <f t="shared" si="0"/>
        <v>4.3152565501061702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5895850</v>
      </c>
      <c r="C38" s="83">
        <f>D7</f>
        <v>5970326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48680390</v>
      </c>
      <c r="G38" s="82">
        <f>LOOKUP(E38,$A$38:$A$65,$C$38:$C$65)</f>
        <v>43637510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1223780</v>
      </c>
      <c r="C39" s="83">
        <f t="shared" ref="C39:C65" si="4">D8</f>
        <v>1193449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33254148</v>
      </c>
      <c r="G39" s="82">
        <f t="shared" ref="G39:G65" si="7">LOOKUP(E39,$A$38:$A$65,$C$38:$C$65)</f>
        <v>33097973</v>
      </c>
    </row>
    <row r="40" spans="1:9" x14ac:dyDescent="0.25">
      <c r="A40" s="82" t="str">
        <f t="shared" si="2"/>
        <v>ALMERIA</v>
      </c>
      <c r="B40" s="83">
        <f t="shared" si="3"/>
        <v>2576892</v>
      </c>
      <c r="C40" s="83">
        <f t="shared" si="4"/>
        <v>2267457</v>
      </c>
      <c r="D40" s="83">
        <f t="shared" si="5"/>
        <v>16</v>
      </c>
      <c r="E40" s="82" t="str">
        <f t="shared" si="1"/>
        <v>BARCELONA</v>
      </c>
      <c r="F40" s="82">
        <f t="shared" si="6"/>
        <v>22490200</v>
      </c>
      <c r="G40" s="82">
        <f t="shared" si="7"/>
        <v>21074529</v>
      </c>
    </row>
    <row r="41" spans="1:9" x14ac:dyDescent="0.25">
      <c r="A41" s="82" t="str">
        <f t="shared" si="2"/>
        <v>AVILES</v>
      </c>
      <c r="B41" s="83">
        <f t="shared" si="3"/>
        <v>2457324</v>
      </c>
      <c r="C41" s="83">
        <f t="shared" si="4"/>
        <v>2386494</v>
      </c>
      <c r="D41" s="83">
        <f t="shared" si="5"/>
        <v>17</v>
      </c>
      <c r="E41" s="82" t="str">
        <f t="shared" si="1"/>
        <v>CARTAGENA</v>
      </c>
      <c r="F41" s="82">
        <f t="shared" si="6"/>
        <v>15244634</v>
      </c>
      <c r="G41" s="82">
        <f t="shared" si="7"/>
        <v>14297974</v>
      </c>
    </row>
    <row r="42" spans="1:9" x14ac:dyDescent="0.25">
      <c r="A42" s="82" t="str">
        <f t="shared" si="2"/>
        <v>BAHIA DE ALGECIRAS</v>
      </c>
      <c r="B42" s="83">
        <f t="shared" si="3"/>
        <v>48680390</v>
      </c>
      <c r="C42" s="83">
        <f t="shared" si="4"/>
        <v>43637510</v>
      </c>
      <c r="D42" s="83">
        <f t="shared" si="5"/>
        <v>1</v>
      </c>
      <c r="E42" s="82" t="str">
        <f t="shared" si="1"/>
        <v>BILBAO</v>
      </c>
      <c r="F42" s="82">
        <f t="shared" si="6"/>
        <v>15069861</v>
      </c>
      <c r="G42" s="82">
        <f t="shared" si="7"/>
        <v>15026485</v>
      </c>
    </row>
    <row r="43" spans="1:9" x14ac:dyDescent="0.25">
      <c r="A43" s="82" t="str">
        <f t="shared" si="2"/>
        <v>BAHIA DE CADIZ</v>
      </c>
      <c r="B43" s="83">
        <f t="shared" si="3"/>
        <v>1476524</v>
      </c>
      <c r="C43" s="83">
        <f t="shared" si="4"/>
        <v>1846047</v>
      </c>
      <c r="D43" s="83">
        <f t="shared" si="5"/>
        <v>21</v>
      </c>
      <c r="E43" s="82" t="str">
        <f t="shared" si="1"/>
        <v>TARRAGONA</v>
      </c>
      <c r="F43" s="82">
        <f t="shared" si="6"/>
        <v>14376336</v>
      </c>
      <c r="G43" s="82">
        <f t="shared" si="7"/>
        <v>13755298</v>
      </c>
    </row>
    <row r="44" spans="1:9" x14ac:dyDescent="0.25">
      <c r="A44" s="82" t="str">
        <f t="shared" si="2"/>
        <v>BALEARES</v>
      </c>
      <c r="B44" s="83">
        <f t="shared" si="3"/>
        <v>5982208</v>
      </c>
      <c r="C44" s="83">
        <f t="shared" si="4"/>
        <v>5676941</v>
      </c>
      <c r="D44" s="83">
        <f t="shared" si="5"/>
        <v>13</v>
      </c>
      <c r="E44" s="82" t="str">
        <f t="shared" si="1"/>
        <v>HUELVA</v>
      </c>
      <c r="F44" s="82">
        <f t="shared" si="6"/>
        <v>11524921</v>
      </c>
      <c r="G44" s="82">
        <f t="shared" si="7"/>
        <v>12140782</v>
      </c>
    </row>
    <row r="45" spans="1:9" x14ac:dyDescent="0.25">
      <c r="A45" s="82" t="str">
        <f t="shared" si="2"/>
        <v>BARCELONA</v>
      </c>
      <c r="B45" s="83">
        <f t="shared" si="3"/>
        <v>22490200</v>
      </c>
      <c r="C45" s="83">
        <f t="shared" si="4"/>
        <v>21074529</v>
      </c>
      <c r="D45" s="83">
        <f t="shared" si="5"/>
        <v>3</v>
      </c>
      <c r="E45" s="82" t="str">
        <f t="shared" si="1"/>
        <v>LAS PALMAS</v>
      </c>
      <c r="F45" s="82">
        <f t="shared" si="6"/>
        <v>10613425</v>
      </c>
      <c r="G45" s="82">
        <f t="shared" si="7"/>
        <v>11007861</v>
      </c>
    </row>
    <row r="46" spans="1:9" x14ac:dyDescent="0.25">
      <c r="A46" s="82" t="str">
        <f t="shared" si="2"/>
        <v>BILBAO</v>
      </c>
      <c r="B46" s="83">
        <f t="shared" si="3"/>
        <v>15069861</v>
      </c>
      <c r="C46" s="83">
        <f t="shared" si="4"/>
        <v>15026485</v>
      </c>
      <c r="D46" s="83">
        <f t="shared" si="5"/>
        <v>5</v>
      </c>
      <c r="E46" s="82" t="str">
        <f t="shared" si="1"/>
        <v>GIJON</v>
      </c>
      <c r="F46" s="82">
        <f t="shared" si="6"/>
        <v>8694610</v>
      </c>
      <c r="G46" s="82">
        <f t="shared" si="7"/>
        <v>8120015</v>
      </c>
    </row>
    <row r="47" spans="1:9" x14ac:dyDescent="0.25">
      <c r="A47" s="82" t="str">
        <f t="shared" si="2"/>
        <v>CARTAGENA</v>
      </c>
      <c r="B47" s="83">
        <f t="shared" si="3"/>
        <v>15244634</v>
      </c>
      <c r="C47" s="83">
        <f t="shared" si="4"/>
        <v>14297974</v>
      </c>
      <c r="D47" s="83">
        <f t="shared" si="5"/>
        <v>4</v>
      </c>
      <c r="E47" s="82" t="str">
        <f t="shared" si="1"/>
        <v>CASTELLON</v>
      </c>
      <c r="F47" s="82">
        <f t="shared" si="6"/>
        <v>7763251</v>
      </c>
      <c r="G47" s="82">
        <f t="shared" si="7"/>
        <v>6835143</v>
      </c>
    </row>
    <row r="48" spans="1:9" x14ac:dyDescent="0.25">
      <c r="A48" s="82" t="str">
        <f t="shared" si="2"/>
        <v>CASTELLON</v>
      </c>
      <c r="B48" s="83">
        <f t="shared" si="3"/>
        <v>7763251</v>
      </c>
      <c r="C48" s="83">
        <f t="shared" si="4"/>
        <v>6835143</v>
      </c>
      <c r="D48" s="83">
        <f t="shared" si="5"/>
        <v>10</v>
      </c>
      <c r="E48" s="82" t="str">
        <f t="shared" si="1"/>
        <v>FERROL-SAN CIBRAO</v>
      </c>
      <c r="F48" s="82">
        <f t="shared" si="6"/>
        <v>6405411</v>
      </c>
      <c r="G48" s="82">
        <f t="shared" si="7"/>
        <v>5752020</v>
      </c>
    </row>
    <row r="49" spans="1:7" x14ac:dyDescent="0.25">
      <c r="A49" s="82" t="str">
        <f t="shared" si="2"/>
        <v>CEUTA</v>
      </c>
      <c r="B49" s="83">
        <f t="shared" si="3"/>
        <v>1168553</v>
      </c>
      <c r="C49" s="83">
        <f t="shared" si="4"/>
        <v>1336618</v>
      </c>
      <c r="D49" s="83">
        <f t="shared" si="5"/>
        <v>24</v>
      </c>
      <c r="E49" s="82" t="str">
        <f t="shared" si="1"/>
        <v>SANTA CRUZ DE TENERIFE</v>
      </c>
      <c r="F49" s="82">
        <f t="shared" si="6"/>
        <v>6332715</v>
      </c>
      <c r="G49" s="82">
        <f t="shared" si="7"/>
        <v>6737121</v>
      </c>
    </row>
    <row r="50" spans="1:7" x14ac:dyDescent="0.25">
      <c r="A50" s="82" t="str">
        <f t="shared" si="2"/>
        <v>FERROL-SAN CIBRAO</v>
      </c>
      <c r="B50" s="83">
        <f t="shared" si="3"/>
        <v>6405411</v>
      </c>
      <c r="C50" s="83">
        <f t="shared" si="4"/>
        <v>5752020</v>
      </c>
      <c r="D50" s="83">
        <f t="shared" si="5"/>
        <v>11</v>
      </c>
      <c r="E50" s="82" t="str">
        <f t="shared" si="1"/>
        <v>BALEARES</v>
      </c>
      <c r="F50" s="82">
        <f t="shared" si="6"/>
        <v>5982208</v>
      </c>
      <c r="G50" s="82">
        <f t="shared" si="7"/>
        <v>5676941</v>
      </c>
    </row>
    <row r="51" spans="1:7" x14ac:dyDescent="0.25">
      <c r="A51" s="82" t="str">
        <f t="shared" si="2"/>
        <v>GIJON</v>
      </c>
      <c r="B51" s="83">
        <f t="shared" si="3"/>
        <v>8694610</v>
      </c>
      <c r="C51" s="83">
        <f t="shared" si="4"/>
        <v>8120015</v>
      </c>
      <c r="D51" s="83">
        <f t="shared" si="5"/>
        <v>9</v>
      </c>
      <c r="E51" s="82" t="str">
        <f t="shared" si="1"/>
        <v>A CORUÑA</v>
      </c>
      <c r="F51" s="82">
        <f t="shared" si="6"/>
        <v>5895850</v>
      </c>
      <c r="G51" s="82">
        <f t="shared" si="7"/>
        <v>5970326</v>
      </c>
    </row>
    <row r="52" spans="1:7" x14ac:dyDescent="0.25">
      <c r="A52" s="82" t="str">
        <f t="shared" si="2"/>
        <v>HUELVA</v>
      </c>
      <c r="B52" s="83">
        <f t="shared" si="3"/>
        <v>11524921</v>
      </c>
      <c r="C52" s="83">
        <f t="shared" si="4"/>
        <v>12140782</v>
      </c>
      <c r="D52" s="83">
        <f t="shared" si="5"/>
        <v>7</v>
      </c>
      <c r="E52" s="82" t="str">
        <f t="shared" si="1"/>
        <v>SANTANDER</v>
      </c>
      <c r="F52" s="82">
        <f t="shared" si="6"/>
        <v>2635828</v>
      </c>
      <c r="G52" s="82">
        <f t="shared" si="7"/>
        <v>2269373</v>
      </c>
    </row>
    <row r="53" spans="1:7" x14ac:dyDescent="0.25">
      <c r="A53" s="82" t="str">
        <f t="shared" si="2"/>
        <v>LAS PALMAS</v>
      </c>
      <c r="B53" s="83">
        <f t="shared" si="3"/>
        <v>10613425</v>
      </c>
      <c r="C53" s="83">
        <f t="shared" si="4"/>
        <v>11007861</v>
      </c>
      <c r="D53" s="83">
        <f t="shared" si="5"/>
        <v>8</v>
      </c>
      <c r="E53" s="82" t="str">
        <f t="shared" si="1"/>
        <v>ALMERIA</v>
      </c>
      <c r="F53" s="82">
        <f t="shared" si="6"/>
        <v>2576892</v>
      </c>
      <c r="G53" s="82">
        <f t="shared" si="7"/>
        <v>2267457</v>
      </c>
    </row>
    <row r="54" spans="1:7" x14ac:dyDescent="0.25">
      <c r="A54" s="82" t="str">
        <f t="shared" si="2"/>
        <v>MALAGA</v>
      </c>
      <c r="B54" s="83">
        <f t="shared" si="3"/>
        <v>1205986</v>
      </c>
      <c r="C54" s="83">
        <f t="shared" si="4"/>
        <v>1076583</v>
      </c>
      <c r="D54" s="83">
        <f t="shared" si="5"/>
        <v>23</v>
      </c>
      <c r="E54" s="82" t="str">
        <f t="shared" si="1"/>
        <v>AVILES</v>
      </c>
      <c r="F54" s="82">
        <f t="shared" si="6"/>
        <v>2457324</v>
      </c>
      <c r="G54" s="82">
        <f t="shared" si="7"/>
        <v>2386494</v>
      </c>
    </row>
    <row r="55" spans="1:7" x14ac:dyDescent="0.25">
      <c r="A55" s="82" t="str">
        <f t="shared" si="2"/>
        <v>MARIN Y RIA DE PONTEVEDRA</v>
      </c>
      <c r="B55" s="83">
        <f t="shared" si="3"/>
        <v>861435</v>
      </c>
      <c r="C55" s="83">
        <f t="shared" si="4"/>
        <v>943316</v>
      </c>
      <c r="D55" s="83">
        <f t="shared" si="5"/>
        <v>26</v>
      </c>
      <c r="E55" s="82" t="str">
        <f t="shared" si="1"/>
        <v>SEVILLA</v>
      </c>
      <c r="F55" s="82">
        <f t="shared" si="6"/>
        <v>2111363</v>
      </c>
      <c r="G55" s="82">
        <f t="shared" si="7"/>
        <v>2199011</v>
      </c>
    </row>
    <row r="56" spans="1:7" x14ac:dyDescent="0.25">
      <c r="A56" s="82" t="str">
        <f t="shared" si="2"/>
        <v>MELILLA</v>
      </c>
      <c r="B56" s="83">
        <f t="shared" si="3"/>
        <v>511595</v>
      </c>
      <c r="C56" s="83">
        <f t="shared" si="4"/>
        <v>487720</v>
      </c>
      <c r="D56" s="83">
        <f t="shared" si="5"/>
        <v>27</v>
      </c>
      <c r="E56" s="82" t="str">
        <f t="shared" si="1"/>
        <v>VIGO</v>
      </c>
      <c r="F56" s="82">
        <f t="shared" si="6"/>
        <v>1985195</v>
      </c>
      <c r="G56" s="82">
        <f t="shared" si="7"/>
        <v>2118760</v>
      </c>
    </row>
    <row r="57" spans="1:7" x14ac:dyDescent="0.25">
      <c r="A57" s="82" t="str">
        <f t="shared" si="2"/>
        <v>MOTRIL</v>
      </c>
      <c r="B57" s="83">
        <f t="shared" si="3"/>
        <v>1015562</v>
      </c>
      <c r="C57" s="83">
        <f t="shared" si="4"/>
        <v>990998</v>
      </c>
      <c r="D57" s="83">
        <f t="shared" si="5"/>
        <v>25</v>
      </c>
      <c r="E57" s="82" t="str">
        <f t="shared" si="1"/>
        <v>PASAIA</v>
      </c>
      <c r="F57" s="82">
        <f t="shared" si="6"/>
        <v>1722408</v>
      </c>
      <c r="G57" s="82">
        <f t="shared" si="7"/>
        <v>1383292</v>
      </c>
    </row>
    <row r="58" spans="1:7" x14ac:dyDescent="0.25">
      <c r="A58" s="82" t="str">
        <f t="shared" si="2"/>
        <v>PASAIA</v>
      </c>
      <c r="B58" s="83">
        <f t="shared" si="3"/>
        <v>1722408</v>
      </c>
      <c r="C58" s="83">
        <f t="shared" si="4"/>
        <v>1383292</v>
      </c>
      <c r="D58" s="83">
        <f t="shared" si="5"/>
        <v>20</v>
      </c>
      <c r="E58" s="82" t="str">
        <f t="shared" si="1"/>
        <v>BAHIA DE CADIZ</v>
      </c>
      <c r="F58" s="82">
        <f t="shared" si="6"/>
        <v>1476524</v>
      </c>
      <c r="G58" s="82">
        <f t="shared" si="7"/>
        <v>1846047</v>
      </c>
    </row>
    <row r="59" spans="1:7" x14ac:dyDescent="0.25">
      <c r="A59" s="82" t="str">
        <f t="shared" si="2"/>
        <v>SANTA CRUZ DE TENERIFE</v>
      </c>
      <c r="B59" s="83">
        <f t="shared" si="3"/>
        <v>6332715</v>
      </c>
      <c r="C59" s="83">
        <f t="shared" si="4"/>
        <v>6737121</v>
      </c>
      <c r="D59" s="83">
        <f t="shared" si="5"/>
        <v>12</v>
      </c>
      <c r="E59" s="82" t="str">
        <f t="shared" si="1"/>
        <v>ALICANTE</v>
      </c>
      <c r="F59" s="82">
        <f t="shared" si="6"/>
        <v>1223780</v>
      </c>
      <c r="G59" s="82">
        <f t="shared" si="7"/>
        <v>1193449</v>
      </c>
    </row>
    <row r="60" spans="1:7" x14ac:dyDescent="0.25">
      <c r="A60" s="82" t="str">
        <f t="shared" si="2"/>
        <v>SANTANDER</v>
      </c>
      <c r="B60" s="83">
        <f t="shared" si="3"/>
        <v>2635828</v>
      </c>
      <c r="C60" s="83">
        <f t="shared" si="4"/>
        <v>2269373</v>
      </c>
      <c r="D60" s="83">
        <f t="shared" si="5"/>
        <v>15</v>
      </c>
      <c r="E60" s="82" t="str">
        <f t="shared" si="1"/>
        <v>MALAGA</v>
      </c>
      <c r="F60" s="82">
        <f t="shared" si="6"/>
        <v>1205986</v>
      </c>
      <c r="G60" s="82">
        <f t="shared" si="7"/>
        <v>1076583</v>
      </c>
    </row>
    <row r="61" spans="1:7" x14ac:dyDescent="0.25">
      <c r="A61" s="82" t="str">
        <f t="shared" si="2"/>
        <v>SEVILLA</v>
      </c>
      <c r="B61" s="83">
        <f t="shared" si="3"/>
        <v>2111363</v>
      </c>
      <c r="C61" s="83">
        <f t="shared" si="4"/>
        <v>2199011</v>
      </c>
      <c r="D61" s="83">
        <f t="shared" si="5"/>
        <v>18</v>
      </c>
      <c r="E61" s="82" t="str">
        <f t="shared" si="1"/>
        <v>CEUTA</v>
      </c>
      <c r="F61" s="82">
        <f t="shared" si="6"/>
        <v>1168553</v>
      </c>
      <c r="G61" s="82">
        <f t="shared" si="7"/>
        <v>1336618</v>
      </c>
    </row>
    <row r="62" spans="1:7" x14ac:dyDescent="0.25">
      <c r="A62" s="82" t="str">
        <f t="shared" si="2"/>
        <v>TARRAGONA</v>
      </c>
      <c r="B62" s="83">
        <f t="shared" si="3"/>
        <v>14376336</v>
      </c>
      <c r="C62" s="83">
        <f t="shared" si="4"/>
        <v>13755298</v>
      </c>
      <c r="D62" s="83">
        <f t="shared" si="5"/>
        <v>6</v>
      </c>
      <c r="E62" s="82" t="str">
        <f t="shared" si="1"/>
        <v>MOTRIL</v>
      </c>
      <c r="F62" s="82">
        <f t="shared" si="6"/>
        <v>1015562</v>
      </c>
      <c r="G62" s="82">
        <f t="shared" si="7"/>
        <v>990998</v>
      </c>
    </row>
    <row r="63" spans="1:7" x14ac:dyDescent="0.25">
      <c r="A63" s="82" t="str">
        <f t="shared" si="2"/>
        <v>VALENCIA</v>
      </c>
      <c r="B63" s="83">
        <f t="shared" si="3"/>
        <v>33254148</v>
      </c>
      <c r="C63" s="83">
        <f t="shared" si="4"/>
        <v>33097973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861435</v>
      </c>
      <c r="G63" s="82">
        <f t="shared" si="7"/>
        <v>943316</v>
      </c>
    </row>
    <row r="64" spans="1:7" x14ac:dyDescent="0.25">
      <c r="A64" s="82" t="str">
        <f t="shared" si="2"/>
        <v>VIGO</v>
      </c>
      <c r="B64" s="83">
        <f t="shared" si="3"/>
        <v>1985195</v>
      </c>
      <c r="C64" s="83">
        <f t="shared" si="4"/>
        <v>2118760</v>
      </c>
      <c r="D64" s="83">
        <f t="shared" si="5"/>
        <v>19</v>
      </c>
      <c r="E64" s="82" t="str">
        <f t="shared" si="1"/>
        <v>MELILLA</v>
      </c>
      <c r="F64" s="82">
        <f t="shared" si="6"/>
        <v>511595</v>
      </c>
      <c r="G64" s="82">
        <f t="shared" si="7"/>
        <v>487720</v>
      </c>
    </row>
    <row r="65" spans="1:7" x14ac:dyDescent="0.25">
      <c r="A65" s="82" t="str">
        <f t="shared" si="2"/>
        <v>VILAGARCIA</v>
      </c>
      <c r="B65" s="83">
        <f t="shared" si="3"/>
        <v>486654</v>
      </c>
      <c r="C65" s="83">
        <f t="shared" si="4"/>
        <v>467615</v>
      </c>
      <c r="D65" s="83">
        <f t="shared" si="5"/>
        <v>28</v>
      </c>
      <c r="E65" s="82" t="str">
        <f t="shared" si="1"/>
        <v>VILAGARCIA</v>
      </c>
      <c r="F65" s="82">
        <f t="shared" si="6"/>
        <v>486654</v>
      </c>
      <c r="G65" s="82">
        <f t="shared" si="7"/>
        <v>467615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907112</v>
      </c>
      <c r="C7" s="37">
        <v>987373</v>
      </c>
      <c r="D7" s="37">
        <v>5833194</v>
      </c>
      <c r="E7" s="37">
        <v>5757876</v>
      </c>
      <c r="F7" s="10">
        <f>((E7*100)/D7)-100</f>
        <v>-1.2911965554377218</v>
      </c>
      <c r="G7" s="1"/>
      <c r="H7" s="1"/>
      <c r="I7" s="1"/>
    </row>
    <row r="8" spans="1:12" x14ac:dyDescent="0.25">
      <c r="A8" s="11" t="s">
        <v>45</v>
      </c>
      <c r="B8" s="38">
        <v>239550</v>
      </c>
      <c r="C8" s="38">
        <v>183134</v>
      </c>
      <c r="D8" s="38">
        <v>1186843</v>
      </c>
      <c r="E8" s="38">
        <v>1218585</v>
      </c>
      <c r="F8" s="13">
        <f t="shared" ref="F8:F34" si="0">((E8*100)/D8)-100</f>
        <v>2.674490223222449</v>
      </c>
      <c r="G8" s="1"/>
      <c r="H8" s="1"/>
      <c r="I8" s="1"/>
    </row>
    <row r="9" spans="1:12" x14ac:dyDescent="0.25">
      <c r="A9" s="8" t="s">
        <v>46</v>
      </c>
      <c r="B9" s="37">
        <v>297567</v>
      </c>
      <c r="C9" s="37">
        <v>699293</v>
      </c>
      <c r="D9" s="37">
        <v>2246703</v>
      </c>
      <c r="E9" s="37">
        <v>2551878</v>
      </c>
      <c r="F9" s="10">
        <f t="shared" si="0"/>
        <v>13.583237303729064</v>
      </c>
      <c r="G9" s="1"/>
      <c r="H9" s="1"/>
      <c r="I9" s="1"/>
    </row>
    <row r="10" spans="1:12" x14ac:dyDescent="0.25">
      <c r="A10" s="11" t="s">
        <v>47</v>
      </c>
      <c r="B10" s="38">
        <v>480898</v>
      </c>
      <c r="C10" s="38">
        <v>487786</v>
      </c>
      <c r="D10" s="38">
        <v>2356099</v>
      </c>
      <c r="E10" s="38">
        <v>2427719</v>
      </c>
      <c r="F10" s="13">
        <f t="shared" si="0"/>
        <v>3.0397704001402275</v>
      </c>
      <c r="G10" s="1"/>
      <c r="H10" s="1"/>
      <c r="I10" s="1"/>
    </row>
    <row r="11" spans="1:12" x14ac:dyDescent="0.25">
      <c r="A11" s="8" t="s">
        <v>48</v>
      </c>
      <c r="B11" s="37">
        <v>7175106</v>
      </c>
      <c r="C11" s="37">
        <v>7166280</v>
      </c>
      <c r="D11" s="37">
        <v>41181462</v>
      </c>
      <c r="E11" s="37">
        <v>45539719</v>
      </c>
      <c r="F11" s="10">
        <f t="shared" si="0"/>
        <v>10.583055550577583</v>
      </c>
      <c r="G11" s="1"/>
      <c r="H11" s="1"/>
      <c r="I11" s="1"/>
    </row>
    <row r="12" spans="1:12" x14ac:dyDescent="0.25">
      <c r="A12" s="11" t="s">
        <v>49</v>
      </c>
      <c r="B12" s="38">
        <v>268612</v>
      </c>
      <c r="C12" s="38">
        <v>151689</v>
      </c>
      <c r="D12" s="38">
        <v>1782840</v>
      </c>
      <c r="E12" s="38">
        <v>1426362</v>
      </c>
      <c r="F12" s="13">
        <f t="shared" si="0"/>
        <v>-19.99495187453725</v>
      </c>
      <c r="G12" s="1"/>
      <c r="H12" s="1"/>
      <c r="I12" s="1"/>
    </row>
    <row r="13" spans="1:12" x14ac:dyDescent="0.25">
      <c r="A13" s="8" t="s">
        <v>50</v>
      </c>
      <c r="B13" s="37">
        <v>1133596</v>
      </c>
      <c r="C13" s="37">
        <v>1127086</v>
      </c>
      <c r="D13" s="37">
        <v>5564062</v>
      </c>
      <c r="E13" s="37">
        <v>5889147</v>
      </c>
      <c r="F13" s="10">
        <f t="shared" si="0"/>
        <v>5.8425840689769473</v>
      </c>
      <c r="G13" s="1"/>
      <c r="H13" s="1"/>
      <c r="I13" s="1"/>
    </row>
    <row r="14" spans="1:12" x14ac:dyDescent="0.25">
      <c r="A14" s="11" t="s">
        <v>51</v>
      </c>
      <c r="B14" s="38">
        <v>3821709</v>
      </c>
      <c r="C14" s="38">
        <v>3945201</v>
      </c>
      <c r="D14" s="38">
        <v>20596947</v>
      </c>
      <c r="E14" s="38">
        <v>22051244</v>
      </c>
      <c r="F14" s="13">
        <f t="shared" si="0"/>
        <v>7.0607406039351304</v>
      </c>
      <c r="G14" s="1"/>
      <c r="H14" s="1"/>
      <c r="I14" s="1"/>
    </row>
    <row r="15" spans="1:12" x14ac:dyDescent="0.25">
      <c r="A15" s="8" t="s">
        <v>52</v>
      </c>
      <c r="B15" s="37">
        <v>2491827</v>
      </c>
      <c r="C15" s="37">
        <v>2782188</v>
      </c>
      <c r="D15" s="37">
        <v>14743506</v>
      </c>
      <c r="E15" s="37">
        <v>14976756</v>
      </c>
      <c r="F15" s="10">
        <f t="shared" si="0"/>
        <v>1.5820524643188634</v>
      </c>
      <c r="G15" s="1"/>
      <c r="H15" s="1"/>
      <c r="I15" s="1"/>
    </row>
    <row r="16" spans="1:12" x14ac:dyDescent="0.25">
      <c r="A16" s="11" t="s">
        <v>53</v>
      </c>
      <c r="B16" s="38">
        <v>2417716</v>
      </c>
      <c r="C16" s="38">
        <v>2316758</v>
      </c>
      <c r="D16" s="38">
        <v>14198471</v>
      </c>
      <c r="E16" s="38">
        <v>15213957</v>
      </c>
      <c r="F16" s="13">
        <f t="shared" si="0"/>
        <v>7.1520799669203825</v>
      </c>
      <c r="G16" s="1"/>
      <c r="H16" s="1"/>
      <c r="I16" s="1"/>
    </row>
    <row r="17" spans="1:9" x14ac:dyDescent="0.25">
      <c r="A17" s="8" t="s">
        <v>54</v>
      </c>
      <c r="B17" s="37">
        <v>1248406</v>
      </c>
      <c r="C17" s="37">
        <v>1251747</v>
      </c>
      <c r="D17" s="37">
        <v>6819733</v>
      </c>
      <c r="E17" s="37">
        <v>7750592</v>
      </c>
      <c r="F17" s="10">
        <f t="shared" si="0"/>
        <v>13.649493315940674</v>
      </c>
      <c r="G17" s="1"/>
      <c r="H17" s="1"/>
      <c r="I17" s="1"/>
    </row>
    <row r="18" spans="1:9" x14ac:dyDescent="0.25">
      <c r="A18" s="11" t="s">
        <v>55</v>
      </c>
      <c r="B18" s="38">
        <v>160706</v>
      </c>
      <c r="C18" s="38">
        <v>138441</v>
      </c>
      <c r="D18" s="38">
        <v>1010357</v>
      </c>
      <c r="E18" s="38">
        <v>883367</v>
      </c>
      <c r="F18" s="13">
        <f t="shared" si="0"/>
        <v>-12.568824682760649</v>
      </c>
      <c r="G18" s="1"/>
      <c r="H18" s="1"/>
      <c r="I18" s="1"/>
    </row>
    <row r="19" spans="1:9" x14ac:dyDescent="0.25">
      <c r="A19" s="8" t="s">
        <v>56</v>
      </c>
      <c r="B19" s="37">
        <v>608126</v>
      </c>
      <c r="C19" s="37">
        <v>1109223</v>
      </c>
      <c r="D19" s="37">
        <v>5744416</v>
      </c>
      <c r="E19" s="37">
        <v>6377943</v>
      </c>
      <c r="F19" s="10">
        <f t="shared" si="0"/>
        <v>11.02857105056458</v>
      </c>
      <c r="G19" s="1"/>
      <c r="H19" s="1"/>
      <c r="I19" s="1"/>
    </row>
    <row r="20" spans="1:9" x14ac:dyDescent="0.25">
      <c r="A20" s="11" t="s">
        <v>57</v>
      </c>
      <c r="B20" s="38">
        <v>1344461</v>
      </c>
      <c r="C20" s="38">
        <v>1175178</v>
      </c>
      <c r="D20" s="38">
        <v>8066804</v>
      </c>
      <c r="E20" s="38">
        <v>8661695</v>
      </c>
      <c r="F20" s="13">
        <f t="shared" si="0"/>
        <v>7.3745562678850263</v>
      </c>
      <c r="G20" s="1"/>
      <c r="H20" s="1"/>
      <c r="I20" s="1"/>
    </row>
    <row r="21" spans="1:9" x14ac:dyDescent="0.25">
      <c r="A21" s="8" t="s">
        <v>58</v>
      </c>
      <c r="B21" s="37">
        <v>2067953</v>
      </c>
      <c r="C21" s="37">
        <v>1539440</v>
      </c>
      <c r="D21" s="37">
        <v>12078361</v>
      </c>
      <c r="E21" s="37">
        <v>11418330</v>
      </c>
      <c r="F21" s="10">
        <f t="shared" si="0"/>
        <v>-5.4645742083714879</v>
      </c>
      <c r="G21" s="1"/>
      <c r="H21" s="1"/>
      <c r="I21" s="1"/>
    </row>
    <row r="22" spans="1:9" x14ac:dyDescent="0.25">
      <c r="A22" s="11" t="s">
        <v>59</v>
      </c>
      <c r="B22" s="38">
        <v>1473442</v>
      </c>
      <c r="C22" s="38">
        <v>1630999</v>
      </c>
      <c r="D22" s="38">
        <v>9778233</v>
      </c>
      <c r="E22" s="38">
        <v>9529388</v>
      </c>
      <c r="F22" s="13">
        <f t="shared" si="0"/>
        <v>-2.5448871999675191</v>
      </c>
      <c r="G22" s="1"/>
      <c r="H22" s="1"/>
      <c r="I22" s="1"/>
    </row>
    <row r="23" spans="1:9" x14ac:dyDescent="0.25">
      <c r="A23" s="8" t="s">
        <v>60</v>
      </c>
      <c r="B23" s="37">
        <v>232936</v>
      </c>
      <c r="C23" s="37">
        <v>150271</v>
      </c>
      <c r="D23" s="37">
        <v>1041606</v>
      </c>
      <c r="E23" s="37">
        <v>1179315</v>
      </c>
      <c r="F23" s="10">
        <f t="shared" si="0"/>
        <v>13.220833981371072</v>
      </c>
      <c r="G23" s="1"/>
      <c r="H23" s="1"/>
      <c r="I23" s="1"/>
    </row>
    <row r="24" spans="1:9" x14ac:dyDescent="0.25">
      <c r="A24" s="11" t="s">
        <v>61</v>
      </c>
      <c r="B24" s="38">
        <v>158216</v>
      </c>
      <c r="C24" s="38">
        <v>162655</v>
      </c>
      <c r="D24" s="38">
        <v>928180</v>
      </c>
      <c r="E24" s="38">
        <v>851295</v>
      </c>
      <c r="F24" s="13">
        <f t="shared" si="0"/>
        <v>-8.283414854877293</v>
      </c>
      <c r="G24" s="1"/>
      <c r="H24" s="1"/>
      <c r="I24" s="1"/>
    </row>
    <row r="25" spans="1:9" x14ac:dyDescent="0.25">
      <c r="A25" s="8" t="s">
        <v>62</v>
      </c>
      <c r="B25" s="37">
        <v>84341</v>
      </c>
      <c r="C25" s="37">
        <v>87826</v>
      </c>
      <c r="D25" s="37">
        <v>477310</v>
      </c>
      <c r="E25" s="37">
        <v>506326</v>
      </c>
      <c r="F25" s="10">
        <f t="shared" si="0"/>
        <v>6.0790681108713471</v>
      </c>
      <c r="G25" s="1"/>
      <c r="H25" s="1"/>
      <c r="I25" s="1"/>
    </row>
    <row r="26" spans="1:9" x14ac:dyDescent="0.25">
      <c r="A26" s="11" t="s">
        <v>63</v>
      </c>
      <c r="B26" s="38">
        <v>177411</v>
      </c>
      <c r="C26" s="38">
        <v>212217</v>
      </c>
      <c r="D26" s="38">
        <v>974468</v>
      </c>
      <c r="E26" s="38">
        <v>1001569</v>
      </c>
      <c r="F26" s="13">
        <f t="shared" si="0"/>
        <v>2.7811072297910187</v>
      </c>
      <c r="G26" s="1"/>
      <c r="H26" s="1"/>
      <c r="I26" s="1"/>
    </row>
    <row r="27" spans="1:9" x14ac:dyDescent="0.25">
      <c r="A27" s="8" t="s">
        <v>64</v>
      </c>
      <c r="B27" s="37">
        <v>273642</v>
      </c>
      <c r="C27" s="37">
        <v>289569</v>
      </c>
      <c r="D27" s="37">
        <v>1355313</v>
      </c>
      <c r="E27" s="37">
        <v>1696557</v>
      </c>
      <c r="F27" s="10">
        <f t="shared" si="0"/>
        <v>25.178242959375439</v>
      </c>
      <c r="G27" s="1"/>
      <c r="H27" s="1"/>
      <c r="I27" s="1"/>
    </row>
    <row r="28" spans="1:9" x14ac:dyDescent="0.25">
      <c r="A28" s="11" t="s">
        <v>65</v>
      </c>
      <c r="B28" s="38">
        <v>868302</v>
      </c>
      <c r="C28" s="38">
        <v>830304</v>
      </c>
      <c r="D28" s="38">
        <v>6255069</v>
      </c>
      <c r="E28" s="38">
        <v>5892659</v>
      </c>
      <c r="F28" s="13">
        <f t="shared" si="0"/>
        <v>-5.7938609470175351</v>
      </c>
      <c r="G28" s="1"/>
      <c r="H28" s="1"/>
      <c r="I28" s="1"/>
    </row>
    <row r="29" spans="1:9" x14ac:dyDescent="0.25">
      <c r="A29" s="8" t="s">
        <v>66</v>
      </c>
      <c r="B29" s="37">
        <v>352788</v>
      </c>
      <c r="C29" s="37">
        <v>459431</v>
      </c>
      <c r="D29" s="37">
        <v>2245366</v>
      </c>
      <c r="E29" s="37">
        <v>2612081</v>
      </c>
      <c r="F29" s="10">
        <f t="shared" si="0"/>
        <v>16.332081273164377</v>
      </c>
      <c r="G29" s="1"/>
      <c r="H29" s="1"/>
      <c r="I29" s="1"/>
    </row>
    <row r="30" spans="1:9" x14ac:dyDescent="0.25">
      <c r="A30" s="11" t="s">
        <v>67</v>
      </c>
      <c r="B30" s="38">
        <v>368472</v>
      </c>
      <c r="C30" s="38">
        <v>331402</v>
      </c>
      <c r="D30" s="38">
        <v>2187019</v>
      </c>
      <c r="E30" s="38">
        <v>2102457</v>
      </c>
      <c r="F30" s="13">
        <f t="shared" si="0"/>
        <v>-3.8665416258386358</v>
      </c>
      <c r="G30" s="1"/>
      <c r="H30" s="1"/>
      <c r="I30" s="1"/>
    </row>
    <row r="31" spans="1:9" x14ac:dyDescent="0.25">
      <c r="A31" s="8" t="s">
        <v>68</v>
      </c>
      <c r="B31" s="37">
        <v>1880516</v>
      </c>
      <c r="C31" s="37">
        <v>2257280</v>
      </c>
      <c r="D31" s="37">
        <v>13631497</v>
      </c>
      <c r="E31" s="37">
        <v>14347040</v>
      </c>
      <c r="F31" s="10">
        <f t="shared" si="0"/>
        <v>5.2491886987907463</v>
      </c>
      <c r="G31" s="1"/>
      <c r="H31" s="1"/>
      <c r="I31" s="1"/>
    </row>
    <row r="32" spans="1:9" x14ac:dyDescent="0.25">
      <c r="A32" s="11" t="s">
        <v>69</v>
      </c>
      <c r="B32" s="38">
        <v>5208516</v>
      </c>
      <c r="C32" s="38">
        <v>5879970</v>
      </c>
      <c r="D32" s="38">
        <v>32851261</v>
      </c>
      <c r="E32" s="38">
        <v>33023306</v>
      </c>
      <c r="F32" s="13">
        <f t="shared" si="0"/>
        <v>0.52370896812757906</v>
      </c>
      <c r="G32" s="1"/>
      <c r="H32" s="1"/>
      <c r="I32" s="1"/>
    </row>
    <row r="33" spans="1:9" x14ac:dyDescent="0.25">
      <c r="A33" s="8" t="s">
        <v>70</v>
      </c>
      <c r="B33" s="37">
        <v>378777</v>
      </c>
      <c r="C33" s="37">
        <v>331169</v>
      </c>
      <c r="D33" s="37">
        <v>1975887</v>
      </c>
      <c r="E33" s="37">
        <v>1844891</v>
      </c>
      <c r="F33" s="10">
        <f t="shared" si="0"/>
        <v>-6.6297313560947515</v>
      </c>
      <c r="G33" s="1"/>
      <c r="H33" s="1"/>
      <c r="I33" s="1"/>
    </row>
    <row r="34" spans="1:9" x14ac:dyDescent="0.25">
      <c r="A34" s="11" t="s">
        <v>71</v>
      </c>
      <c r="B34" s="38">
        <v>86286</v>
      </c>
      <c r="C34" s="38">
        <v>59236</v>
      </c>
      <c r="D34" s="38">
        <v>465752</v>
      </c>
      <c r="E34" s="38">
        <v>483941</v>
      </c>
      <c r="F34" s="13">
        <f t="shared" si="0"/>
        <v>3.9052972397327324</v>
      </c>
      <c r="G34" s="1"/>
      <c r="H34" s="1"/>
      <c r="I34" s="1"/>
    </row>
    <row r="35" spans="1:9" x14ac:dyDescent="0.25">
      <c r="A35" s="14" t="s">
        <v>72</v>
      </c>
      <c r="B35" s="15">
        <f>SUM(B7:B34)</f>
        <v>36206990</v>
      </c>
      <c r="C35" s="15">
        <f t="shared" ref="C35:E35" si="1">SUM(C7:C34)</f>
        <v>37743146</v>
      </c>
      <c r="D35" s="15">
        <f t="shared" si="1"/>
        <v>217576759</v>
      </c>
      <c r="E35" s="15">
        <f t="shared" si="1"/>
        <v>227215995</v>
      </c>
      <c r="F35" s="16">
        <f>((E35*100)/D35)-100</f>
        <v>4.4302691355008221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5757876</v>
      </c>
      <c r="C38" s="41">
        <f>D7</f>
        <v>5833194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45539719</v>
      </c>
      <c r="G38" s="42">
        <f>LOOKUP(E38,$A$38:$A$65,$C$38:$C$65)</f>
        <v>41181462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1218585</v>
      </c>
      <c r="C39" s="41">
        <f t="shared" ref="C39:C65" si="5">D8</f>
        <v>1186843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33023306</v>
      </c>
      <c r="G39" s="42">
        <f t="shared" ref="G39:G65" si="8">LOOKUP(E39,$A$38:$A$65,$C$38:$C$65)</f>
        <v>32851261</v>
      </c>
    </row>
    <row r="40" spans="1:9" x14ac:dyDescent="0.25">
      <c r="A40" s="42" t="str">
        <f t="shared" si="3"/>
        <v>ALMERIA</v>
      </c>
      <c r="B40" s="41">
        <f t="shared" si="4"/>
        <v>2551878</v>
      </c>
      <c r="C40" s="41">
        <f t="shared" si="5"/>
        <v>2246703</v>
      </c>
      <c r="D40" s="41">
        <f t="shared" si="6"/>
        <v>16</v>
      </c>
      <c r="E40" s="42" t="str">
        <f t="shared" si="2"/>
        <v>BARCELONA</v>
      </c>
      <c r="F40" s="42">
        <f t="shared" si="7"/>
        <v>22051244</v>
      </c>
      <c r="G40" s="42">
        <f t="shared" si="8"/>
        <v>20596947</v>
      </c>
    </row>
    <row r="41" spans="1:9" x14ac:dyDescent="0.25">
      <c r="A41" s="42" t="str">
        <f t="shared" si="3"/>
        <v>AVILES</v>
      </c>
      <c r="B41" s="41">
        <f t="shared" si="4"/>
        <v>2427719</v>
      </c>
      <c r="C41" s="41">
        <f t="shared" si="5"/>
        <v>2356099</v>
      </c>
      <c r="D41" s="41">
        <f t="shared" si="6"/>
        <v>17</v>
      </c>
      <c r="E41" s="42" t="str">
        <f t="shared" si="2"/>
        <v>CARTAGENA</v>
      </c>
      <c r="F41" s="42">
        <f t="shared" si="7"/>
        <v>15213957</v>
      </c>
      <c r="G41" s="42">
        <f t="shared" si="8"/>
        <v>14198471</v>
      </c>
    </row>
    <row r="42" spans="1:9" x14ac:dyDescent="0.25">
      <c r="A42" s="42" t="str">
        <f t="shared" si="3"/>
        <v>BAHIA DE ALGECIRAS</v>
      </c>
      <c r="B42" s="41">
        <f t="shared" si="4"/>
        <v>45539719</v>
      </c>
      <c r="C42" s="41">
        <f t="shared" si="5"/>
        <v>41181462</v>
      </c>
      <c r="D42" s="41">
        <f t="shared" si="6"/>
        <v>1</v>
      </c>
      <c r="E42" s="42" t="str">
        <f t="shared" si="2"/>
        <v>BILBAO</v>
      </c>
      <c r="F42" s="42">
        <f t="shared" si="7"/>
        <v>14976756</v>
      </c>
      <c r="G42" s="42">
        <f t="shared" si="8"/>
        <v>14743506</v>
      </c>
    </row>
    <row r="43" spans="1:9" x14ac:dyDescent="0.25">
      <c r="A43" s="42" t="str">
        <f t="shared" si="3"/>
        <v>BAHIA DE CADIZ</v>
      </c>
      <c r="B43" s="41">
        <f t="shared" si="4"/>
        <v>1426362</v>
      </c>
      <c r="C43" s="41">
        <f t="shared" si="5"/>
        <v>1782840</v>
      </c>
      <c r="D43" s="41">
        <f t="shared" si="6"/>
        <v>21</v>
      </c>
      <c r="E43" s="42" t="str">
        <f t="shared" si="2"/>
        <v>TARRAGONA</v>
      </c>
      <c r="F43" s="42">
        <f t="shared" si="7"/>
        <v>14347040</v>
      </c>
      <c r="G43" s="42">
        <f t="shared" si="8"/>
        <v>13631497</v>
      </c>
    </row>
    <row r="44" spans="1:9" x14ac:dyDescent="0.25">
      <c r="A44" s="42" t="str">
        <f t="shared" si="3"/>
        <v>BALEARES</v>
      </c>
      <c r="B44" s="41">
        <f t="shared" si="4"/>
        <v>5889147</v>
      </c>
      <c r="C44" s="41">
        <f t="shared" si="5"/>
        <v>5564062</v>
      </c>
      <c r="D44" s="41">
        <f t="shared" si="6"/>
        <v>13</v>
      </c>
      <c r="E44" s="42" t="str">
        <f t="shared" si="2"/>
        <v>HUELVA</v>
      </c>
      <c r="F44" s="42">
        <f t="shared" si="7"/>
        <v>11418330</v>
      </c>
      <c r="G44" s="42">
        <f t="shared" si="8"/>
        <v>12078361</v>
      </c>
    </row>
    <row r="45" spans="1:9" x14ac:dyDescent="0.25">
      <c r="A45" s="42" t="str">
        <f t="shared" si="3"/>
        <v>BARCELONA</v>
      </c>
      <c r="B45" s="41">
        <f t="shared" si="4"/>
        <v>22051244</v>
      </c>
      <c r="C45" s="41">
        <f t="shared" si="5"/>
        <v>20596947</v>
      </c>
      <c r="D45" s="41">
        <f t="shared" si="6"/>
        <v>3</v>
      </c>
      <c r="E45" s="42" t="str">
        <f t="shared" si="2"/>
        <v>LAS PALMAS</v>
      </c>
      <c r="F45" s="42">
        <f t="shared" si="7"/>
        <v>9529388</v>
      </c>
      <c r="G45" s="42">
        <f t="shared" si="8"/>
        <v>9778233</v>
      </c>
    </row>
    <row r="46" spans="1:9" x14ac:dyDescent="0.25">
      <c r="A46" s="42" t="str">
        <f t="shared" si="3"/>
        <v>BILBAO</v>
      </c>
      <c r="B46" s="41">
        <f t="shared" si="4"/>
        <v>14976756</v>
      </c>
      <c r="C46" s="41">
        <f t="shared" si="5"/>
        <v>14743506</v>
      </c>
      <c r="D46" s="41">
        <f t="shared" si="6"/>
        <v>5</v>
      </c>
      <c r="E46" s="42" t="str">
        <f t="shared" si="2"/>
        <v>GIJON</v>
      </c>
      <c r="F46" s="42">
        <f t="shared" si="7"/>
        <v>8661695</v>
      </c>
      <c r="G46" s="42">
        <f t="shared" si="8"/>
        <v>8066804</v>
      </c>
    </row>
    <row r="47" spans="1:9" x14ac:dyDescent="0.25">
      <c r="A47" s="42" t="str">
        <f t="shared" si="3"/>
        <v>CARTAGENA</v>
      </c>
      <c r="B47" s="41">
        <f t="shared" si="4"/>
        <v>15213957</v>
      </c>
      <c r="C47" s="41">
        <f t="shared" si="5"/>
        <v>14198471</v>
      </c>
      <c r="D47" s="41">
        <f t="shared" si="6"/>
        <v>4</v>
      </c>
      <c r="E47" s="42" t="str">
        <f t="shared" si="2"/>
        <v>CASTELLON</v>
      </c>
      <c r="F47" s="42">
        <f t="shared" si="7"/>
        <v>7750592</v>
      </c>
      <c r="G47" s="42">
        <f t="shared" si="8"/>
        <v>6819733</v>
      </c>
    </row>
    <row r="48" spans="1:9" x14ac:dyDescent="0.25">
      <c r="A48" s="42" t="str">
        <f t="shared" si="3"/>
        <v>CASTELLON</v>
      </c>
      <c r="B48" s="41">
        <f t="shared" si="4"/>
        <v>7750592</v>
      </c>
      <c r="C48" s="41">
        <f t="shared" si="5"/>
        <v>6819733</v>
      </c>
      <c r="D48" s="41">
        <f t="shared" si="6"/>
        <v>10</v>
      </c>
      <c r="E48" s="42" t="str">
        <f t="shared" si="2"/>
        <v>FERROL-SAN CIBRAO</v>
      </c>
      <c r="F48" s="42">
        <f t="shared" si="7"/>
        <v>6377943</v>
      </c>
      <c r="G48" s="42">
        <f t="shared" si="8"/>
        <v>5744416</v>
      </c>
    </row>
    <row r="49" spans="1:7" x14ac:dyDescent="0.25">
      <c r="A49" s="42" t="str">
        <f t="shared" si="3"/>
        <v>CEUTA</v>
      </c>
      <c r="B49" s="41">
        <f t="shared" si="4"/>
        <v>883367</v>
      </c>
      <c r="C49" s="41">
        <f t="shared" si="5"/>
        <v>1010357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5892659</v>
      </c>
      <c r="G49" s="42">
        <f t="shared" si="8"/>
        <v>6255069</v>
      </c>
    </row>
    <row r="50" spans="1:7" x14ac:dyDescent="0.25">
      <c r="A50" s="42" t="str">
        <f t="shared" si="3"/>
        <v>FERROL-SAN CIBRAO</v>
      </c>
      <c r="B50" s="41">
        <f t="shared" si="4"/>
        <v>6377943</v>
      </c>
      <c r="C50" s="41">
        <f t="shared" si="5"/>
        <v>5744416</v>
      </c>
      <c r="D50" s="41">
        <f t="shared" si="6"/>
        <v>11</v>
      </c>
      <c r="E50" s="42" t="str">
        <f t="shared" si="2"/>
        <v>BALEARES</v>
      </c>
      <c r="F50" s="42">
        <f t="shared" si="7"/>
        <v>5889147</v>
      </c>
      <c r="G50" s="42">
        <f t="shared" si="8"/>
        <v>5564062</v>
      </c>
    </row>
    <row r="51" spans="1:7" x14ac:dyDescent="0.25">
      <c r="A51" s="42" t="str">
        <f t="shared" si="3"/>
        <v>GIJON</v>
      </c>
      <c r="B51" s="41">
        <f t="shared" si="4"/>
        <v>8661695</v>
      </c>
      <c r="C51" s="41">
        <f t="shared" si="5"/>
        <v>8066804</v>
      </c>
      <c r="D51" s="41">
        <f t="shared" si="6"/>
        <v>9</v>
      </c>
      <c r="E51" s="42" t="str">
        <f t="shared" si="2"/>
        <v>A CORUÑA</v>
      </c>
      <c r="F51" s="42">
        <f t="shared" si="7"/>
        <v>5757876</v>
      </c>
      <c r="G51" s="42">
        <f t="shared" si="8"/>
        <v>5833194</v>
      </c>
    </row>
    <row r="52" spans="1:7" x14ac:dyDescent="0.25">
      <c r="A52" s="42" t="str">
        <f t="shared" si="3"/>
        <v>HUELVA</v>
      </c>
      <c r="B52" s="41">
        <f t="shared" si="4"/>
        <v>11418330</v>
      </c>
      <c r="C52" s="41">
        <f t="shared" si="5"/>
        <v>12078361</v>
      </c>
      <c r="D52" s="41">
        <f t="shared" si="6"/>
        <v>7</v>
      </c>
      <c r="E52" s="42" t="str">
        <f t="shared" si="2"/>
        <v>SANTANDER</v>
      </c>
      <c r="F52" s="42">
        <f t="shared" si="7"/>
        <v>2612081</v>
      </c>
      <c r="G52" s="42">
        <f t="shared" si="8"/>
        <v>2245366</v>
      </c>
    </row>
    <row r="53" spans="1:7" x14ac:dyDescent="0.25">
      <c r="A53" s="42" t="str">
        <f t="shared" si="3"/>
        <v>LAS PALMAS</v>
      </c>
      <c r="B53" s="41">
        <f t="shared" si="4"/>
        <v>9529388</v>
      </c>
      <c r="C53" s="41">
        <f t="shared" si="5"/>
        <v>9778233</v>
      </c>
      <c r="D53" s="41">
        <f t="shared" si="6"/>
        <v>8</v>
      </c>
      <c r="E53" s="42" t="str">
        <f t="shared" si="2"/>
        <v>ALMERIA</v>
      </c>
      <c r="F53" s="42">
        <f t="shared" si="7"/>
        <v>2551878</v>
      </c>
      <c r="G53" s="42">
        <f t="shared" si="8"/>
        <v>2246703</v>
      </c>
    </row>
    <row r="54" spans="1:7" x14ac:dyDescent="0.25">
      <c r="A54" s="42" t="str">
        <f t="shared" si="3"/>
        <v>MALAGA</v>
      </c>
      <c r="B54" s="41">
        <f t="shared" si="4"/>
        <v>1179315</v>
      </c>
      <c r="C54" s="41">
        <f t="shared" si="5"/>
        <v>1041606</v>
      </c>
      <c r="D54" s="41">
        <f t="shared" si="6"/>
        <v>23</v>
      </c>
      <c r="E54" s="42" t="str">
        <f t="shared" si="2"/>
        <v>AVILES</v>
      </c>
      <c r="F54" s="42">
        <f t="shared" si="7"/>
        <v>2427719</v>
      </c>
      <c r="G54" s="42">
        <f t="shared" si="8"/>
        <v>2356099</v>
      </c>
    </row>
    <row r="55" spans="1:7" x14ac:dyDescent="0.25">
      <c r="A55" s="42" t="str">
        <f t="shared" si="3"/>
        <v>MARIN Y RIA DE PONTEVEDRA</v>
      </c>
      <c r="B55" s="41">
        <f t="shared" si="4"/>
        <v>851295</v>
      </c>
      <c r="C55" s="41">
        <f t="shared" si="5"/>
        <v>928180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2102457</v>
      </c>
      <c r="G55" s="42">
        <f t="shared" si="8"/>
        <v>2187019</v>
      </c>
    </row>
    <row r="56" spans="1:7" x14ac:dyDescent="0.25">
      <c r="A56" s="42" t="str">
        <f t="shared" si="3"/>
        <v>MELILLA</v>
      </c>
      <c r="B56" s="41">
        <f t="shared" si="4"/>
        <v>506326</v>
      </c>
      <c r="C56" s="41">
        <f t="shared" si="5"/>
        <v>477310</v>
      </c>
      <c r="D56" s="41">
        <f t="shared" si="6"/>
        <v>27</v>
      </c>
      <c r="E56" s="42" t="str">
        <f t="shared" si="2"/>
        <v>VIGO</v>
      </c>
      <c r="F56" s="42">
        <f t="shared" si="9"/>
        <v>1844891</v>
      </c>
      <c r="G56" s="42">
        <f t="shared" si="8"/>
        <v>1975887</v>
      </c>
    </row>
    <row r="57" spans="1:7" x14ac:dyDescent="0.25">
      <c r="A57" s="42" t="str">
        <f t="shared" si="3"/>
        <v>MOTRIL</v>
      </c>
      <c r="B57" s="41">
        <f t="shared" si="4"/>
        <v>1001569</v>
      </c>
      <c r="C57" s="41">
        <f t="shared" si="5"/>
        <v>974468</v>
      </c>
      <c r="D57" s="41">
        <f t="shared" si="6"/>
        <v>24</v>
      </c>
      <c r="E57" s="42" t="str">
        <f t="shared" si="2"/>
        <v>PASAIA</v>
      </c>
      <c r="F57" s="42">
        <f t="shared" si="9"/>
        <v>1696557</v>
      </c>
      <c r="G57" s="42">
        <f t="shared" si="8"/>
        <v>1355313</v>
      </c>
    </row>
    <row r="58" spans="1:7" x14ac:dyDescent="0.25">
      <c r="A58" s="42" t="str">
        <f t="shared" si="3"/>
        <v>PASAIA</v>
      </c>
      <c r="B58" s="41">
        <f t="shared" si="4"/>
        <v>1696557</v>
      </c>
      <c r="C58" s="41">
        <f t="shared" si="5"/>
        <v>1355313</v>
      </c>
      <c r="D58" s="41">
        <f t="shared" si="6"/>
        <v>20</v>
      </c>
      <c r="E58" s="42" t="str">
        <f t="shared" si="2"/>
        <v>BAHIA DE CADIZ</v>
      </c>
      <c r="F58" s="42">
        <f t="shared" si="9"/>
        <v>1426362</v>
      </c>
      <c r="G58" s="42">
        <f t="shared" si="8"/>
        <v>1782840</v>
      </c>
    </row>
    <row r="59" spans="1:7" x14ac:dyDescent="0.25">
      <c r="A59" s="42" t="str">
        <f t="shared" si="3"/>
        <v>SANTA CRUZ DE TENERIFE</v>
      </c>
      <c r="B59" s="41">
        <f t="shared" si="4"/>
        <v>5892659</v>
      </c>
      <c r="C59" s="41">
        <f t="shared" si="5"/>
        <v>6255069</v>
      </c>
      <c r="D59" s="41">
        <f t="shared" si="6"/>
        <v>12</v>
      </c>
      <c r="E59" s="42" t="str">
        <f t="shared" si="2"/>
        <v>ALICANTE</v>
      </c>
      <c r="F59" s="42">
        <f t="shared" si="9"/>
        <v>1218585</v>
      </c>
      <c r="G59" s="42">
        <f t="shared" si="8"/>
        <v>1186843</v>
      </c>
    </row>
    <row r="60" spans="1:7" x14ac:dyDescent="0.25">
      <c r="A60" s="42" t="str">
        <f t="shared" si="3"/>
        <v>SANTANDER</v>
      </c>
      <c r="B60" s="41">
        <f t="shared" si="4"/>
        <v>2612081</v>
      </c>
      <c r="C60" s="41">
        <f t="shared" si="5"/>
        <v>2245366</v>
      </c>
      <c r="D60" s="41">
        <f t="shared" si="6"/>
        <v>15</v>
      </c>
      <c r="E60" s="42" t="str">
        <f t="shared" si="2"/>
        <v>MALAGA</v>
      </c>
      <c r="F60" s="42">
        <f t="shared" si="9"/>
        <v>1179315</v>
      </c>
      <c r="G60" s="42">
        <f t="shared" si="8"/>
        <v>1041606</v>
      </c>
    </row>
    <row r="61" spans="1:7" x14ac:dyDescent="0.25">
      <c r="A61" s="42" t="str">
        <f t="shared" si="3"/>
        <v>SEVILLA</v>
      </c>
      <c r="B61" s="41">
        <f t="shared" si="4"/>
        <v>2102457</v>
      </c>
      <c r="C61" s="41">
        <f t="shared" si="5"/>
        <v>2187019</v>
      </c>
      <c r="D61" s="41">
        <f t="shared" si="6"/>
        <v>18</v>
      </c>
      <c r="E61" s="42" t="str">
        <f t="shared" si="2"/>
        <v>MOTRIL</v>
      </c>
      <c r="F61" s="42">
        <f t="shared" si="9"/>
        <v>1001569</v>
      </c>
      <c r="G61" s="42">
        <f t="shared" si="8"/>
        <v>974468</v>
      </c>
    </row>
    <row r="62" spans="1:7" x14ac:dyDescent="0.25">
      <c r="A62" s="42" t="str">
        <f t="shared" si="3"/>
        <v>TARRAGONA</v>
      </c>
      <c r="B62" s="41">
        <f t="shared" si="4"/>
        <v>14347040</v>
      </c>
      <c r="C62" s="41">
        <f t="shared" si="5"/>
        <v>13631497</v>
      </c>
      <c r="D62" s="41">
        <f t="shared" si="6"/>
        <v>6</v>
      </c>
      <c r="E62" s="42" t="str">
        <f t="shared" si="2"/>
        <v>CEUTA</v>
      </c>
      <c r="F62" s="42">
        <f t="shared" si="9"/>
        <v>883367</v>
      </c>
      <c r="G62" s="42">
        <f t="shared" si="8"/>
        <v>1010357</v>
      </c>
    </row>
    <row r="63" spans="1:7" x14ac:dyDescent="0.25">
      <c r="A63" s="42" t="str">
        <f t="shared" si="3"/>
        <v>VALENCIA</v>
      </c>
      <c r="B63" s="41">
        <f t="shared" si="4"/>
        <v>33023306</v>
      </c>
      <c r="C63" s="41">
        <f t="shared" si="5"/>
        <v>32851261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851295</v>
      </c>
      <c r="G63" s="42">
        <f t="shared" si="8"/>
        <v>928180</v>
      </c>
    </row>
    <row r="64" spans="1:7" x14ac:dyDescent="0.25">
      <c r="A64" s="42" t="str">
        <f t="shared" si="3"/>
        <v>VIGO</v>
      </c>
      <c r="B64" s="41">
        <f t="shared" si="4"/>
        <v>1844891</v>
      </c>
      <c r="C64" s="41">
        <f t="shared" si="5"/>
        <v>1975887</v>
      </c>
      <c r="D64" s="41">
        <f t="shared" si="6"/>
        <v>19</v>
      </c>
      <c r="E64" s="42" t="str">
        <f t="shared" si="2"/>
        <v>MELILLA</v>
      </c>
      <c r="F64" s="42">
        <f t="shared" si="9"/>
        <v>506326</v>
      </c>
      <c r="G64" s="42">
        <f t="shared" si="8"/>
        <v>477310</v>
      </c>
    </row>
    <row r="65" spans="1:7" x14ac:dyDescent="0.25">
      <c r="A65" s="42" t="str">
        <f t="shared" si="3"/>
        <v>VILAGARCIA</v>
      </c>
      <c r="B65" s="41">
        <f t="shared" si="4"/>
        <v>483941</v>
      </c>
      <c r="C65" s="41">
        <f t="shared" si="5"/>
        <v>465752</v>
      </c>
      <c r="D65" s="41">
        <f t="shared" si="6"/>
        <v>28</v>
      </c>
      <c r="E65" s="42" t="str">
        <f t="shared" si="2"/>
        <v>VILAGARCIA</v>
      </c>
      <c r="F65" s="42">
        <f t="shared" si="9"/>
        <v>483941</v>
      </c>
      <c r="G65" s="42">
        <f t="shared" si="8"/>
        <v>465752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586228</v>
      </c>
      <c r="C7" s="37">
        <v>608677</v>
      </c>
      <c r="D7" s="37">
        <v>3556319</v>
      </c>
      <c r="E7" s="37">
        <v>3259565</v>
      </c>
      <c r="F7" s="10">
        <f>((E7*100)/D7)-100</f>
        <v>-8.3444145477388219</v>
      </c>
      <c r="G7" s="1"/>
      <c r="H7" s="1"/>
      <c r="I7" s="1"/>
    </row>
    <row r="8" spans="1:12" x14ac:dyDescent="0.25">
      <c r="A8" s="11" t="s">
        <v>45</v>
      </c>
      <c r="B8" s="38">
        <v>8101</v>
      </c>
      <c r="C8" s="38">
        <v>0</v>
      </c>
      <c r="D8" s="38">
        <v>28349</v>
      </c>
      <c r="E8" s="38">
        <v>30968</v>
      </c>
      <c r="F8" s="13">
        <f t="shared" ref="F8:F35" si="0">((E8*100)/D8)-100</f>
        <v>9.238421108328339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2100</v>
      </c>
      <c r="D9" s="37">
        <v>4438</v>
      </c>
      <c r="E9" s="37">
        <v>12451</v>
      </c>
      <c r="F9" s="10">
        <f t="shared" si="0"/>
        <v>180.55430374042362</v>
      </c>
      <c r="G9" s="1"/>
      <c r="H9" s="1"/>
      <c r="I9" s="1"/>
    </row>
    <row r="10" spans="1:12" x14ac:dyDescent="0.25">
      <c r="A10" s="11" t="s">
        <v>47</v>
      </c>
      <c r="B10" s="38">
        <v>45200</v>
      </c>
      <c r="C10" s="38">
        <v>47349</v>
      </c>
      <c r="D10" s="38">
        <v>308604</v>
      </c>
      <c r="E10" s="38">
        <v>302087</v>
      </c>
      <c r="F10" s="13">
        <f t="shared" si="0"/>
        <v>-2.1117678319140367</v>
      </c>
      <c r="G10" s="1"/>
      <c r="H10" s="1"/>
      <c r="I10" s="1"/>
    </row>
    <row r="11" spans="1:12" x14ac:dyDescent="0.25">
      <c r="A11" s="8" t="s">
        <v>48</v>
      </c>
      <c r="B11" s="37">
        <v>2033575</v>
      </c>
      <c r="C11" s="37">
        <v>2129925</v>
      </c>
      <c r="D11" s="37">
        <v>11447314</v>
      </c>
      <c r="E11" s="37">
        <v>13066150</v>
      </c>
      <c r="F11" s="10">
        <f t="shared" si="0"/>
        <v>14.14162309167024</v>
      </c>
      <c r="G11" s="1"/>
      <c r="H11" s="1"/>
      <c r="I11" s="1"/>
    </row>
    <row r="12" spans="1:12" x14ac:dyDescent="0.25">
      <c r="A12" s="11" t="s">
        <v>49</v>
      </c>
      <c r="B12" s="38">
        <v>8788</v>
      </c>
      <c r="C12" s="38">
        <v>0</v>
      </c>
      <c r="D12" s="38">
        <v>22825</v>
      </c>
      <c r="E12" s="38">
        <v>29682</v>
      </c>
      <c r="F12" s="13">
        <f t="shared" si="0"/>
        <v>30.041621029572838</v>
      </c>
      <c r="G12" s="1"/>
      <c r="H12" s="1"/>
      <c r="I12" s="1"/>
    </row>
    <row r="13" spans="1:12" x14ac:dyDescent="0.25">
      <c r="A13" s="8" t="s">
        <v>50</v>
      </c>
      <c r="B13" s="37">
        <v>139047</v>
      </c>
      <c r="C13" s="37">
        <v>142027</v>
      </c>
      <c r="D13" s="37">
        <v>643436</v>
      </c>
      <c r="E13" s="37">
        <v>620880</v>
      </c>
      <c r="F13" s="10">
        <f t="shared" si="0"/>
        <v>-3.5055545539882758</v>
      </c>
      <c r="G13" s="1"/>
      <c r="H13" s="1"/>
      <c r="I13" s="1"/>
    </row>
    <row r="14" spans="1:12" x14ac:dyDescent="0.25">
      <c r="A14" s="11" t="s">
        <v>51</v>
      </c>
      <c r="B14" s="38">
        <v>1001269</v>
      </c>
      <c r="C14" s="38">
        <v>1141649</v>
      </c>
      <c r="D14" s="38">
        <v>5253801</v>
      </c>
      <c r="E14" s="38">
        <v>6211860</v>
      </c>
      <c r="F14" s="13">
        <f t="shared" si="0"/>
        <v>18.235540325946872</v>
      </c>
      <c r="G14" s="1"/>
      <c r="H14" s="1"/>
      <c r="I14" s="1"/>
    </row>
    <row r="15" spans="1:12" x14ac:dyDescent="0.25">
      <c r="A15" s="8" t="s">
        <v>52</v>
      </c>
      <c r="B15" s="37">
        <v>1337771</v>
      </c>
      <c r="C15" s="37">
        <v>1552727</v>
      </c>
      <c r="D15" s="37">
        <v>7866098</v>
      </c>
      <c r="E15" s="37">
        <v>7903308</v>
      </c>
      <c r="F15" s="10">
        <f t="shared" si="0"/>
        <v>0.47304266994893851</v>
      </c>
      <c r="G15" s="1"/>
      <c r="H15" s="1"/>
      <c r="I15" s="1"/>
    </row>
    <row r="16" spans="1:12" x14ac:dyDescent="0.25">
      <c r="A16" s="11" t="s">
        <v>53</v>
      </c>
      <c r="B16" s="38">
        <v>1976347</v>
      </c>
      <c r="C16" s="38">
        <v>1870297</v>
      </c>
      <c r="D16" s="38">
        <v>11557741</v>
      </c>
      <c r="E16" s="38">
        <v>12175743</v>
      </c>
      <c r="F16" s="13">
        <f t="shared" si="0"/>
        <v>5.3470829637037269</v>
      </c>
      <c r="G16" s="1"/>
      <c r="H16" s="1"/>
      <c r="I16" s="1"/>
    </row>
    <row r="17" spans="1:9" x14ac:dyDescent="0.25">
      <c r="A17" s="8" t="s">
        <v>54</v>
      </c>
      <c r="B17" s="37">
        <v>510382</v>
      </c>
      <c r="C17" s="37">
        <v>605614</v>
      </c>
      <c r="D17" s="37">
        <v>3883562</v>
      </c>
      <c r="E17" s="37">
        <v>4129603</v>
      </c>
      <c r="F17" s="10">
        <f t="shared" si="0"/>
        <v>6.3354466852853193</v>
      </c>
      <c r="G17" s="1"/>
      <c r="H17" s="1"/>
      <c r="I17" s="1"/>
    </row>
    <row r="18" spans="1:9" x14ac:dyDescent="0.25">
      <c r="A18" s="11" t="s">
        <v>55</v>
      </c>
      <c r="B18" s="38">
        <v>76837</v>
      </c>
      <c r="C18" s="38">
        <v>53063</v>
      </c>
      <c r="D18" s="38">
        <v>491938</v>
      </c>
      <c r="E18" s="38">
        <v>390643</v>
      </c>
      <c r="F18" s="13">
        <f t="shared" si="0"/>
        <v>-20.591009436148454</v>
      </c>
      <c r="G18" s="1"/>
      <c r="H18" s="1"/>
      <c r="I18" s="1"/>
    </row>
    <row r="19" spans="1:9" x14ac:dyDescent="0.25">
      <c r="A19" s="8" t="s">
        <v>56</v>
      </c>
      <c r="B19" s="37">
        <v>79207</v>
      </c>
      <c r="C19" s="37">
        <v>233412</v>
      </c>
      <c r="D19" s="37">
        <v>1257269</v>
      </c>
      <c r="E19" s="37">
        <v>1380266</v>
      </c>
      <c r="F19" s="10">
        <f t="shared" si="0"/>
        <v>9.7828706505926704</v>
      </c>
      <c r="G19" s="1"/>
      <c r="H19" s="1"/>
      <c r="I19" s="1"/>
    </row>
    <row r="20" spans="1:9" x14ac:dyDescent="0.25">
      <c r="A20" s="11" t="s">
        <v>57</v>
      </c>
      <c r="B20" s="38">
        <v>46744</v>
      </c>
      <c r="C20" s="38">
        <v>26556</v>
      </c>
      <c r="D20" s="38">
        <v>382744</v>
      </c>
      <c r="E20" s="38">
        <v>410688</v>
      </c>
      <c r="F20" s="13">
        <f t="shared" si="0"/>
        <v>7.3009635683381049</v>
      </c>
      <c r="G20" s="1"/>
      <c r="H20" s="1"/>
      <c r="I20" s="1"/>
    </row>
    <row r="21" spans="1:9" x14ac:dyDescent="0.25">
      <c r="A21" s="8" t="s">
        <v>58</v>
      </c>
      <c r="B21" s="37">
        <v>1690649</v>
      </c>
      <c r="C21" s="37">
        <v>1364305</v>
      </c>
      <c r="D21" s="37">
        <v>10006497</v>
      </c>
      <c r="E21" s="37">
        <v>9446655</v>
      </c>
      <c r="F21" s="10">
        <f t="shared" si="0"/>
        <v>-5.5947850681412348</v>
      </c>
      <c r="G21" s="1"/>
      <c r="H21" s="1"/>
      <c r="I21" s="1"/>
    </row>
    <row r="22" spans="1:9" x14ac:dyDescent="0.25">
      <c r="A22" s="11" t="s">
        <v>59</v>
      </c>
      <c r="B22" s="38">
        <v>306897</v>
      </c>
      <c r="C22" s="38">
        <v>273485</v>
      </c>
      <c r="D22" s="38">
        <v>2373952</v>
      </c>
      <c r="E22" s="38">
        <v>2221238</v>
      </c>
      <c r="F22" s="13">
        <f t="shared" si="0"/>
        <v>-6.4329017604399752</v>
      </c>
      <c r="G22" s="1"/>
      <c r="H22" s="1"/>
      <c r="I22" s="1"/>
    </row>
    <row r="23" spans="1:9" x14ac:dyDescent="0.25">
      <c r="A23" s="8" t="s">
        <v>60</v>
      </c>
      <c r="B23" s="37">
        <v>2704</v>
      </c>
      <c r="C23" s="37">
        <v>5451</v>
      </c>
      <c r="D23" s="37">
        <v>18873</v>
      </c>
      <c r="E23" s="37">
        <v>86933</v>
      </c>
      <c r="F23" s="10">
        <f t="shared" si="0"/>
        <v>360.62099295289568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6673</v>
      </c>
      <c r="C25" s="37">
        <v>6371</v>
      </c>
      <c r="D25" s="37">
        <v>26406</v>
      </c>
      <c r="E25" s="37">
        <v>34311</v>
      </c>
      <c r="F25" s="10">
        <f t="shared" si="0"/>
        <v>29.936378095887306</v>
      </c>
      <c r="G25" s="1"/>
      <c r="H25" s="1"/>
      <c r="I25" s="1"/>
    </row>
    <row r="26" spans="1:9" x14ac:dyDescent="0.25">
      <c r="A26" s="11" t="s">
        <v>63</v>
      </c>
      <c r="B26" s="38">
        <v>107312</v>
      </c>
      <c r="C26" s="38">
        <v>141096</v>
      </c>
      <c r="D26" s="38">
        <v>575560</v>
      </c>
      <c r="E26" s="38">
        <v>626928</v>
      </c>
      <c r="F26" s="13">
        <f t="shared" si="0"/>
        <v>8.9248731670025734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458270</v>
      </c>
      <c r="C28" s="38">
        <v>350315</v>
      </c>
      <c r="D28" s="38">
        <v>3471830</v>
      </c>
      <c r="E28" s="38">
        <v>3017178</v>
      </c>
      <c r="F28" s="13">
        <f t="shared" si="0"/>
        <v>-13.095456862807225</v>
      </c>
      <c r="G28" s="1"/>
      <c r="H28" s="1"/>
      <c r="I28" s="1"/>
    </row>
    <row r="29" spans="1:9" x14ac:dyDescent="0.25">
      <c r="A29" s="8" t="s">
        <v>66</v>
      </c>
      <c r="B29" s="37">
        <v>13580</v>
      </c>
      <c r="C29" s="37">
        <v>22921</v>
      </c>
      <c r="D29" s="37">
        <v>112990</v>
      </c>
      <c r="E29" s="37">
        <v>153658</v>
      </c>
      <c r="F29" s="10">
        <f t="shared" si="0"/>
        <v>35.992565713779982</v>
      </c>
      <c r="G29" s="1"/>
      <c r="H29" s="1"/>
      <c r="I29" s="1"/>
    </row>
    <row r="30" spans="1:9" x14ac:dyDescent="0.25">
      <c r="A30" s="11" t="s">
        <v>67</v>
      </c>
      <c r="B30" s="38">
        <v>45573</v>
      </c>
      <c r="C30" s="38">
        <v>22486</v>
      </c>
      <c r="D30" s="38">
        <v>167853</v>
      </c>
      <c r="E30" s="38">
        <v>154661</v>
      </c>
      <c r="F30" s="13">
        <f t="shared" si="0"/>
        <v>-7.8592578029585383</v>
      </c>
      <c r="G30" s="1"/>
      <c r="H30" s="1"/>
      <c r="I30" s="1"/>
    </row>
    <row r="31" spans="1:9" x14ac:dyDescent="0.25">
      <c r="A31" s="8" t="s">
        <v>68</v>
      </c>
      <c r="B31" s="37">
        <v>1387729</v>
      </c>
      <c r="C31" s="37">
        <v>1537130</v>
      </c>
      <c r="D31" s="37">
        <v>9229320</v>
      </c>
      <c r="E31" s="37">
        <v>9212315</v>
      </c>
      <c r="F31" s="10">
        <f t="shared" si="0"/>
        <v>-0.1842497605457396</v>
      </c>
      <c r="G31" s="1"/>
      <c r="H31" s="1"/>
      <c r="I31" s="1"/>
    </row>
    <row r="32" spans="1:9" x14ac:dyDescent="0.25">
      <c r="A32" s="11" t="s">
        <v>69</v>
      </c>
      <c r="B32" s="38">
        <v>333582</v>
      </c>
      <c r="C32" s="38">
        <v>524208</v>
      </c>
      <c r="D32" s="38">
        <v>1852408</v>
      </c>
      <c r="E32" s="38">
        <v>2487509</v>
      </c>
      <c r="F32" s="13">
        <f t="shared" si="0"/>
        <v>34.285157481505166</v>
      </c>
      <c r="G32" s="1"/>
      <c r="H32" s="1"/>
      <c r="I32" s="1"/>
    </row>
    <row r="33" spans="1:9" x14ac:dyDescent="0.25">
      <c r="A33" s="8" t="s">
        <v>70</v>
      </c>
      <c r="B33" s="37">
        <v>4016</v>
      </c>
      <c r="C33" s="37">
        <v>6539</v>
      </c>
      <c r="D33" s="37">
        <v>42705</v>
      </c>
      <c r="E33" s="37">
        <v>35933</v>
      </c>
      <c r="F33" s="10">
        <f t="shared" si="0"/>
        <v>-15.85762791242243</v>
      </c>
      <c r="G33" s="1"/>
      <c r="H33" s="1"/>
      <c r="I33" s="1"/>
    </row>
    <row r="34" spans="1:9" x14ac:dyDescent="0.25">
      <c r="A34" s="11" t="s">
        <v>71</v>
      </c>
      <c r="B34" s="38">
        <v>16628</v>
      </c>
      <c r="C34" s="38">
        <v>7577</v>
      </c>
      <c r="D34" s="38">
        <v>118761</v>
      </c>
      <c r="E34" s="38">
        <v>79684</v>
      </c>
      <c r="F34" s="13">
        <f t="shared" si="0"/>
        <v>-32.903899428263486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12223109</v>
      </c>
      <c r="C35" s="15">
        <f t="shared" ref="C35:E35" si="1">SUM(C7:C34)</f>
        <v>12675280</v>
      </c>
      <c r="D35" s="15">
        <f t="shared" si="1"/>
        <v>74701593</v>
      </c>
      <c r="E35" s="15">
        <f t="shared" si="1"/>
        <v>77480897</v>
      </c>
      <c r="F35" s="16">
        <f t="shared" si="0"/>
        <v>3.7205418095970231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3259565</v>
      </c>
      <c r="C38" s="41">
        <f>D7</f>
        <v>3556319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13066150</v>
      </c>
      <c r="G38" s="42">
        <f>LOOKUP(E38,$A$38:$A$65,$C$38:$C$65)</f>
        <v>11447314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30968</v>
      </c>
      <c r="C39" s="41">
        <f t="shared" ref="C39:C65" si="5">D8</f>
        <v>28349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12175743</v>
      </c>
      <c r="G39" s="42">
        <f t="shared" ref="G39:G65" si="8">LOOKUP(E39,$A$38:$A$65,$C$38:$C$65)</f>
        <v>11557741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4438</v>
      </c>
      <c r="D40" s="41">
        <f t="shared" si="6"/>
        <v>26</v>
      </c>
      <c r="E40" s="42" t="str">
        <f t="shared" si="2"/>
        <v>HUELVA</v>
      </c>
      <c r="F40" s="42">
        <f t="shared" si="7"/>
        <v>9446655</v>
      </c>
      <c r="G40" s="42">
        <f t="shared" si="8"/>
        <v>10006497</v>
      </c>
    </row>
    <row r="41" spans="1:9" x14ac:dyDescent="0.25">
      <c r="A41" s="42" t="str">
        <f t="shared" si="3"/>
        <v>AVILES</v>
      </c>
      <c r="B41" s="41">
        <f t="shared" si="4"/>
        <v>302087</v>
      </c>
      <c r="C41" s="41">
        <f t="shared" si="5"/>
        <v>308604</v>
      </c>
      <c r="D41" s="41">
        <f t="shared" si="6"/>
        <v>17</v>
      </c>
      <c r="E41" s="42" t="str">
        <f t="shared" si="2"/>
        <v>TARRAGONA</v>
      </c>
      <c r="F41" s="42">
        <f t="shared" si="7"/>
        <v>9212315</v>
      </c>
      <c r="G41" s="42">
        <f t="shared" si="8"/>
        <v>9229320</v>
      </c>
    </row>
    <row r="42" spans="1:9" x14ac:dyDescent="0.25">
      <c r="A42" s="42" t="str">
        <f t="shared" si="3"/>
        <v>BAHIA DE ALGECIRAS</v>
      </c>
      <c r="B42" s="41">
        <f t="shared" si="4"/>
        <v>13066150</v>
      </c>
      <c r="C42" s="41">
        <f t="shared" si="5"/>
        <v>11447314</v>
      </c>
      <c r="D42" s="41">
        <f t="shared" si="6"/>
        <v>1</v>
      </c>
      <c r="E42" s="42" t="str">
        <f t="shared" si="2"/>
        <v>BILBAO</v>
      </c>
      <c r="F42" s="42">
        <f t="shared" si="7"/>
        <v>7903308</v>
      </c>
      <c r="G42" s="42">
        <f t="shared" si="8"/>
        <v>7866098</v>
      </c>
    </row>
    <row r="43" spans="1:9" x14ac:dyDescent="0.25">
      <c r="A43" s="42" t="str">
        <f t="shared" si="3"/>
        <v>BAHIA DE CADIZ</v>
      </c>
      <c r="B43" s="41">
        <f t="shared" si="4"/>
        <v>29682</v>
      </c>
      <c r="C43" s="41">
        <f t="shared" si="5"/>
        <v>22825</v>
      </c>
      <c r="D43" s="41">
        <f t="shared" si="6"/>
        <v>25</v>
      </c>
      <c r="E43" s="42" t="str">
        <f t="shared" si="2"/>
        <v>BARCELONA</v>
      </c>
      <c r="F43" s="42">
        <f t="shared" si="7"/>
        <v>6211860</v>
      </c>
      <c r="G43" s="42">
        <f t="shared" si="8"/>
        <v>5253801</v>
      </c>
    </row>
    <row r="44" spans="1:9" x14ac:dyDescent="0.25">
      <c r="A44" s="42" t="str">
        <f t="shared" si="3"/>
        <v>BALEARES</v>
      </c>
      <c r="B44" s="41">
        <f t="shared" si="4"/>
        <v>620880</v>
      </c>
      <c r="C44" s="41">
        <f t="shared" si="5"/>
        <v>643436</v>
      </c>
      <c r="D44" s="41">
        <f t="shared" si="6"/>
        <v>14</v>
      </c>
      <c r="E44" s="42" t="str">
        <f t="shared" si="2"/>
        <v>CASTELLON</v>
      </c>
      <c r="F44" s="42">
        <f t="shared" si="7"/>
        <v>4129603</v>
      </c>
      <c r="G44" s="42">
        <f t="shared" si="8"/>
        <v>3883562</v>
      </c>
    </row>
    <row r="45" spans="1:9" x14ac:dyDescent="0.25">
      <c r="A45" s="42" t="str">
        <f t="shared" si="3"/>
        <v>BARCELONA</v>
      </c>
      <c r="B45" s="41">
        <f t="shared" si="4"/>
        <v>6211860</v>
      </c>
      <c r="C45" s="41">
        <f t="shared" si="5"/>
        <v>5253801</v>
      </c>
      <c r="D45" s="41">
        <f t="shared" si="6"/>
        <v>6</v>
      </c>
      <c r="E45" s="42" t="str">
        <f t="shared" si="2"/>
        <v>A CORUÑA</v>
      </c>
      <c r="F45" s="42">
        <f t="shared" si="7"/>
        <v>3259565</v>
      </c>
      <c r="G45" s="42">
        <f t="shared" si="8"/>
        <v>3556319</v>
      </c>
    </row>
    <row r="46" spans="1:9" x14ac:dyDescent="0.25">
      <c r="A46" s="42" t="str">
        <f t="shared" si="3"/>
        <v>BILBAO</v>
      </c>
      <c r="B46" s="41">
        <f t="shared" si="4"/>
        <v>7903308</v>
      </c>
      <c r="C46" s="41">
        <f t="shared" si="5"/>
        <v>7866098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3017178</v>
      </c>
      <c r="G46" s="42">
        <f t="shared" si="8"/>
        <v>3471830</v>
      </c>
    </row>
    <row r="47" spans="1:9" x14ac:dyDescent="0.25">
      <c r="A47" s="42" t="str">
        <f t="shared" si="3"/>
        <v>CARTAGENA</v>
      </c>
      <c r="B47" s="41">
        <f t="shared" si="4"/>
        <v>12175743</v>
      </c>
      <c r="C47" s="41">
        <f t="shared" si="5"/>
        <v>11557741</v>
      </c>
      <c r="D47" s="41">
        <f t="shared" si="6"/>
        <v>2</v>
      </c>
      <c r="E47" s="42" t="str">
        <f t="shared" si="2"/>
        <v>VALENCIA</v>
      </c>
      <c r="F47" s="42">
        <f t="shared" si="7"/>
        <v>2487509</v>
      </c>
      <c r="G47" s="42">
        <f t="shared" si="8"/>
        <v>1852408</v>
      </c>
    </row>
    <row r="48" spans="1:9" x14ac:dyDescent="0.25">
      <c r="A48" s="42" t="str">
        <f t="shared" si="3"/>
        <v>CASTELLON</v>
      </c>
      <c r="B48" s="41">
        <f t="shared" si="4"/>
        <v>4129603</v>
      </c>
      <c r="C48" s="41">
        <f t="shared" si="5"/>
        <v>3883562</v>
      </c>
      <c r="D48" s="41">
        <f t="shared" si="6"/>
        <v>7</v>
      </c>
      <c r="E48" s="42" t="str">
        <f t="shared" si="2"/>
        <v>LAS PALMAS</v>
      </c>
      <c r="F48" s="42">
        <f t="shared" si="7"/>
        <v>2221238</v>
      </c>
      <c r="G48" s="42">
        <f t="shared" si="8"/>
        <v>2373952</v>
      </c>
    </row>
    <row r="49" spans="1:7" x14ac:dyDescent="0.25">
      <c r="A49" s="42" t="str">
        <f t="shared" si="3"/>
        <v>CEUTA</v>
      </c>
      <c r="B49" s="41">
        <f t="shared" si="4"/>
        <v>390643</v>
      </c>
      <c r="C49" s="41">
        <f t="shared" si="5"/>
        <v>491938</v>
      </c>
      <c r="D49" s="41">
        <f t="shared" si="6"/>
        <v>16</v>
      </c>
      <c r="E49" s="42" t="str">
        <f t="shared" si="2"/>
        <v>FERROL-SAN CIBRAO</v>
      </c>
      <c r="F49" s="42">
        <f t="shared" si="7"/>
        <v>1380266</v>
      </c>
      <c r="G49" s="42">
        <f t="shared" si="8"/>
        <v>1257269</v>
      </c>
    </row>
    <row r="50" spans="1:7" x14ac:dyDescent="0.25">
      <c r="A50" s="42" t="str">
        <f t="shared" si="3"/>
        <v>FERROL-SAN CIBRAO</v>
      </c>
      <c r="B50" s="41">
        <f t="shared" si="4"/>
        <v>1380266</v>
      </c>
      <c r="C50" s="41">
        <f t="shared" si="5"/>
        <v>1257269</v>
      </c>
      <c r="D50" s="41">
        <f t="shared" si="6"/>
        <v>12</v>
      </c>
      <c r="E50" s="42" t="str">
        <f t="shared" si="2"/>
        <v>MOTRIL</v>
      </c>
      <c r="F50" s="42">
        <f t="shared" si="7"/>
        <v>626928</v>
      </c>
      <c r="G50" s="42">
        <f t="shared" si="8"/>
        <v>575560</v>
      </c>
    </row>
    <row r="51" spans="1:7" x14ac:dyDescent="0.25">
      <c r="A51" s="42" t="str">
        <f t="shared" si="3"/>
        <v>GIJON</v>
      </c>
      <c r="B51" s="41">
        <f t="shared" si="4"/>
        <v>410688</v>
      </c>
      <c r="C51" s="41">
        <f t="shared" si="5"/>
        <v>382744</v>
      </c>
      <c r="D51" s="41">
        <f t="shared" si="6"/>
        <v>15</v>
      </c>
      <c r="E51" s="42" t="str">
        <f t="shared" si="2"/>
        <v>BALEARES</v>
      </c>
      <c r="F51" s="42">
        <f t="shared" si="7"/>
        <v>620880</v>
      </c>
      <c r="G51" s="42">
        <f t="shared" si="8"/>
        <v>643436</v>
      </c>
    </row>
    <row r="52" spans="1:7" x14ac:dyDescent="0.25">
      <c r="A52" s="42" t="str">
        <f t="shared" si="3"/>
        <v>HUELVA</v>
      </c>
      <c r="B52" s="41">
        <f t="shared" si="4"/>
        <v>9446655</v>
      </c>
      <c r="C52" s="41">
        <f t="shared" si="5"/>
        <v>10006497</v>
      </c>
      <c r="D52" s="41">
        <f t="shared" si="6"/>
        <v>3</v>
      </c>
      <c r="E52" s="42" t="str">
        <f t="shared" si="2"/>
        <v>GIJON</v>
      </c>
      <c r="F52" s="42">
        <f t="shared" si="7"/>
        <v>410688</v>
      </c>
      <c r="G52" s="42">
        <f t="shared" si="8"/>
        <v>382744</v>
      </c>
    </row>
    <row r="53" spans="1:7" x14ac:dyDescent="0.25">
      <c r="A53" s="42" t="str">
        <f t="shared" si="3"/>
        <v>LAS PALMAS</v>
      </c>
      <c r="B53" s="41">
        <f t="shared" si="4"/>
        <v>2221238</v>
      </c>
      <c r="C53" s="41">
        <f t="shared" si="5"/>
        <v>2373952</v>
      </c>
      <c r="D53" s="41">
        <f t="shared" si="6"/>
        <v>11</v>
      </c>
      <c r="E53" s="42" t="str">
        <f t="shared" si="2"/>
        <v>CEUTA</v>
      </c>
      <c r="F53" s="42">
        <f t="shared" si="7"/>
        <v>390643</v>
      </c>
      <c r="G53" s="42">
        <f t="shared" si="8"/>
        <v>491938</v>
      </c>
    </row>
    <row r="54" spans="1:7" x14ac:dyDescent="0.25">
      <c r="A54" s="42" t="str">
        <f t="shared" si="3"/>
        <v>MALAGA</v>
      </c>
      <c r="B54" s="41">
        <f t="shared" si="4"/>
        <v>86933</v>
      </c>
      <c r="C54" s="41">
        <f t="shared" si="5"/>
        <v>18873</v>
      </c>
      <c r="D54" s="41">
        <f t="shared" si="6"/>
        <v>20</v>
      </c>
      <c r="E54" s="42" t="str">
        <f t="shared" si="2"/>
        <v>AVILES</v>
      </c>
      <c r="F54" s="42">
        <f t="shared" si="7"/>
        <v>302087</v>
      </c>
      <c r="G54" s="42">
        <f t="shared" si="8"/>
        <v>308604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154661</v>
      </c>
      <c r="G55" s="42">
        <f t="shared" si="8"/>
        <v>167853</v>
      </c>
    </row>
    <row r="56" spans="1:7" x14ac:dyDescent="0.25">
      <c r="A56" s="42" t="str">
        <f t="shared" si="3"/>
        <v>MELILLA</v>
      </c>
      <c r="B56" s="41">
        <f t="shared" si="4"/>
        <v>34311</v>
      </c>
      <c r="C56" s="41">
        <f t="shared" si="5"/>
        <v>26406</v>
      </c>
      <c r="D56" s="41">
        <f t="shared" si="6"/>
        <v>23</v>
      </c>
      <c r="E56" s="42" t="str">
        <f t="shared" si="2"/>
        <v>SANTANDER</v>
      </c>
      <c r="F56" s="42">
        <f t="shared" si="9"/>
        <v>153658</v>
      </c>
      <c r="G56" s="42">
        <f t="shared" si="8"/>
        <v>112990</v>
      </c>
    </row>
    <row r="57" spans="1:7" x14ac:dyDescent="0.25">
      <c r="A57" s="42" t="str">
        <f t="shared" si="3"/>
        <v>MOTRIL</v>
      </c>
      <c r="B57" s="41">
        <f t="shared" si="4"/>
        <v>626928</v>
      </c>
      <c r="C57" s="41">
        <f t="shared" si="5"/>
        <v>575560</v>
      </c>
      <c r="D57" s="41">
        <f t="shared" si="6"/>
        <v>13</v>
      </c>
      <c r="E57" s="42" t="str">
        <f t="shared" si="2"/>
        <v>MALAGA</v>
      </c>
      <c r="F57" s="42">
        <f t="shared" si="9"/>
        <v>86933</v>
      </c>
      <c r="G57" s="42">
        <f t="shared" si="8"/>
        <v>18873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79684</v>
      </c>
      <c r="G58" s="42">
        <f t="shared" si="8"/>
        <v>118761</v>
      </c>
    </row>
    <row r="59" spans="1:7" x14ac:dyDescent="0.25">
      <c r="A59" s="42" t="str">
        <f t="shared" si="3"/>
        <v>SANTA CRUZ DE TENERIFE</v>
      </c>
      <c r="B59" s="41">
        <f t="shared" si="4"/>
        <v>3017178</v>
      </c>
      <c r="C59" s="41">
        <f t="shared" si="5"/>
        <v>3471830</v>
      </c>
      <c r="D59" s="41">
        <f t="shared" si="6"/>
        <v>9</v>
      </c>
      <c r="E59" s="42" t="str">
        <f t="shared" si="2"/>
        <v>VIGO</v>
      </c>
      <c r="F59" s="42">
        <f t="shared" si="9"/>
        <v>35933</v>
      </c>
      <c r="G59" s="42">
        <f t="shared" si="8"/>
        <v>42705</v>
      </c>
    </row>
    <row r="60" spans="1:7" x14ac:dyDescent="0.25">
      <c r="A60" s="42" t="str">
        <f t="shared" si="3"/>
        <v>SANTANDER</v>
      </c>
      <c r="B60" s="41">
        <f t="shared" si="4"/>
        <v>153658</v>
      </c>
      <c r="C60" s="41">
        <f t="shared" si="5"/>
        <v>112990</v>
      </c>
      <c r="D60" s="41">
        <f t="shared" si="6"/>
        <v>19</v>
      </c>
      <c r="E60" s="42" t="str">
        <f t="shared" si="2"/>
        <v>MELILLA</v>
      </c>
      <c r="F60" s="42">
        <f t="shared" si="9"/>
        <v>34311</v>
      </c>
      <c r="G60" s="42">
        <f t="shared" si="8"/>
        <v>26406</v>
      </c>
    </row>
    <row r="61" spans="1:7" x14ac:dyDescent="0.25">
      <c r="A61" s="42" t="str">
        <f t="shared" si="3"/>
        <v>SEVILLA</v>
      </c>
      <c r="B61" s="41">
        <f t="shared" si="4"/>
        <v>154661</v>
      </c>
      <c r="C61" s="41">
        <f t="shared" si="5"/>
        <v>167853</v>
      </c>
      <c r="D61" s="41">
        <f t="shared" si="6"/>
        <v>18</v>
      </c>
      <c r="E61" s="42" t="str">
        <f t="shared" si="2"/>
        <v>ALICANTE</v>
      </c>
      <c r="F61" s="42">
        <f t="shared" si="9"/>
        <v>30968</v>
      </c>
      <c r="G61" s="42">
        <f t="shared" si="8"/>
        <v>28349</v>
      </c>
    </row>
    <row r="62" spans="1:7" x14ac:dyDescent="0.25">
      <c r="A62" s="42" t="str">
        <f t="shared" si="3"/>
        <v>TARRAGONA</v>
      </c>
      <c r="B62" s="41">
        <f t="shared" si="4"/>
        <v>9212315</v>
      </c>
      <c r="C62" s="41">
        <f t="shared" si="5"/>
        <v>9229320</v>
      </c>
      <c r="D62" s="41">
        <f t="shared" si="6"/>
        <v>4</v>
      </c>
      <c r="E62" s="42" t="str">
        <f t="shared" si="2"/>
        <v>BAHIA DE CADIZ</v>
      </c>
      <c r="F62" s="42">
        <f t="shared" si="9"/>
        <v>29682</v>
      </c>
      <c r="G62" s="42">
        <f t="shared" si="8"/>
        <v>22825</v>
      </c>
    </row>
    <row r="63" spans="1:7" x14ac:dyDescent="0.25">
      <c r="A63" s="42" t="str">
        <f t="shared" si="3"/>
        <v>VALENCIA</v>
      </c>
      <c r="B63" s="41">
        <f t="shared" si="4"/>
        <v>2487509</v>
      </c>
      <c r="C63" s="41">
        <f t="shared" si="5"/>
        <v>1852408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4438</v>
      </c>
    </row>
    <row r="64" spans="1:7" x14ac:dyDescent="0.25">
      <c r="A64" s="42" t="str">
        <f t="shared" si="3"/>
        <v>VIGO</v>
      </c>
      <c r="B64" s="41">
        <f t="shared" si="4"/>
        <v>35933</v>
      </c>
      <c r="C64" s="41">
        <f t="shared" si="5"/>
        <v>42705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79684</v>
      </c>
      <c r="C65" s="41">
        <f t="shared" si="5"/>
        <v>118761</v>
      </c>
      <c r="D65" s="41">
        <f t="shared" si="6"/>
        <v>21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203649</v>
      </c>
      <c r="C7" s="19">
        <v>308137</v>
      </c>
      <c r="D7" s="19">
        <v>1656430</v>
      </c>
      <c r="E7" s="19">
        <v>1947580</v>
      </c>
      <c r="F7" s="10">
        <f>((E7*100)/D7)-100</f>
        <v>17.57695767403392</v>
      </c>
      <c r="G7" s="1"/>
      <c r="H7" s="1"/>
      <c r="I7" s="1"/>
    </row>
    <row r="8" spans="1:12" x14ac:dyDescent="0.25">
      <c r="A8" s="11" t="s">
        <v>45</v>
      </c>
      <c r="B8" s="20">
        <v>104905</v>
      </c>
      <c r="C8" s="20">
        <v>61329</v>
      </c>
      <c r="D8" s="20">
        <v>472757</v>
      </c>
      <c r="E8" s="20">
        <v>508945</v>
      </c>
      <c r="F8" s="13">
        <f t="shared" ref="F8:F35" si="0">((E8*100)/D8)-100</f>
        <v>7.654672485018736</v>
      </c>
      <c r="G8" s="1"/>
      <c r="H8" s="1"/>
      <c r="I8" s="1"/>
    </row>
    <row r="9" spans="1:12" x14ac:dyDescent="0.25">
      <c r="A9" s="8" t="s">
        <v>46</v>
      </c>
      <c r="B9" s="19">
        <v>242025</v>
      </c>
      <c r="C9" s="19">
        <v>623083</v>
      </c>
      <c r="D9" s="19">
        <v>1932757</v>
      </c>
      <c r="E9" s="19">
        <v>2174093</v>
      </c>
      <c r="F9" s="10">
        <f t="shared" si="0"/>
        <v>12.486618855862375</v>
      </c>
      <c r="G9" s="1"/>
      <c r="H9" s="1"/>
      <c r="I9" s="1"/>
    </row>
    <row r="10" spans="1:12" x14ac:dyDescent="0.25">
      <c r="A10" s="11" t="s">
        <v>47</v>
      </c>
      <c r="B10" s="20">
        <v>307544</v>
      </c>
      <c r="C10" s="20">
        <v>358681</v>
      </c>
      <c r="D10" s="20">
        <v>1427466</v>
      </c>
      <c r="E10" s="20">
        <v>1541307</v>
      </c>
      <c r="F10" s="13">
        <f t="shared" si="0"/>
        <v>7.975041086792956</v>
      </c>
      <c r="G10" s="1"/>
      <c r="H10" s="1"/>
      <c r="I10" s="1"/>
    </row>
    <row r="11" spans="1:12" x14ac:dyDescent="0.25">
      <c r="A11" s="8" t="s">
        <v>48</v>
      </c>
      <c r="B11" s="19">
        <v>181590</v>
      </c>
      <c r="C11" s="19">
        <v>48589</v>
      </c>
      <c r="D11" s="19">
        <v>680732</v>
      </c>
      <c r="E11" s="19">
        <v>658315</v>
      </c>
      <c r="F11" s="10">
        <f t="shared" si="0"/>
        <v>-3.2930727510973412</v>
      </c>
      <c r="G11" s="1"/>
      <c r="H11" s="1"/>
      <c r="I11" s="1"/>
    </row>
    <row r="12" spans="1:12" x14ac:dyDescent="0.25">
      <c r="A12" s="11" t="s">
        <v>49</v>
      </c>
      <c r="B12" s="20">
        <v>129564</v>
      </c>
      <c r="C12" s="20">
        <v>45552</v>
      </c>
      <c r="D12" s="20">
        <v>851554</v>
      </c>
      <c r="E12" s="20">
        <v>622313</v>
      </c>
      <c r="F12" s="13">
        <f t="shared" si="0"/>
        <v>-26.920312745874014</v>
      </c>
      <c r="G12" s="1"/>
      <c r="H12" s="1"/>
      <c r="I12" s="1"/>
    </row>
    <row r="13" spans="1:12" x14ac:dyDescent="0.25">
      <c r="A13" s="8" t="s">
        <v>50</v>
      </c>
      <c r="B13" s="19">
        <v>133281</v>
      </c>
      <c r="C13" s="19">
        <v>90272</v>
      </c>
      <c r="D13" s="19">
        <v>590513</v>
      </c>
      <c r="E13" s="19">
        <v>636631</v>
      </c>
      <c r="F13" s="10">
        <f t="shared" si="0"/>
        <v>7.8098195975363751</v>
      </c>
      <c r="G13" s="1"/>
      <c r="H13" s="1"/>
      <c r="I13" s="1"/>
    </row>
    <row r="14" spans="1:12" x14ac:dyDescent="0.25">
      <c r="A14" s="11" t="s">
        <v>51</v>
      </c>
      <c r="B14" s="20">
        <v>383207</v>
      </c>
      <c r="C14" s="20">
        <v>326519</v>
      </c>
      <c r="D14" s="20">
        <v>2209431</v>
      </c>
      <c r="E14" s="20">
        <v>2292826</v>
      </c>
      <c r="F14" s="13">
        <f t="shared" si="0"/>
        <v>3.7745012177343398</v>
      </c>
      <c r="G14" s="1"/>
      <c r="H14" s="1"/>
      <c r="I14" s="1"/>
    </row>
    <row r="15" spans="1:12" x14ac:dyDescent="0.25">
      <c r="A15" s="8" t="s">
        <v>52</v>
      </c>
      <c r="B15" s="19">
        <v>363924</v>
      </c>
      <c r="C15" s="19">
        <v>408209</v>
      </c>
      <c r="D15" s="19">
        <v>2260841</v>
      </c>
      <c r="E15" s="19">
        <v>2263380</v>
      </c>
      <c r="F15" s="10">
        <f t="shared" si="0"/>
        <v>0.11230334198646119</v>
      </c>
      <c r="G15" s="1"/>
      <c r="H15" s="1"/>
      <c r="I15" s="1"/>
    </row>
    <row r="16" spans="1:12" x14ac:dyDescent="0.25">
      <c r="A16" s="11" t="s">
        <v>53</v>
      </c>
      <c r="B16" s="20">
        <v>347469</v>
      </c>
      <c r="C16" s="20">
        <v>338859</v>
      </c>
      <c r="D16" s="20">
        <v>2127289</v>
      </c>
      <c r="E16" s="20">
        <v>2471887</v>
      </c>
      <c r="F16" s="13">
        <f t="shared" si="0"/>
        <v>16.198927367179536</v>
      </c>
      <c r="G16" s="1"/>
      <c r="H16" s="1"/>
      <c r="I16" s="1"/>
    </row>
    <row r="17" spans="1:9" x14ac:dyDescent="0.25">
      <c r="A17" s="8" t="s">
        <v>54</v>
      </c>
      <c r="B17" s="19">
        <v>409929</v>
      </c>
      <c r="C17" s="19">
        <v>344118</v>
      </c>
      <c r="D17" s="19">
        <v>1450352</v>
      </c>
      <c r="E17" s="19">
        <v>2078910</v>
      </c>
      <c r="F17" s="10">
        <f t="shared" si="0"/>
        <v>43.338306838615722</v>
      </c>
      <c r="G17" s="1"/>
      <c r="H17" s="1"/>
      <c r="I17" s="1"/>
    </row>
    <row r="18" spans="1:9" x14ac:dyDescent="0.25">
      <c r="A18" s="11" t="s">
        <v>55</v>
      </c>
      <c r="B18" s="20">
        <v>6380</v>
      </c>
      <c r="C18" s="20">
        <v>725</v>
      </c>
      <c r="D18" s="20">
        <v>44465</v>
      </c>
      <c r="E18" s="20">
        <v>16069</v>
      </c>
      <c r="F18" s="13">
        <f t="shared" si="0"/>
        <v>-63.861464072866298</v>
      </c>
      <c r="G18" s="1"/>
      <c r="H18" s="1"/>
      <c r="I18" s="1"/>
    </row>
    <row r="19" spans="1:9" x14ac:dyDescent="0.25">
      <c r="A19" s="8" t="s">
        <v>56</v>
      </c>
      <c r="B19" s="19">
        <v>471886</v>
      </c>
      <c r="C19" s="19">
        <v>812839</v>
      </c>
      <c r="D19" s="19">
        <v>4027672</v>
      </c>
      <c r="E19" s="19">
        <v>4544814</v>
      </c>
      <c r="F19" s="10">
        <f t="shared" si="0"/>
        <v>12.839724783944675</v>
      </c>
      <c r="G19" s="1"/>
      <c r="H19" s="1"/>
      <c r="I19" s="1"/>
    </row>
    <row r="20" spans="1:9" x14ac:dyDescent="0.25">
      <c r="A20" s="11" t="s">
        <v>57</v>
      </c>
      <c r="B20" s="20">
        <v>1103122</v>
      </c>
      <c r="C20" s="20">
        <v>958028</v>
      </c>
      <c r="D20" s="20">
        <v>6646877</v>
      </c>
      <c r="E20" s="20">
        <v>7212031</v>
      </c>
      <c r="F20" s="13">
        <f t="shared" si="0"/>
        <v>8.5025493927448963</v>
      </c>
      <c r="G20" s="1"/>
      <c r="H20" s="1"/>
      <c r="I20" s="1"/>
    </row>
    <row r="21" spans="1:9" x14ac:dyDescent="0.25">
      <c r="A21" s="8" t="s">
        <v>58</v>
      </c>
      <c r="B21" s="19">
        <v>316153</v>
      </c>
      <c r="C21" s="19">
        <v>127413</v>
      </c>
      <c r="D21" s="19">
        <v>1741924</v>
      </c>
      <c r="E21" s="19">
        <v>1568069</v>
      </c>
      <c r="F21" s="10">
        <f t="shared" si="0"/>
        <v>-9.9806306130462588</v>
      </c>
      <c r="G21" s="1"/>
      <c r="H21" s="1"/>
      <c r="I21" s="1"/>
    </row>
    <row r="22" spans="1:9" x14ac:dyDescent="0.25">
      <c r="A22" s="11" t="s">
        <v>59</v>
      </c>
      <c r="B22" s="20">
        <v>19499</v>
      </c>
      <c r="C22" s="20">
        <v>56198</v>
      </c>
      <c r="D22" s="20">
        <v>156442</v>
      </c>
      <c r="E22" s="20">
        <v>259042</v>
      </c>
      <c r="F22" s="13">
        <f t="shared" si="0"/>
        <v>65.583411104434873</v>
      </c>
      <c r="G22" s="1"/>
      <c r="H22" s="1"/>
      <c r="I22" s="1"/>
    </row>
    <row r="23" spans="1:9" x14ac:dyDescent="0.25">
      <c r="A23" s="8" t="s">
        <v>60</v>
      </c>
      <c r="B23" s="19">
        <v>99213</v>
      </c>
      <c r="C23" s="19">
        <v>69269</v>
      </c>
      <c r="D23" s="19">
        <v>379567</v>
      </c>
      <c r="E23" s="19">
        <v>499551</v>
      </c>
      <c r="F23" s="10">
        <f t="shared" si="0"/>
        <v>31.610756467237678</v>
      </c>
      <c r="G23" s="1"/>
      <c r="H23" s="1"/>
      <c r="I23" s="1"/>
    </row>
    <row r="24" spans="1:9" x14ac:dyDescent="0.25">
      <c r="A24" s="11" t="s">
        <v>61</v>
      </c>
      <c r="B24" s="20">
        <v>76116</v>
      </c>
      <c r="C24" s="20">
        <v>73292</v>
      </c>
      <c r="D24" s="20">
        <v>417641</v>
      </c>
      <c r="E24" s="20">
        <v>327538</v>
      </c>
      <c r="F24" s="13">
        <f t="shared" si="0"/>
        <v>-21.574270725335879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0</v>
      </c>
      <c r="D25" s="19">
        <v>5300</v>
      </c>
      <c r="E25" s="19">
        <v>2725</v>
      </c>
      <c r="F25" s="10">
        <f t="shared" si="0"/>
        <v>-48.584905660377359</v>
      </c>
      <c r="G25" s="1"/>
      <c r="H25" s="1"/>
      <c r="I25" s="1"/>
    </row>
    <row r="26" spans="1:9" x14ac:dyDescent="0.25">
      <c r="A26" s="11" t="s">
        <v>63</v>
      </c>
      <c r="B26" s="20">
        <v>32113</v>
      </c>
      <c r="C26" s="20">
        <v>39772</v>
      </c>
      <c r="D26" s="20">
        <v>241395</v>
      </c>
      <c r="E26" s="20">
        <v>211221</v>
      </c>
      <c r="F26" s="13">
        <f t="shared" si="0"/>
        <v>-12.499844652954707</v>
      </c>
      <c r="G26" s="1"/>
      <c r="H26" s="1"/>
      <c r="I26" s="1"/>
    </row>
    <row r="27" spans="1:9" x14ac:dyDescent="0.25">
      <c r="A27" s="8" t="s">
        <v>64</v>
      </c>
      <c r="B27" s="19">
        <v>101687</v>
      </c>
      <c r="C27" s="19">
        <v>153866</v>
      </c>
      <c r="D27" s="19">
        <v>549506</v>
      </c>
      <c r="E27" s="19">
        <v>743172</v>
      </c>
      <c r="F27" s="10">
        <f t="shared" si="0"/>
        <v>35.243655210316177</v>
      </c>
      <c r="G27" s="1"/>
      <c r="H27" s="1"/>
      <c r="I27" s="1"/>
    </row>
    <row r="28" spans="1:9" x14ac:dyDescent="0.25">
      <c r="A28" s="11" t="s">
        <v>65</v>
      </c>
      <c r="B28" s="20">
        <v>10181</v>
      </c>
      <c r="C28" s="20">
        <v>31858</v>
      </c>
      <c r="D28" s="20">
        <v>235585</v>
      </c>
      <c r="E28" s="20">
        <v>212912</v>
      </c>
      <c r="F28" s="13">
        <f t="shared" si="0"/>
        <v>-9.6241271727826501</v>
      </c>
      <c r="G28" s="1"/>
      <c r="H28" s="1"/>
      <c r="I28" s="1"/>
    </row>
    <row r="29" spans="1:9" x14ac:dyDescent="0.25">
      <c r="A29" s="8" t="s">
        <v>66</v>
      </c>
      <c r="B29" s="19">
        <v>177445</v>
      </c>
      <c r="C29" s="19">
        <v>279208</v>
      </c>
      <c r="D29" s="19">
        <v>1316210</v>
      </c>
      <c r="E29" s="19">
        <v>1509322</v>
      </c>
      <c r="F29" s="10">
        <f t="shared" si="0"/>
        <v>14.671822885405831</v>
      </c>
      <c r="G29" s="1"/>
      <c r="H29" s="1"/>
      <c r="I29" s="1"/>
    </row>
    <row r="30" spans="1:9" x14ac:dyDescent="0.25">
      <c r="A30" s="11" t="s">
        <v>67</v>
      </c>
      <c r="B30" s="20">
        <v>109239</v>
      </c>
      <c r="C30" s="20">
        <v>104431</v>
      </c>
      <c r="D30" s="20">
        <v>885282</v>
      </c>
      <c r="E30" s="20">
        <v>836111</v>
      </c>
      <c r="F30" s="13">
        <f t="shared" si="0"/>
        <v>-5.554275360845466</v>
      </c>
      <c r="G30" s="1"/>
      <c r="H30" s="1"/>
      <c r="I30" s="1"/>
    </row>
    <row r="31" spans="1:9" x14ac:dyDescent="0.25">
      <c r="A31" s="8" t="s">
        <v>68</v>
      </c>
      <c r="B31" s="19">
        <v>304906</v>
      </c>
      <c r="C31" s="19">
        <v>478973</v>
      </c>
      <c r="D31" s="19">
        <v>3043081</v>
      </c>
      <c r="E31" s="19">
        <v>3720803</v>
      </c>
      <c r="F31" s="10">
        <f t="shared" si="0"/>
        <v>22.270915562221319</v>
      </c>
      <c r="G31" s="1"/>
      <c r="H31" s="1"/>
      <c r="I31" s="1"/>
    </row>
    <row r="32" spans="1:9" x14ac:dyDescent="0.25">
      <c r="A32" s="11" t="s">
        <v>69</v>
      </c>
      <c r="B32" s="20">
        <v>204640</v>
      </c>
      <c r="C32" s="20">
        <v>126547</v>
      </c>
      <c r="D32" s="20">
        <v>1159469</v>
      </c>
      <c r="E32" s="20">
        <v>1379196</v>
      </c>
      <c r="F32" s="13">
        <f t="shared" si="0"/>
        <v>18.950657585498192</v>
      </c>
      <c r="G32" s="1"/>
      <c r="H32" s="1"/>
      <c r="I32" s="1"/>
    </row>
    <row r="33" spans="1:9" x14ac:dyDescent="0.25">
      <c r="A33" s="8" t="s">
        <v>70</v>
      </c>
      <c r="B33" s="19">
        <v>29867</v>
      </c>
      <c r="C33" s="19">
        <v>34546</v>
      </c>
      <c r="D33" s="19">
        <v>146297</v>
      </c>
      <c r="E33" s="19">
        <v>136827</v>
      </c>
      <c r="F33" s="10">
        <f t="shared" si="0"/>
        <v>-6.4731334203708855</v>
      </c>
      <c r="G33" s="1"/>
      <c r="H33" s="1"/>
      <c r="I33" s="1"/>
    </row>
    <row r="34" spans="1:9" x14ac:dyDescent="0.25">
      <c r="A34" s="11" t="s">
        <v>71</v>
      </c>
      <c r="B34" s="20">
        <v>22229</v>
      </c>
      <c r="C34" s="20">
        <v>6829</v>
      </c>
      <c r="D34" s="20">
        <v>98995</v>
      </c>
      <c r="E34" s="20">
        <v>129010</v>
      </c>
      <c r="F34" s="13">
        <f t="shared" si="0"/>
        <v>30.31971311682409</v>
      </c>
      <c r="G34" s="1"/>
      <c r="H34" s="1"/>
      <c r="I34" s="1"/>
    </row>
    <row r="35" spans="1:9" x14ac:dyDescent="0.25">
      <c r="A35" s="14" t="s">
        <v>72</v>
      </c>
      <c r="B35" s="15">
        <f>SUM(B7:B34)</f>
        <v>5891763</v>
      </c>
      <c r="C35" s="15">
        <f t="shared" ref="C35:E35" si="1">SUM(C7:C34)</f>
        <v>6307142</v>
      </c>
      <c r="D35" s="15">
        <f t="shared" si="1"/>
        <v>36755830</v>
      </c>
      <c r="E35" s="15">
        <f t="shared" si="1"/>
        <v>40504600</v>
      </c>
      <c r="F35" s="16">
        <f t="shared" si="0"/>
        <v>10.199116711552975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1947580</v>
      </c>
      <c r="C38" s="41">
        <f>D7</f>
        <v>1656430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7212031</v>
      </c>
      <c r="G38" s="42">
        <f>LOOKUP(E38,$A$38:$A$65,$C$38:$C$65)</f>
        <v>6646877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508945</v>
      </c>
      <c r="C39" s="41">
        <f t="shared" ref="C39:C65" si="5">D8</f>
        <v>472757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4544814</v>
      </c>
      <c r="G39" s="42">
        <f t="shared" ref="G39:G65" si="8">LOOKUP(E39,$A$38:$A$65,$C$38:$C$65)</f>
        <v>4027672</v>
      </c>
    </row>
    <row r="40" spans="1:9" x14ac:dyDescent="0.25">
      <c r="A40" s="42" t="str">
        <f t="shared" si="3"/>
        <v>ALMERIA</v>
      </c>
      <c r="B40" s="41">
        <f t="shared" si="4"/>
        <v>2174093</v>
      </c>
      <c r="C40" s="41">
        <f t="shared" si="5"/>
        <v>1932757</v>
      </c>
      <c r="D40" s="41">
        <f t="shared" si="6"/>
        <v>7</v>
      </c>
      <c r="E40" s="42" t="str">
        <f t="shared" si="2"/>
        <v>TARRAGONA</v>
      </c>
      <c r="F40" s="42">
        <f t="shared" si="7"/>
        <v>3720803</v>
      </c>
      <c r="G40" s="42">
        <f t="shared" si="8"/>
        <v>3043081</v>
      </c>
    </row>
    <row r="41" spans="1:9" x14ac:dyDescent="0.25">
      <c r="A41" s="42" t="str">
        <f t="shared" si="3"/>
        <v>AVILES</v>
      </c>
      <c r="B41" s="41">
        <f t="shared" si="4"/>
        <v>1541307</v>
      </c>
      <c r="C41" s="41">
        <f t="shared" si="5"/>
        <v>1427466</v>
      </c>
      <c r="D41" s="41">
        <f t="shared" si="6"/>
        <v>11</v>
      </c>
      <c r="E41" s="42" t="str">
        <f t="shared" si="2"/>
        <v>CARTAGENA</v>
      </c>
      <c r="F41" s="42">
        <f t="shared" si="7"/>
        <v>2471887</v>
      </c>
      <c r="G41" s="42">
        <f t="shared" si="8"/>
        <v>2127289</v>
      </c>
    </row>
    <row r="42" spans="1:9" x14ac:dyDescent="0.25">
      <c r="A42" s="42" t="str">
        <f t="shared" si="3"/>
        <v>BAHIA DE ALGECIRAS</v>
      </c>
      <c r="B42" s="41">
        <f t="shared" si="4"/>
        <v>658315</v>
      </c>
      <c r="C42" s="41">
        <f t="shared" si="5"/>
        <v>680732</v>
      </c>
      <c r="D42" s="41">
        <f t="shared" si="6"/>
        <v>16</v>
      </c>
      <c r="E42" s="42" t="str">
        <f t="shared" si="2"/>
        <v>BARCELONA</v>
      </c>
      <c r="F42" s="42">
        <f t="shared" si="7"/>
        <v>2292826</v>
      </c>
      <c r="G42" s="42">
        <f t="shared" si="8"/>
        <v>2209431</v>
      </c>
    </row>
    <row r="43" spans="1:9" x14ac:dyDescent="0.25">
      <c r="A43" s="42" t="str">
        <f t="shared" si="3"/>
        <v>BAHIA DE CADIZ</v>
      </c>
      <c r="B43" s="41">
        <f t="shared" si="4"/>
        <v>622313</v>
      </c>
      <c r="C43" s="41">
        <f t="shared" si="5"/>
        <v>851554</v>
      </c>
      <c r="D43" s="41">
        <f t="shared" si="6"/>
        <v>18</v>
      </c>
      <c r="E43" s="42" t="str">
        <f t="shared" si="2"/>
        <v>BILBAO</v>
      </c>
      <c r="F43" s="42">
        <f t="shared" si="7"/>
        <v>2263380</v>
      </c>
      <c r="G43" s="42">
        <f t="shared" si="8"/>
        <v>2260841</v>
      </c>
    </row>
    <row r="44" spans="1:9" x14ac:dyDescent="0.25">
      <c r="A44" s="42" t="str">
        <f t="shared" si="3"/>
        <v>BALEARES</v>
      </c>
      <c r="B44" s="41">
        <f t="shared" si="4"/>
        <v>636631</v>
      </c>
      <c r="C44" s="41">
        <f t="shared" si="5"/>
        <v>590513</v>
      </c>
      <c r="D44" s="41">
        <f t="shared" si="6"/>
        <v>17</v>
      </c>
      <c r="E44" s="42" t="str">
        <f t="shared" si="2"/>
        <v>ALMERIA</v>
      </c>
      <c r="F44" s="42">
        <f t="shared" si="7"/>
        <v>2174093</v>
      </c>
      <c r="G44" s="42">
        <f t="shared" si="8"/>
        <v>1932757</v>
      </c>
    </row>
    <row r="45" spans="1:9" x14ac:dyDescent="0.25">
      <c r="A45" s="42" t="str">
        <f t="shared" si="3"/>
        <v>BARCELONA</v>
      </c>
      <c r="B45" s="41">
        <f t="shared" si="4"/>
        <v>2292826</v>
      </c>
      <c r="C45" s="41">
        <f t="shared" si="5"/>
        <v>2209431</v>
      </c>
      <c r="D45" s="41">
        <f t="shared" si="6"/>
        <v>5</v>
      </c>
      <c r="E45" s="42" t="str">
        <f t="shared" si="2"/>
        <v>CASTELLON</v>
      </c>
      <c r="F45" s="42">
        <f t="shared" si="7"/>
        <v>2078910</v>
      </c>
      <c r="G45" s="42">
        <f t="shared" si="8"/>
        <v>1450352</v>
      </c>
    </row>
    <row r="46" spans="1:9" x14ac:dyDescent="0.25">
      <c r="A46" s="42" t="str">
        <f t="shared" si="3"/>
        <v>BILBAO</v>
      </c>
      <c r="B46" s="41">
        <f t="shared" si="4"/>
        <v>2263380</v>
      </c>
      <c r="C46" s="41">
        <f t="shared" si="5"/>
        <v>2260841</v>
      </c>
      <c r="D46" s="41">
        <f t="shared" si="6"/>
        <v>6</v>
      </c>
      <c r="E46" s="42" t="str">
        <f t="shared" si="2"/>
        <v>A CORUÑA</v>
      </c>
      <c r="F46" s="42">
        <f t="shared" si="7"/>
        <v>1947580</v>
      </c>
      <c r="G46" s="42">
        <f t="shared" si="8"/>
        <v>1656430</v>
      </c>
    </row>
    <row r="47" spans="1:9" x14ac:dyDescent="0.25">
      <c r="A47" s="42" t="str">
        <f t="shared" si="3"/>
        <v>CARTAGENA</v>
      </c>
      <c r="B47" s="41">
        <f t="shared" si="4"/>
        <v>2471887</v>
      </c>
      <c r="C47" s="41">
        <f t="shared" si="5"/>
        <v>2127289</v>
      </c>
      <c r="D47" s="41">
        <f t="shared" si="6"/>
        <v>4</v>
      </c>
      <c r="E47" s="42" t="str">
        <f t="shared" si="2"/>
        <v>HUELVA</v>
      </c>
      <c r="F47" s="42">
        <f t="shared" si="7"/>
        <v>1568069</v>
      </c>
      <c r="G47" s="42">
        <f t="shared" si="8"/>
        <v>1741924</v>
      </c>
    </row>
    <row r="48" spans="1:9" x14ac:dyDescent="0.25">
      <c r="A48" s="42" t="str">
        <f t="shared" si="3"/>
        <v>CASTELLON</v>
      </c>
      <c r="B48" s="41">
        <f t="shared" si="4"/>
        <v>2078910</v>
      </c>
      <c r="C48" s="41">
        <f t="shared" si="5"/>
        <v>1450352</v>
      </c>
      <c r="D48" s="41">
        <f t="shared" si="6"/>
        <v>8</v>
      </c>
      <c r="E48" s="42" t="str">
        <f t="shared" si="2"/>
        <v>AVILES</v>
      </c>
      <c r="F48" s="42">
        <f t="shared" si="7"/>
        <v>1541307</v>
      </c>
      <c r="G48" s="42">
        <f t="shared" si="8"/>
        <v>1427466</v>
      </c>
    </row>
    <row r="49" spans="1:7" x14ac:dyDescent="0.25">
      <c r="A49" s="42" t="str">
        <f t="shared" si="3"/>
        <v>CEUTA</v>
      </c>
      <c r="B49" s="41">
        <f t="shared" si="4"/>
        <v>16069</v>
      </c>
      <c r="C49" s="41">
        <f t="shared" si="5"/>
        <v>44465</v>
      </c>
      <c r="D49" s="41">
        <f t="shared" si="6"/>
        <v>27</v>
      </c>
      <c r="E49" s="42" t="str">
        <f t="shared" si="2"/>
        <v>SANTANDER</v>
      </c>
      <c r="F49" s="42">
        <f t="shared" si="7"/>
        <v>1509322</v>
      </c>
      <c r="G49" s="42">
        <f t="shared" si="8"/>
        <v>1316210</v>
      </c>
    </row>
    <row r="50" spans="1:7" x14ac:dyDescent="0.25">
      <c r="A50" s="42" t="str">
        <f t="shared" si="3"/>
        <v>FERROL-SAN CIBRAO</v>
      </c>
      <c r="B50" s="41">
        <f t="shared" si="4"/>
        <v>4544814</v>
      </c>
      <c r="C50" s="41">
        <f t="shared" si="5"/>
        <v>4027672</v>
      </c>
      <c r="D50" s="41">
        <f t="shared" si="6"/>
        <v>2</v>
      </c>
      <c r="E50" s="42" t="str">
        <f t="shared" si="2"/>
        <v>VALENCIA</v>
      </c>
      <c r="F50" s="42">
        <f t="shared" si="7"/>
        <v>1379196</v>
      </c>
      <c r="G50" s="42">
        <f t="shared" si="8"/>
        <v>1159469</v>
      </c>
    </row>
    <row r="51" spans="1:7" x14ac:dyDescent="0.25">
      <c r="A51" s="42" t="str">
        <f t="shared" si="3"/>
        <v>GIJON</v>
      </c>
      <c r="B51" s="41">
        <f t="shared" si="4"/>
        <v>7212031</v>
      </c>
      <c r="C51" s="41">
        <f t="shared" si="5"/>
        <v>6646877</v>
      </c>
      <c r="D51" s="41">
        <f t="shared" si="6"/>
        <v>1</v>
      </c>
      <c r="E51" s="42" t="str">
        <f t="shared" si="2"/>
        <v>SEVILLA</v>
      </c>
      <c r="F51" s="42">
        <f t="shared" si="7"/>
        <v>836111</v>
      </c>
      <c r="G51" s="42">
        <f t="shared" si="8"/>
        <v>885282</v>
      </c>
    </row>
    <row r="52" spans="1:7" x14ac:dyDescent="0.25">
      <c r="A52" s="42" t="str">
        <f t="shared" si="3"/>
        <v>HUELVA</v>
      </c>
      <c r="B52" s="41">
        <f t="shared" si="4"/>
        <v>1568069</v>
      </c>
      <c r="C52" s="41">
        <f t="shared" si="5"/>
        <v>1741924</v>
      </c>
      <c r="D52" s="41">
        <f t="shared" si="6"/>
        <v>10</v>
      </c>
      <c r="E52" s="42" t="str">
        <f t="shared" si="2"/>
        <v>PASAIA</v>
      </c>
      <c r="F52" s="42">
        <f t="shared" si="7"/>
        <v>743172</v>
      </c>
      <c r="G52" s="42">
        <f t="shared" si="8"/>
        <v>549506</v>
      </c>
    </row>
    <row r="53" spans="1:7" x14ac:dyDescent="0.25">
      <c r="A53" s="42" t="str">
        <f t="shared" si="3"/>
        <v>LAS PALMAS</v>
      </c>
      <c r="B53" s="41">
        <f t="shared" si="4"/>
        <v>259042</v>
      </c>
      <c r="C53" s="41">
        <f t="shared" si="5"/>
        <v>156442</v>
      </c>
      <c r="D53" s="41">
        <f t="shared" si="6"/>
        <v>22</v>
      </c>
      <c r="E53" s="42" t="str">
        <f t="shared" si="2"/>
        <v>BAHIA DE ALGECIRAS</v>
      </c>
      <c r="F53" s="42">
        <f t="shared" si="7"/>
        <v>658315</v>
      </c>
      <c r="G53" s="42">
        <f t="shared" si="8"/>
        <v>680732</v>
      </c>
    </row>
    <row r="54" spans="1:7" x14ac:dyDescent="0.25">
      <c r="A54" s="42" t="str">
        <f t="shared" si="3"/>
        <v>MALAGA</v>
      </c>
      <c r="B54" s="41">
        <f t="shared" si="4"/>
        <v>499551</v>
      </c>
      <c r="C54" s="41">
        <f t="shared" si="5"/>
        <v>379567</v>
      </c>
      <c r="D54" s="41">
        <f t="shared" si="6"/>
        <v>20</v>
      </c>
      <c r="E54" s="42" t="str">
        <f t="shared" si="2"/>
        <v>BALEARES</v>
      </c>
      <c r="F54" s="42">
        <f t="shared" si="7"/>
        <v>636631</v>
      </c>
      <c r="G54" s="42">
        <f t="shared" si="8"/>
        <v>590513</v>
      </c>
    </row>
    <row r="55" spans="1:7" x14ac:dyDescent="0.25">
      <c r="A55" s="42" t="str">
        <f t="shared" si="3"/>
        <v>MARIN Y RIA DE PONTEVEDRA</v>
      </c>
      <c r="B55" s="41">
        <f t="shared" si="4"/>
        <v>327538</v>
      </c>
      <c r="C55" s="41">
        <f t="shared" si="5"/>
        <v>417641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622313</v>
      </c>
      <c r="G55" s="42">
        <f t="shared" si="8"/>
        <v>851554</v>
      </c>
    </row>
    <row r="56" spans="1:7" x14ac:dyDescent="0.25">
      <c r="A56" s="42" t="str">
        <f t="shared" si="3"/>
        <v>MELILLA</v>
      </c>
      <c r="B56" s="41">
        <f t="shared" si="4"/>
        <v>2725</v>
      </c>
      <c r="C56" s="41">
        <f t="shared" si="5"/>
        <v>5300</v>
      </c>
      <c r="D56" s="41">
        <f t="shared" si="6"/>
        <v>28</v>
      </c>
      <c r="E56" s="42" t="str">
        <f t="shared" si="2"/>
        <v>ALICANTE</v>
      </c>
      <c r="F56" s="42">
        <f t="shared" si="9"/>
        <v>508945</v>
      </c>
      <c r="G56" s="42">
        <f t="shared" si="8"/>
        <v>472757</v>
      </c>
    </row>
    <row r="57" spans="1:7" x14ac:dyDescent="0.25">
      <c r="A57" s="42" t="str">
        <f t="shared" si="3"/>
        <v>MOTRIL</v>
      </c>
      <c r="B57" s="41">
        <f t="shared" si="4"/>
        <v>211221</v>
      </c>
      <c r="C57" s="41">
        <f t="shared" si="5"/>
        <v>241395</v>
      </c>
      <c r="D57" s="41">
        <f t="shared" si="6"/>
        <v>24</v>
      </c>
      <c r="E57" s="42" t="str">
        <f t="shared" si="2"/>
        <v>MALAGA</v>
      </c>
      <c r="F57" s="42">
        <f t="shared" si="9"/>
        <v>499551</v>
      </c>
      <c r="G57" s="42">
        <f t="shared" si="8"/>
        <v>379567</v>
      </c>
    </row>
    <row r="58" spans="1:7" x14ac:dyDescent="0.25">
      <c r="A58" s="42" t="str">
        <f t="shared" si="3"/>
        <v>PASAIA</v>
      </c>
      <c r="B58" s="41">
        <f t="shared" si="4"/>
        <v>743172</v>
      </c>
      <c r="C58" s="41">
        <f t="shared" si="5"/>
        <v>549506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327538</v>
      </c>
      <c r="G58" s="42">
        <f t="shared" si="8"/>
        <v>417641</v>
      </c>
    </row>
    <row r="59" spans="1:7" x14ac:dyDescent="0.25">
      <c r="A59" s="42" t="str">
        <f t="shared" si="3"/>
        <v>SANTA CRUZ DE TENERIFE</v>
      </c>
      <c r="B59" s="41">
        <f t="shared" si="4"/>
        <v>212912</v>
      </c>
      <c r="C59" s="41">
        <f t="shared" si="5"/>
        <v>235585</v>
      </c>
      <c r="D59" s="41">
        <f t="shared" si="6"/>
        <v>23</v>
      </c>
      <c r="E59" s="42" t="str">
        <f t="shared" si="2"/>
        <v>LAS PALMAS</v>
      </c>
      <c r="F59" s="42">
        <f t="shared" si="9"/>
        <v>259042</v>
      </c>
      <c r="G59" s="42">
        <f t="shared" si="8"/>
        <v>156442</v>
      </c>
    </row>
    <row r="60" spans="1:7" x14ac:dyDescent="0.25">
      <c r="A60" s="42" t="str">
        <f t="shared" si="3"/>
        <v>SANTANDER</v>
      </c>
      <c r="B60" s="41">
        <f t="shared" si="4"/>
        <v>1509322</v>
      </c>
      <c r="C60" s="41">
        <f t="shared" si="5"/>
        <v>1316210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212912</v>
      </c>
      <c r="G60" s="42">
        <f t="shared" si="8"/>
        <v>235585</v>
      </c>
    </row>
    <row r="61" spans="1:7" x14ac:dyDescent="0.25">
      <c r="A61" s="42" t="str">
        <f t="shared" si="3"/>
        <v>SEVILLA</v>
      </c>
      <c r="B61" s="41">
        <f t="shared" si="4"/>
        <v>836111</v>
      </c>
      <c r="C61" s="41">
        <f t="shared" si="5"/>
        <v>885282</v>
      </c>
      <c r="D61" s="41">
        <f t="shared" si="6"/>
        <v>14</v>
      </c>
      <c r="E61" s="42" t="str">
        <f t="shared" si="2"/>
        <v>MOTRIL</v>
      </c>
      <c r="F61" s="42">
        <f t="shared" si="9"/>
        <v>211221</v>
      </c>
      <c r="G61" s="42">
        <f t="shared" si="8"/>
        <v>241395</v>
      </c>
    </row>
    <row r="62" spans="1:7" x14ac:dyDescent="0.25">
      <c r="A62" s="42" t="str">
        <f t="shared" si="3"/>
        <v>TARRAGONA</v>
      </c>
      <c r="B62" s="41">
        <f t="shared" si="4"/>
        <v>3720803</v>
      </c>
      <c r="C62" s="41">
        <f t="shared" si="5"/>
        <v>3043081</v>
      </c>
      <c r="D62" s="41">
        <f t="shared" si="6"/>
        <v>3</v>
      </c>
      <c r="E62" s="42" t="str">
        <f t="shared" si="2"/>
        <v>VIGO</v>
      </c>
      <c r="F62" s="42">
        <f t="shared" si="9"/>
        <v>136827</v>
      </c>
      <c r="G62" s="42">
        <f t="shared" si="8"/>
        <v>146297</v>
      </c>
    </row>
    <row r="63" spans="1:7" x14ac:dyDescent="0.25">
      <c r="A63" s="42" t="str">
        <f t="shared" si="3"/>
        <v>VALENCIA</v>
      </c>
      <c r="B63" s="41">
        <f t="shared" si="4"/>
        <v>1379196</v>
      </c>
      <c r="C63" s="41">
        <f t="shared" si="5"/>
        <v>1159469</v>
      </c>
      <c r="D63" s="41">
        <f t="shared" si="6"/>
        <v>13</v>
      </c>
      <c r="E63" s="42" t="str">
        <f t="shared" si="2"/>
        <v>VILAGARCIA</v>
      </c>
      <c r="F63" s="42">
        <f t="shared" si="9"/>
        <v>129010</v>
      </c>
      <c r="G63" s="42">
        <f t="shared" si="8"/>
        <v>98995</v>
      </c>
    </row>
    <row r="64" spans="1:7" x14ac:dyDescent="0.25">
      <c r="A64" s="42" t="str">
        <f t="shared" si="3"/>
        <v>VIGO</v>
      </c>
      <c r="B64" s="41">
        <f t="shared" si="4"/>
        <v>136827</v>
      </c>
      <c r="C64" s="41">
        <f t="shared" si="5"/>
        <v>146297</v>
      </c>
      <c r="D64" s="41">
        <f t="shared" si="6"/>
        <v>25</v>
      </c>
      <c r="E64" s="42" t="str">
        <f t="shared" si="2"/>
        <v>CEUTA</v>
      </c>
      <c r="F64" s="42">
        <f t="shared" si="9"/>
        <v>16069</v>
      </c>
      <c r="G64" s="42">
        <f t="shared" si="8"/>
        <v>44465</v>
      </c>
    </row>
    <row r="65" spans="1:7" x14ac:dyDescent="0.25">
      <c r="A65" s="42" t="str">
        <f t="shared" si="3"/>
        <v>VILAGARCIA</v>
      </c>
      <c r="B65" s="41">
        <f t="shared" si="4"/>
        <v>129010</v>
      </c>
      <c r="C65" s="41">
        <f t="shared" si="5"/>
        <v>98995</v>
      </c>
      <c r="D65" s="41">
        <f t="shared" si="6"/>
        <v>26</v>
      </c>
      <c r="E65" s="42" t="str">
        <f t="shared" si="2"/>
        <v>MELILLA</v>
      </c>
      <c r="F65" s="42">
        <f t="shared" si="9"/>
        <v>2725</v>
      </c>
      <c r="G65" s="42">
        <f t="shared" si="8"/>
        <v>5300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117235</v>
      </c>
      <c r="C7" s="21">
        <v>70559</v>
      </c>
      <c r="D7" s="21">
        <v>620445</v>
      </c>
      <c r="E7" s="21">
        <v>550731</v>
      </c>
      <c r="F7" s="10">
        <f>((E7*100)/D7)-100</f>
        <v>-11.236128907477692</v>
      </c>
      <c r="G7" s="1"/>
      <c r="H7" s="1"/>
      <c r="I7" s="1"/>
    </row>
    <row r="8" spans="1:12" x14ac:dyDescent="0.25">
      <c r="A8" s="11" t="s">
        <v>45</v>
      </c>
      <c r="B8" s="22">
        <v>126544</v>
      </c>
      <c r="C8" s="22">
        <v>121805</v>
      </c>
      <c r="D8" s="22">
        <v>685737</v>
      </c>
      <c r="E8" s="22">
        <v>678672</v>
      </c>
      <c r="F8" s="13">
        <f t="shared" ref="F8:F35" si="0">((E8*100)/D8)-100</f>
        <v>-1.0302783720289312</v>
      </c>
      <c r="G8" s="1"/>
      <c r="H8" s="1"/>
      <c r="I8" s="1"/>
    </row>
    <row r="9" spans="1:12" x14ac:dyDescent="0.25">
      <c r="A9" s="8" t="s">
        <v>46</v>
      </c>
      <c r="B9" s="21">
        <v>55542</v>
      </c>
      <c r="C9" s="21">
        <v>74110</v>
      </c>
      <c r="D9" s="21">
        <v>309508</v>
      </c>
      <c r="E9" s="21">
        <v>365334</v>
      </c>
      <c r="F9" s="10">
        <f t="shared" si="0"/>
        <v>18.037013582847621</v>
      </c>
      <c r="G9" s="1"/>
      <c r="H9" s="1"/>
      <c r="I9" s="1"/>
    </row>
    <row r="10" spans="1:12" x14ac:dyDescent="0.25">
      <c r="A10" s="11" t="s">
        <v>47</v>
      </c>
      <c r="B10" s="22">
        <v>128154</v>
      </c>
      <c r="C10" s="22">
        <v>81756</v>
      </c>
      <c r="D10" s="22">
        <v>620029</v>
      </c>
      <c r="E10" s="22">
        <v>584325</v>
      </c>
      <c r="F10" s="13">
        <f t="shared" si="0"/>
        <v>-5.7584403310167716</v>
      </c>
      <c r="G10" s="1"/>
      <c r="H10" s="1"/>
      <c r="I10" s="1"/>
    </row>
    <row r="11" spans="1:12" x14ac:dyDescent="0.25">
      <c r="A11" s="8" t="s">
        <v>48</v>
      </c>
      <c r="B11" s="21">
        <v>4959941</v>
      </c>
      <c r="C11" s="21">
        <v>4987766</v>
      </c>
      <c r="D11" s="21">
        <v>29053416</v>
      </c>
      <c r="E11" s="21">
        <v>31815254</v>
      </c>
      <c r="F11" s="10">
        <f t="shared" si="0"/>
        <v>9.506069785391162</v>
      </c>
      <c r="G11" s="1"/>
      <c r="H11" s="1"/>
      <c r="I11" s="1"/>
    </row>
    <row r="12" spans="1:12" x14ac:dyDescent="0.25">
      <c r="A12" s="11" t="s">
        <v>49</v>
      </c>
      <c r="B12" s="22">
        <v>130260</v>
      </c>
      <c r="C12" s="22">
        <v>106137</v>
      </c>
      <c r="D12" s="22">
        <v>908461</v>
      </c>
      <c r="E12" s="22">
        <v>774367</v>
      </c>
      <c r="F12" s="13">
        <f t="shared" si="0"/>
        <v>-14.760567597288158</v>
      </c>
      <c r="G12" s="1"/>
      <c r="H12" s="1"/>
      <c r="I12" s="1"/>
    </row>
    <row r="13" spans="1:12" x14ac:dyDescent="0.25">
      <c r="A13" s="8" t="s">
        <v>50</v>
      </c>
      <c r="B13" s="21">
        <v>861268</v>
      </c>
      <c r="C13" s="21">
        <v>894787</v>
      </c>
      <c r="D13" s="21">
        <v>4330113</v>
      </c>
      <c r="E13" s="21">
        <v>4631636</v>
      </c>
      <c r="F13" s="10">
        <f t="shared" si="0"/>
        <v>6.9633979528940699</v>
      </c>
      <c r="G13" s="1"/>
      <c r="H13" s="1"/>
      <c r="I13" s="1"/>
    </row>
    <row r="14" spans="1:12" x14ac:dyDescent="0.25">
      <c r="A14" s="11" t="s">
        <v>51</v>
      </c>
      <c r="B14" s="22">
        <v>2437233</v>
      </c>
      <c r="C14" s="22">
        <v>2477033</v>
      </c>
      <c r="D14" s="22">
        <v>13133715</v>
      </c>
      <c r="E14" s="22">
        <v>13546558</v>
      </c>
      <c r="F14" s="13">
        <f t="shared" si="0"/>
        <v>3.1433832696993989</v>
      </c>
      <c r="G14" s="1"/>
      <c r="H14" s="1"/>
      <c r="I14" s="1"/>
    </row>
    <row r="15" spans="1:12" x14ac:dyDescent="0.25">
      <c r="A15" s="8" t="s">
        <v>52</v>
      </c>
      <c r="B15" s="21">
        <v>790132</v>
      </c>
      <c r="C15" s="21">
        <v>821252</v>
      </c>
      <c r="D15" s="21">
        <v>4616567</v>
      </c>
      <c r="E15" s="21">
        <v>4810068</v>
      </c>
      <c r="F15" s="10">
        <f t="shared" si="0"/>
        <v>4.191447887575336</v>
      </c>
      <c r="G15" s="1"/>
      <c r="H15" s="1"/>
      <c r="I15" s="1"/>
    </row>
    <row r="16" spans="1:12" x14ac:dyDescent="0.25">
      <c r="A16" s="11" t="s">
        <v>53</v>
      </c>
      <c r="B16" s="22">
        <v>93900</v>
      </c>
      <c r="C16" s="22">
        <v>107602</v>
      </c>
      <c r="D16" s="22">
        <v>513441</v>
      </c>
      <c r="E16" s="22">
        <v>566327</v>
      </c>
      <c r="F16" s="13">
        <f t="shared" si="0"/>
        <v>10.300307143371882</v>
      </c>
      <c r="G16" s="1"/>
      <c r="H16" s="1"/>
      <c r="I16" s="1"/>
    </row>
    <row r="17" spans="1:9" x14ac:dyDescent="0.25">
      <c r="A17" s="8" t="s">
        <v>54</v>
      </c>
      <c r="B17" s="21">
        <v>328095</v>
      </c>
      <c r="C17" s="21">
        <v>302015</v>
      </c>
      <c r="D17" s="21">
        <v>1485819</v>
      </c>
      <c r="E17" s="21">
        <v>1542079</v>
      </c>
      <c r="F17" s="10">
        <f t="shared" si="0"/>
        <v>3.7864638963426955</v>
      </c>
      <c r="G17" s="1"/>
      <c r="H17" s="1"/>
      <c r="I17" s="1"/>
    </row>
    <row r="18" spans="1:9" x14ac:dyDescent="0.25">
      <c r="A18" s="11" t="s">
        <v>55</v>
      </c>
      <c r="B18" s="22">
        <v>77489</v>
      </c>
      <c r="C18" s="22">
        <v>84653</v>
      </c>
      <c r="D18" s="22">
        <v>473954</v>
      </c>
      <c r="E18" s="22">
        <v>476655</v>
      </c>
      <c r="F18" s="13">
        <f t="shared" si="0"/>
        <v>0.56988652907244841</v>
      </c>
      <c r="G18" s="1"/>
      <c r="H18" s="1"/>
      <c r="I18" s="1"/>
    </row>
    <row r="19" spans="1:9" x14ac:dyDescent="0.25">
      <c r="A19" s="8" t="s">
        <v>56</v>
      </c>
      <c r="B19" s="21">
        <v>57033</v>
      </c>
      <c r="C19" s="21">
        <v>62972</v>
      </c>
      <c r="D19" s="21">
        <v>459475</v>
      </c>
      <c r="E19" s="21">
        <v>452863</v>
      </c>
      <c r="F19" s="10">
        <f t="shared" si="0"/>
        <v>-1.43903367974319</v>
      </c>
      <c r="G19" s="1"/>
      <c r="H19" s="1"/>
      <c r="I19" s="1"/>
    </row>
    <row r="20" spans="1:9" x14ac:dyDescent="0.25">
      <c r="A20" s="11" t="s">
        <v>57</v>
      </c>
      <c r="B20" s="22">
        <v>194595</v>
      </c>
      <c r="C20" s="22">
        <v>190594</v>
      </c>
      <c r="D20" s="22">
        <v>1037183</v>
      </c>
      <c r="E20" s="22">
        <v>1038976</v>
      </c>
      <c r="F20" s="13">
        <f t="shared" si="0"/>
        <v>0.17287209682379512</v>
      </c>
      <c r="G20" s="1"/>
      <c r="H20" s="1"/>
      <c r="I20" s="1"/>
    </row>
    <row r="21" spans="1:9" x14ac:dyDescent="0.25">
      <c r="A21" s="8" t="s">
        <v>58</v>
      </c>
      <c r="B21" s="21">
        <v>61151</v>
      </c>
      <c r="C21" s="21">
        <v>47722</v>
      </c>
      <c r="D21" s="21">
        <v>329940</v>
      </c>
      <c r="E21" s="21">
        <v>403606</v>
      </c>
      <c r="F21" s="10">
        <f t="shared" si="0"/>
        <v>22.32708977389828</v>
      </c>
      <c r="G21" s="1"/>
      <c r="H21" s="1"/>
      <c r="I21" s="1"/>
    </row>
    <row r="22" spans="1:9" x14ac:dyDescent="0.25">
      <c r="A22" s="11" t="s">
        <v>59</v>
      </c>
      <c r="B22" s="22">
        <v>1147046</v>
      </c>
      <c r="C22" s="22">
        <v>1301316</v>
      </c>
      <c r="D22" s="22">
        <v>7247839</v>
      </c>
      <c r="E22" s="22">
        <v>7049108</v>
      </c>
      <c r="F22" s="13">
        <f t="shared" si="0"/>
        <v>-2.7419345269672846</v>
      </c>
      <c r="G22" s="1"/>
      <c r="H22" s="1"/>
      <c r="I22" s="1"/>
    </row>
    <row r="23" spans="1:9" x14ac:dyDescent="0.25">
      <c r="A23" s="8" t="s">
        <v>60</v>
      </c>
      <c r="B23" s="21">
        <v>131019</v>
      </c>
      <c r="C23" s="21">
        <v>75551</v>
      </c>
      <c r="D23" s="21">
        <v>643166</v>
      </c>
      <c r="E23" s="21">
        <v>592831</v>
      </c>
      <c r="F23" s="10">
        <f t="shared" si="0"/>
        <v>-7.8261288687523916</v>
      </c>
      <c r="G23" s="1"/>
      <c r="H23" s="1"/>
      <c r="I23" s="1"/>
    </row>
    <row r="24" spans="1:9" x14ac:dyDescent="0.25">
      <c r="A24" s="11" t="s">
        <v>61</v>
      </c>
      <c r="B24" s="22">
        <v>82100</v>
      </c>
      <c r="C24" s="22">
        <v>89363</v>
      </c>
      <c r="D24" s="22">
        <v>510539</v>
      </c>
      <c r="E24" s="22">
        <v>523757</v>
      </c>
      <c r="F24" s="13">
        <f t="shared" si="0"/>
        <v>2.5890284581589214</v>
      </c>
      <c r="G24" s="1"/>
      <c r="H24" s="1"/>
      <c r="I24" s="1"/>
    </row>
    <row r="25" spans="1:9" x14ac:dyDescent="0.25">
      <c r="A25" s="8" t="s">
        <v>62</v>
      </c>
      <c r="B25" s="21">
        <v>77668</v>
      </c>
      <c r="C25" s="21">
        <v>81455</v>
      </c>
      <c r="D25" s="21">
        <v>445604</v>
      </c>
      <c r="E25" s="21">
        <v>469290</v>
      </c>
      <c r="F25" s="10">
        <f t="shared" si="0"/>
        <v>5.3154819077028037</v>
      </c>
      <c r="G25" s="1"/>
      <c r="H25" s="1"/>
      <c r="I25" s="1"/>
    </row>
    <row r="26" spans="1:9" x14ac:dyDescent="0.25">
      <c r="A26" s="11" t="s">
        <v>63</v>
      </c>
      <c r="B26" s="22">
        <v>37986</v>
      </c>
      <c r="C26" s="22">
        <v>31349</v>
      </c>
      <c r="D26" s="22">
        <v>157513</v>
      </c>
      <c r="E26" s="22">
        <v>163420</v>
      </c>
      <c r="F26" s="13">
        <f t="shared" si="0"/>
        <v>3.7501666529111901</v>
      </c>
      <c r="G26" s="1"/>
      <c r="H26" s="1"/>
      <c r="I26" s="1"/>
    </row>
    <row r="27" spans="1:9" x14ac:dyDescent="0.25">
      <c r="A27" s="8" t="s">
        <v>64</v>
      </c>
      <c r="B27" s="21">
        <v>171955</v>
      </c>
      <c r="C27" s="21">
        <v>135703</v>
      </c>
      <c r="D27" s="21">
        <v>805807</v>
      </c>
      <c r="E27" s="21">
        <v>953385</v>
      </c>
      <c r="F27" s="10">
        <f t="shared" si="0"/>
        <v>18.314310995064574</v>
      </c>
      <c r="G27" s="1"/>
      <c r="H27" s="1"/>
      <c r="I27" s="1"/>
    </row>
    <row r="28" spans="1:9" x14ac:dyDescent="0.25">
      <c r="A28" s="11" t="s">
        <v>65</v>
      </c>
      <c r="B28" s="22">
        <v>399851</v>
      </c>
      <c r="C28" s="22">
        <v>448131</v>
      </c>
      <c r="D28" s="22">
        <v>2547654</v>
      </c>
      <c r="E28" s="22">
        <v>2662569</v>
      </c>
      <c r="F28" s="13">
        <f t="shared" si="0"/>
        <v>4.5106203589655394</v>
      </c>
      <c r="G28" s="1"/>
      <c r="H28" s="1"/>
      <c r="I28" s="1"/>
    </row>
    <row r="29" spans="1:9" x14ac:dyDescent="0.25">
      <c r="A29" s="8" t="s">
        <v>66</v>
      </c>
      <c r="B29" s="21">
        <v>161763</v>
      </c>
      <c r="C29" s="21">
        <v>157302</v>
      </c>
      <c r="D29" s="21">
        <v>816166</v>
      </c>
      <c r="E29" s="21">
        <v>949101</v>
      </c>
      <c r="F29" s="10">
        <f t="shared" si="0"/>
        <v>16.287740484166207</v>
      </c>
      <c r="G29" s="1"/>
      <c r="H29" s="1"/>
      <c r="I29" s="1"/>
    </row>
    <row r="30" spans="1:9" x14ac:dyDescent="0.25">
      <c r="A30" s="11" t="s">
        <v>67</v>
      </c>
      <c r="B30" s="22">
        <v>213660</v>
      </c>
      <c r="C30" s="22">
        <v>204485</v>
      </c>
      <c r="D30" s="22">
        <v>1133884</v>
      </c>
      <c r="E30" s="22">
        <v>1111685</v>
      </c>
      <c r="F30" s="13">
        <f t="shared" si="0"/>
        <v>-1.9577840414010552</v>
      </c>
      <c r="G30" s="1"/>
      <c r="H30" s="1"/>
      <c r="I30" s="1"/>
    </row>
    <row r="31" spans="1:9" x14ac:dyDescent="0.25">
      <c r="A31" s="8" t="s">
        <v>68</v>
      </c>
      <c r="B31" s="21">
        <v>187881</v>
      </c>
      <c r="C31" s="21">
        <v>241177</v>
      </c>
      <c r="D31" s="21">
        <v>1359096</v>
      </c>
      <c r="E31" s="21">
        <v>1413922</v>
      </c>
      <c r="F31" s="10">
        <f t="shared" si="0"/>
        <v>4.0340049562356199</v>
      </c>
      <c r="G31" s="1"/>
      <c r="H31" s="1"/>
      <c r="I31" s="1"/>
    </row>
    <row r="32" spans="1:9" x14ac:dyDescent="0.25">
      <c r="A32" s="11" t="s">
        <v>69</v>
      </c>
      <c r="B32" s="22">
        <v>4670294</v>
      </c>
      <c r="C32" s="22">
        <v>5229215</v>
      </c>
      <c r="D32" s="22">
        <v>29839384</v>
      </c>
      <c r="E32" s="22">
        <v>29156601</v>
      </c>
      <c r="F32" s="13">
        <f t="shared" si="0"/>
        <v>-2.2881940190186185</v>
      </c>
      <c r="G32" s="1"/>
      <c r="H32" s="1"/>
      <c r="I32" s="1"/>
    </row>
    <row r="33" spans="1:9" x14ac:dyDescent="0.25">
      <c r="A33" s="8" t="s">
        <v>70</v>
      </c>
      <c r="B33" s="21">
        <v>344894</v>
      </c>
      <c r="C33" s="21">
        <v>290084</v>
      </c>
      <c r="D33" s="21">
        <v>1786885</v>
      </c>
      <c r="E33" s="21">
        <v>1672131</v>
      </c>
      <c r="F33" s="10">
        <f t="shared" si="0"/>
        <v>-6.4220137278000493</v>
      </c>
      <c r="G33" s="1"/>
      <c r="H33" s="1"/>
      <c r="I33" s="1"/>
    </row>
    <row r="34" spans="1:9" x14ac:dyDescent="0.25">
      <c r="A34" s="11" t="s">
        <v>71</v>
      </c>
      <c r="B34" s="22">
        <v>47429</v>
      </c>
      <c r="C34" s="22">
        <v>44830</v>
      </c>
      <c r="D34" s="22">
        <v>247996</v>
      </c>
      <c r="E34" s="22">
        <v>275247</v>
      </c>
      <c r="F34" s="13">
        <f t="shared" si="0"/>
        <v>10.988483685220729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18092118</v>
      </c>
      <c r="C35" s="15">
        <f t="shared" ref="C35:E35" si="1">SUM(C7:C34)</f>
        <v>18760724</v>
      </c>
      <c r="D35" s="15">
        <f t="shared" si="1"/>
        <v>106119336</v>
      </c>
      <c r="E35" s="15">
        <f t="shared" si="1"/>
        <v>109230498</v>
      </c>
      <c r="F35" s="16">
        <f t="shared" si="0"/>
        <v>2.9317578843501195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550731</v>
      </c>
      <c r="C38" s="41">
        <f>D7</f>
        <v>620445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31815254</v>
      </c>
      <c r="G38" s="42">
        <f>LOOKUP(E38,$A$38:$A$65,$C$38:$C$65)</f>
        <v>29053416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678672</v>
      </c>
      <c r="C39" s="41">
        <f t="shared" ref="C39:C65" si="5">D8</f>
        <v>685737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29156601</v>
      </c>
      <c r="G39" s="42">
        <f t="shared" ref="G39:G65" si="8">LOOKUP(E39,$A$38:$A$65,$C$38:$C$65)</f>
        <v>29839384</v>
      </c>
    </row>
    <row r="40" spans="1:9" x14ac:dyDescent="0.25">
      <c r="A40" s="42" t="str">
        <f t="shared" si="3"/>
        <v>ALMERIA</v>
      </c>
      <c r="B40" s="41">
        <f t="shared" si="4"/>
        <v>365334</v>
      </c>
      <c r="C40" s="41">
        <f t="shared" si="5"/>
        <v>309508</v>
      </c>
      <c r="D40" s="41">
        <f t="shared" si="6"/>
        <v>26</v>
      </c>
      <c r="E40" s="42" t="str">
        <f t="shared" si="2"/>
        <v>BARCELONA</v>
      </c>
      <c r="F40" s="42">
        <f t="shared" si="7"/>
        <v>13546558</v>
      </c>
      <c r="G40" s="42">
        <f t="shared" si="8"/>
        <v>13133715</v>
      </c>
    </row>
    <row r="41" spans="1:9" x14ac:dyDescent="0.25">
      <c r="A41" s="42" t="str">
        <f t="shared" si="3"/>
        <v>AVILES</v>
      </c>
      <c r="B41" s="41">
        <f t="shared" si="4"/>
        <v>584325</v>
      </c>
      <c r="C41" s="41">
        <f t="shared" si="5"/>
        <v>620029</v>
      </c>
      <c r="D41" s="41">
        <f t="shared" si="6"/>
        <v>18</v>
      </c>
      <c r="E41" s="42" t="str">
        <f t="shared" si="2"/>
        <v>LAS PALMAS</v>
      </c>
      <c r="F41" s="42">
        <f t="shared" si="7"/>
        <v>7049108</v>
      </c>
      <c r="G41" s="42">
        <f t="shared" si="8"/>
        <v>7247839</v>
      </c>
    </row>
    <row r="42" spans="1:9" x14ac:dyDescent="0.25">
      <c r="A42" s="42" t="str">
        <f t="shared" si="3"/>
        <v>BAHIA DE ALGECIRAS</v>
      </c>
      <c r="B42" s="41">
        <f t="shared" si="4"/>
        <v>31815254</v>
      </c>
      <c r="C42" s="41">
        <f t="shared" si="5"/>
        <v>29053416</v>
      </c>
      <c r="D42" s="41">
        <f t="shared" si="6"/>
        <v>1</v>
      </c>
      <c r="E42" s="42" t="str">
        <f t="shared" si="2"/>
        <v>BILBAO</v>
      </c>
      <c r="F42" s="42">
        <f t="shared" si="7"/>
        <v>4810068</v>
      </c>
      <c r="G42" s="42">
        <f t="shared" si="8"/>
        <v>4616567</v>
      </c>
    </row>
    <row r="43" spans="1:9" x14ac:dyDescent="0.25">
      <c r="A43" s="42" t="str">
        <f t="shared" si="3"/>
        <v>BAHIA DE CADIZ</v>
      </c>
      <c r="B43" s="41">
        <f t="shared" si="4"/>
        <v>774367</v>
      </c>
      <c r="C43" s="41">
        <f t="shared" si="5"/>
        <v>908461</v>
      </c>
      <c r="D43" s="41">
        <f t="shared" si="6"/>
        <v>15</v>
      </c>
      <c r="E43" s="42" t="str">
        <f t="shared" si="2"/>
        <v>BALEARES</v>
      </c>
      <c r="F43" s="42">
        <f t="shared" si="7"/>
        <v>4631636</v>
      </c>
      <c r="G43" s="42">
        <f t="shared" si="8"/>
        <v>4330113</v>
      </c>
    </row>
    <row r="44" spans="1:9" x14ac:dyDescent="0.25">
      <c r="A44" s="42" t="str">
        <f t="shared" si="3"/>
        <v>BALEARES</v>
      </c>
      <c r="B44" s="41">
        <f t="shared" si="4"/>
        <v>4631636</v>
      </c>
      <c r="C44" s="41">
        <f t="shared" si="5"/>
        <v>4330113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2662569</v>
      </c>
      <c r="G44" s="42">
        <f t="shared" si="8"/>
        <v>2547654</v>
      </c>
    </row>
    <row r="45" spans="1:9" x14ac:dyDescent="0.25">
      <c r="A45" s="42" t="str">
        <f t="shared" si="3"/>
        <v>BARCELONA</v>
      </c>
      <c r="B45" s="41">
        <f t="shared" si="4"/>
        <v>13546558</v>
      </c>
      <c r="C45" s="41">
        <f t="shared" si="5"/>
        <v>13133715</v>
      </c>
      <c r="D45" s="41">
        <f t="shared" si="6"/>
        <v>3</v>
      </c>
      <c r="E45" s="42" t="str">
        <f t="shared" si="2"/>
        <v>VIGO</v>
      </c>
      <c r="F45" s="42">
        <f t="shared" si="7"/>
        <v>1672131</v>
      </c>
      <c r="G45" s="42">
        <f t="shared" si="8"/>
        <v>1786885</v>
      </c>
    </row>
    <row r="46" spans="1:9" x14ac:dyDescent="0.25">
      <c r="A46" s="42" t="str">
        <f t="shared" si="3"/>
        <v>BILBAO</v>
      </c>
      <c r="B46" s="41">
        <f t="shared" si="4"/>
        <v>4810068</v>
      </c>
      <c r="C46" s="41">
        <f t="shared" si="5"/>
        <v>4616567</v>
      </c>
      <c r="D46" s="41">
        <f t="shared" si="6"/>
        <v>5</v>
      </c>
      <c r="E46" s="42" t="str">
        <f t="shared" si="2"/>
        <v>CASTELLON</v>
      </c>
      <c r="F46" s="42">
        <f t="shared" si="7"/>
        <v>1542079</v>
      </c>
      <c r="G46" s="42">
        <f t="shared" si="8"/>
        <v>1485819</v>
      </c>
    </row>
    <row r="47" spans="1:9" x14ac:dyDescent="0.25">
      <c r="A47" s="42" t="str">
        <f t="shared" si="3"/>
        <v>CARTAGENA</v>
      </c>
      <c r="B47" s="41">
        <f t="shared" si="4"/>
        <v>566327</v>
      </c>
      <c r="C47" s="41">
        <f t="shared" si="5"/>
        <v>513441</v>
      </c>
      <c r="D47" s="41">
        <f t="shared" si="6"/>
        <v>19</v>
      </c>
      <c r="E47" s="42" t="str">
        <f t="shared" si="2"/>
        <v>TARRAGONA</v>
      </c>
      <c r="F47" s="42">
        <f t="shared" si="7"/>
        <v>1413922</v>
      </c>
      <c r="G47" s="42">
        <f t="shared" si="8"/>
        <v>1359096</v>
      </c>
    </row>
    <row r="48" spans="1:9" x14ac:dyDescent="0.25">
      <c r="A48" s="42" t="str">
        <f t="shared" si="3"/>
        <v>CASTELLON</v>
      </c>
      <c r="B48" s="41">
        <f t="shared" si="4"/>
        <v>1542079</v>
      </c>
      <c r="C48" s="41">
        <f t="shared" si="5"/>
        <v>1485819</v>
      </c>
      <c r="D48" s="41">
        <f t="shared" si="6"/>
        <v>9</v>
      </c>
      <c r="E48" s="42" t="str">
        <f t="shared" si="2"/>
        <v>SEVILLA</v>
      </c>
      <c r="F48" s="42">
        <f t="shared" si="7"/>
        <v>1111685</v>
      </c>
      <c r="G48" s="42">
        <f t="shared" si="8"/>
        <v>1133884</v>
      </c>
    </row>
    <row r="49" spans="1:7" x14ac:dyDescent="0.25">
      <c r="A49" s="42" t="str">
        <f t="shared" si="3"/>
        <v>CEUTA</v>
      </c>
      <c r="B49" s="41">
        <f t="shared" si="4"/>
        <v>476655</v>
      </c>
      <c r="C49" s="41">
        <f t="shared" si="5"/>
        <v>473954</v>
      </c>
      <c r="D49" s="41">
        <f t="shared" si="6"/>
        <v>22</v>
      </c>
      <c r="E49" s="42" t="str">
        <f t="shared" si="2"/>
        <v>GIJON</v>
      </c>
      <c r="F49" s="42">
        <f t="shared" si="7"/>
        <v>1038976</v>
      </c>
      <c r="G49" s="42">
        <f t="shared" si="8"/>
        <v>1037183</v>
      </c>
    </row>
    <row r="50" spans="1:7" x14ac:dyDescent="0.25">
      <c r="A50" s="42" t="str">
        <f t="shared" si="3"/>
        <v>FERROL-SAN CIBRAO</v>
      </c>
      <c r="B50" s="41">
        <f t="shared" si="4"/>
        <v>452863</v>
      </c>
      <c r="C50" s="41">
        <f t="shared" si="5"/>
        <v>459475</v>
      </c>
      <c r="D50" s="41">
        <f t="shared" si="6"/>
        <v>24</v>
      </c>
      <c r="E50" s="42" t="str">
        <f t="shared" si="2"/>
        <v>PASAIA</v>
      </c>
      <c r="F50" s="42">
        <f t="shared" si="7"/>
        <v>953385</v>
      </c>
      <c r="G50" s="42">
        <f t="shared" si="8"/>
        <v>805807</v>
      </c>
    </row>
    <row r="51" spans="1:7" x14ac:dyDescent="0.25">
      <c r="A51" s="42" t="str">
        <f t="shared" si="3"/>
        <v>GIJON</v>
      </c>
      <c r="B51" s="41">
        <f t="shared" si="4"/>
        <v>1038976</v>
      </c>
      <c r="C51" s="41">
        <f t="shared" si="5"/>
        <v>1037183</v>
      </c>
      <c r="D51" s="41">
        <f t="shared" si="6"/>
        <v>12</v>
      </c>
      <c r="E51" s="42" t="str">
        <f t="shared" si="2"/>
        <v>SANTANDER</v>
      </c>
      <c r="F51" s="42">
        <f t="shared" si="7"/>
        <v>949101</v>
      </c>
      <c r="G51" s="42">
        <f t="shared" si="8"/>
        <v>816166</v>
      </c>
    </row>
    <row r="52" spans="1:7" x14ac:dyDescent="0.25">
      <c r="A52" s="42" t="str">
        <f t="shared" si="3"/>
        <v>HUELVA</v>
      </c>
      <c r="B52" s="41">
        <f t="shared" si="4"/>
        <v>403606</v>
      </c>
      <c r="C52" s="41">
        <f t="shared" si="5"/>
        <v>329940</v>
      </c>
      <c r="D52" s="41">
        <f t="shared" si="6"/>
        <v>25</v>
      </c>
      <c r="E52" s="42" t="str">
        <f t="shared" si="2"/>
        <v>BAHIA DE CADIZ</v>
      </c>
      <c r="F52" s="42">
        <f t="shared" si="7"/>
        <v>774367</v>
      </c>
      <c r="G52" s="42">
        <f t="shared" si="8"/>
        <v>908461</v>
      </c>
    </row>
    <row r="53" spans="1:7" x14ac:dyDescent="0.25">
      <c r="A53" s="42" t="str">
        <f t="shared" si="3"/>
        <v>LAS PALMAS</v>
      </c>
      <c r="B53" s="41">
        <f t="shared" si="4"/>
        <v>7049108</v>
      </c>
      <c r="C53" s="41">
        <f t="shared" si="5"/>
        <v>7247839</v>
      </c>
      <c r="D53" s="41">
        <f t="shared" si="6"/>
        <v>4</v>
      </c>
      <c r="E53" s="42" t="str">
        <f t="shared" si="2"/>
        <v>ALICANTE</v>
      </c>
      <c r="F53" s="42">
        <f t="shared" si="7"/>
        <v>678672</v>
      </c>
      <c r="G53" s="42">
        <f t="shared" si="8"/>
        <v>685737</v>
      </c>
    </row>
    <row r="54" spans="1:7" x14ac:dyDescent="0.25">
      <c r="A54" s="42" t="str">
        <f t="shared" si="3"/>
        <v>MALAGA</v>
      </c>
      <c r="B54" s="41">
        <f t="shared" si="4"/>
        <v>592831</v>
      </c>
      <c r="C54" s="41">
        <f t="shared" si="5"/>
        <v>643166</v>
      </c>
      <c r="D54" s="41">
        <f t="shared" si="6"/>
        <v>17</v>
      </c>
      <c r="E54" s="42" t="str">
        <f t="shared" si="2"/>
        <v>MALAGA</v>
      </c>
      <c r="F54" s="42">
        <f t="shared" si="7"/>
        <v>592831</v>
      </c>
      <c r="G54" s="42">
        <f t="shared" si="8"/>
        <v>643166</v>
      </c>
    </row>
    <row r="55" spans="1:7" x14ac:dyDescent="0.25">
      <c r="A55" s="42" t="str">
        <f t="shared" si="3"/>
        <v>MARIN Y RIA DE PONTEVEDRA</v>
      </c>
      <c r="B55" s="41">
        <f t="shared" si="4"/>
        <v>523757</v>
      </c>
      <c r="C55" s="41">
        <f t="shared" si="5"/>
        <v>510539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584325</v>
      </c>
      <c r="G55" s="42">
        <f t="shared" si="8"/>
        <v>620029</v>
      </c>
    </row>
    <row r="56" spans="1:7" x14ac:dyDescent="0.25">
      <c r="A56" s="42" t="str">
        <f t="shared" si="3"/>
        <v>MELILLA</v>
      </c>
      <c r="B56" s="41">
        <f t="shared" si="4"/>
        <v>469290</v>
      </c>
      <c r="C56" s="41">
        <f t="shared" si="5"/>
        <v>445604</v>
      </c>
      <c r="D56" s="41">
        <f t="shared" si="6"/>
        <v>23</v>
      </c>
      <c r="E56" s="42" t="str">
        <f t="shared" si="2"/>
        <v>CARTAGENA</v>
      </c>
      <c r="F56" s="42">
        <f t="shared" si="9"/>
        <v>566327</v>
      </c>
      <c r="G56" s="42">
        <f t="shared" si="8"/>
        <v>513441</v>
      </c>
    </row>
    <row r="57" spans="1:7" x14ac:dyDescent="0.25">
      <c r="A57" s="42" t="str">
        <f t="shared" si="3"/>
        <v>MOTRIL</v>
      </c>
      <c r="B57" s="41">
        <f t="shared" si="4"/>
        <v>163420</v>
      </c>
      <c r="C57" s="41">
        <f t="shared" si="5"/>
        <v>157513</v>
      </c>
      <c r="D57" s="41">
        <f t="shared" si="6"/>
        <v>28</v>
      </c>
      <c r="E57" s="42" t="str">
        <f t="shared" si="2"/>
        <v>A CORUÑA</v>
      </c>
      <c r="F57" s="42">
        <f t="shared" si="9"/>
        <v>550731</v>
      </c>
      <c r="G57" s="42">
        <f t="shared" si="8"/>
        <v>620445</v>
      </c>
    </row>
    <row r="58" spans="1:7" x14ac:dyDescent="0.25">
      <c r="A58" s="42" t="str">
        <f t="shared" si="3"/>
        <v>PASAIA</v>
      </c>
      <c r="B58" s="41">
        <f t="shared" si="4"/>
        <v>953385</v>
      </c>
      <c r="C58" s="41">
        <f t="shared" si="5"/>
        <v>805807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523757</v>
      </c>
      <c r="G58" s="42">
        <f t="shared" si="8"/>
        <v>510539</v>
      </c>
    </row>
    <row r="59" spans="1:7" x14ac:dyDescent="0.25">
      <c r="A59" s="42" t="str">
        <f t="shared" si="3"/>
        <v>SANTA CRUZ DE TENERIFE</v>
      </c>
      <c r="B59" s="41">
        <f t="shared" si="4"/>
        <v>2662569</v>
      </c>
      <c r="C59" s="41">
        <f t="shared" si="5"/>
        <v>2547654</v>
      </c>
      <c r="D59" s="41">
        <f t="shared" si="6"/>
        <v>7</v>
      </c>
      <c r="E59" s="42" t="str">
        <f t="shared" si="2"/>
        <v>CEUTA</v>
      </c>
      <c r="F59" s="42">
        <f t="shared" si="9"/>
        <v>476655</v>
      </c>
      <c r="G59" s="42">
        <f t="shared" si="8"/>
        <v>473954</v>
      </c>
    </row>
    <row r="60" spans="1:7" x14ac:dyDescent="0.25">
      <c r="A60" s="42" t="str">
        <f t="shared" si="3"/>
        <v>SANTANDER</v>
      </c>
      <c r="B60" s="41">
        <f t="shared" si="4"/>
        <v>949101</v>
      </c>
      <c r="C60" s="41">
        <f t="shared" si="5"/>
        <v>816166</v>
      </c>
      <c r="D60" s="41">
        <f t="shared" si="6"/>
        <v>14</v>
      </c>
      <c r="E60" s="42" t="str">
        <f t="shared" si="2"/>
        <v>MELILLA</v>
      </c>
      <c r="F60" s="42">
        <f t="shared" si="9"/>
        <v>469290</v>
      </c>
      <c r="G60" s="42">
        <f t="shared" si="8"/>
        <v>445604</v>
      </c>
    </row>
    <row r="61" spans="1:7" x14ac:dyDescent="0.25">
      <c r="A61" s="42" t="str">
        <f t="shared" si="3"/>
        <v>SEVILLA</v>
      </c>
      <c r="B61" s="41">
        <f t="shared" si="4"/>
        <v>1111685</v>
      </c>
      <c r="C61" s="41">
        <f t="shared" si="5"/>
        <v>1133884</v>
      </c>
      <c r="D61" s="41">
        <f t="shared" si="6"/>
        <v>11</v>
      </c>
      <c r="E61" s="42" t="str">
        <f t="shared" si="2"/>
        <v>FERROL-SAN CIBRAO</v>
      </c>
      <c r="F61" s="42">
        <f t="shared" si="9"/>
        <v>452863</v>
      </c>
      <c r="G61" s="42">
        <f t="shared" si="8"/>
        <v>459475</v>
      </c>
    </row>
    <row r="62" spans="1:7" x14ac:dyDescent="0.25">
      <c r="A62" s="42" t="str">
        <f t="shared" si="3"/>
        <v>TARRAGONA</v>
      </c>
      <c r="B62" s="41">
        <f t="shared" si="4"/>
        <v>1413922</v>
      </c>
      <c r="C62" s="41">
        <f t="shared" si="5"/>
        <v>1359096</v>
      </c>
      <c r="D62" s="41">
        <f t="shared" si="6"/>
        <v>10</v>
      </c>
      <c r="E62" s="42" t="str">
        <f t="shared" si="2"/>
        <v>HUELVA</v>
      </c>
      <c r="F62" s="42">
        <f t="shared" si="9"/>
        <v>403606</v>
      </c>
      <c r="G62" s="42">
        <f t="shared" si="8"/>
        <v>329940</v>
      </c>
    </row>
    <row r="63" spans="1:7" x14ac:dyDescent="0.25">
      <c r="A63" s="42" t="str">
        <f t="shared" si="3"/>
        <v>VALENCIA</v>
      </c>
      <c r="B63" s="41">
        <f t="shared" si="4"/>
        <v>29156601</v>
      </c>
      <c r="C63" s="41">
        <f t="shared" si="5"/>
        <v>29839384</v>
      </c>
      <c r="D63" s="41">
        <f t="shared" si="6"/>
        <v>2</v>
      </c>
      <c r="E63" s="42" t="str">
        <f t="shared" si="2"/>
        <v>ALMERIA</v>
      </c>
      <c r="F63" s="42">
        <f t="shared" si="9"/>
        <v>365334</v>
      </c>
      <c r="G63" s="42">
        <f t="shared" si="8"/>
        <v>309508</v>
      </c>
    </row>
    <row r="64" spans="1:7" x14ac:dyDescent="0.25">
      <c r="A64" s="42" t="str">
        <f t="shared" si="3"/>
        <v>VIGO</v>
      </c>
      <c r="B64" s="41">
        <f t="shared" si="4"/>
        <v>1672131</v>
      </c>
      <c r="C64" s="41">
        <f t="shared" si="5"/>
        <v>1786885</v>
      </c>
      <c r="D64" s="41">
        <f t="shared" si="6"/>
        <v>8</v>
      </c>
      <c r="E64" s="42" t="str">
        <f t="shared" si="2"/>
        <v>VILAGARCIA</v>
      </c>
      <c r="F64" s="42">
        <f t="shared" si="9"/>
        <v>275247</v>
      </c>
      <c r="G64" s="42">
        <f t="shared" si="8"/>
        <v>247996</v>
      </c>
    </row>
    <row r="65" spans="1:7" x14ac:dyDescent="0.25">
      <c r="A65" s="42" t="str">
        <f t="shared" si="3"/>
        <v>VILAGARCIA</v>
      </c>
      <c r="B65" s="41">
        <f t="shared" si="4"/>
        <v>275247</v>
      </c>
      <c r="C65" s="41">
        <f t="shared" si="5"/>
        <v>247996</v>
      </c>
      <c r="D65" s="41">
        <f t="shared" si="6"/>
        <v>27</v>
      </c>
      <c r="E65" s="42" t="str">
        <f t="shared" si="2"/>
        <v>MOTRIL</v>
      </c>
      <c r="F65" s="42">
        <f t="shared" si="9"/>
        <v>163420</v>
      </c>
      <c r="G65" s="42">
        <f t="shared" si="8"/>
        <v>157513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3741</v>
      </c>
      <c r="C7" s="23">
        <v>5712</v>
      </c>
      <c r="D7" s="23">
        <v>20938</v>
      </c>
      <c r="E7" s="23">
        <v>26282</v>
      </c>
      <c r="F7" s="10">
        <f>((E7*100)/D7)-100</f>
        <v>25.522972585729292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0</v>
      </c>
      <c r="D8" s="24">
        <v>148</v>
      </c>
      <c r="E8" s="24">
        <v>85</v>
      </c>
      <c r="F8" s="13">
        <f t="shared" ref="F8:F35" si="0">((E8*100)/D8)-100</f>
        <v>-42.567567567567565</v>
      </c>
      <c r="G8" s="1"/>
      <c r="H8" s="1"/>
      <c r="I8" s="1"/>
    </row>
    <row r="9" spans="1:12" x14ac:dyDescent="0.25">
      <c r="A9" s="8" t="s">
        <v>46</v>
      </c>
      <c r="B9" s="23">
        <v>171</v>
      </c>
      <c r="C9" s="23">
        <v>235</v>
      </c>
      <c r="D9" s="23">
        <v>1312</v>
      </c>
      <c r="E9" s="23">
        <v>1631</v>
      </c>
      <c r="F9" s="10">
        <f t="shared" si="0"/>
        <v>24.314024390243901</v>
      </c>
      <c r="G9" s="1"/>
      <c r="H9" s="1"/>
      <c r="I9" s="1"/>
    </row>
    <row r="10" spans="1:12" x14ac:dyDescent="0.25">
      <c r="A10" s="11" t="s">
        <v>47</v>
      </c>
      <c r="B10" s="24">
        <v>699</v>
      </c>
      <c r="C10" s="24">
        <v>1216</v>
      </c>
      <c r="D10" s="24">
        <v>8211</v>
      </c>
      <c r="E10" s="24">
        <v>9390</v>
      </c>
      <c r="F10" s="13">
        <f t="shared" si="0"/>
        <v>14.358786993058089</v>
      </c>
      <c r="G10" s="1"/>
      <c r="H10" s="1"/>
      <c r="I10" s="1"/>
    </row>
    <row r="11" spans="1:12" x14ac:dyDescent="0.25">
      <c r="A11" s="8" t="s">
        <v>48</v>
      </c>
      <c r="B11" s="23">
        <v>55</v>
      </c>
      <c r="C11" s="23">
        <v>169</v>
      </c>
      <c r="D11" s="23">
        <v>175</v>
      </c>
      <c r="E11" s="23">
        <v>424</v>
      </c>
      <c r="F11" s="10">
        <f t="shared" si="0"/>
        <v>142.28571428571428</v>
      </c>
      <c r="G11" s="1"/>
      <c r="H11" s="1"/>
      <c r="I11" s="1"/>
    </row>
    <row r="12" spans="1:12" x14ac:dyDescent="0.25">
      <c r="A12" s="11" t="s">
        <v>49</v>
      </c>
      <c r="B12" s="24">
        <v>3129</v>
      </c>
      <c r="C12" s="24">
        <v>2170</v>
      </c>
      <c r="D12" s="24">
        <v>9920</v>
      </c>
      <c r="E12" s="24">
        <v>7179</v>
      </c>
      <c r="F12" s="13">
        <f t="shared" si="0"/>
        <v>-27.631048387096769</v>
      </c>
      <c r="G12" s="1"/>
      <c r="H12" s="1"/>
      <c r="I12" s="1"/>
    </row>
    <row r="13" spans="1:12" x14ac:dyDescent="0.25">
      <c r="A13" s="8" t="s">
        <v>50</v>
      </c>
      <c r="B13" s="23">
        <v>252</v>
      </c>
      <c r="C13" s="23">
        <v>308</v>
      </c>
      <c r="D13" s="23">
        <v>1275</v>
      </c>
      <c r="E13" s="23">
        <v>1319</v>
      </c>
      <c r="F13" s="10">
        <f t="shared" si="0"/>
        <v>3.4509803921568647</v>
      </c>
      <c r="G13" s="1"/>
      <c r="H13" s="1"/>
      <c r="I13" s="1"/>
    </row>
    <row r="14" spans="1:12" x14ac:dyDescent="0.25">
      <c r="A14" s="11" t="s">
        <v>51</v>
      </c>
      <c r="B14" s="24">
        <v>351</v>
      </c>
      <c r="C14" s="24">
        <v>291</v>
      </c>
      <c r="D14" s="24">
        <v>1154</v>
      </c>
      <c r="E14" s="24">
        <v>1450</v>
      </c>
      <c r="F14" s="13">
        <f t="shared" si="0"/>
        <v>25.649913344887352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13</v>
      </c>
      <c r="C16" s="24">
        <v>43</v>
      </c>
      <c r="D16" s="24">
        <v>308</v>
      </c>
      <c r="E16" s="24">
        <v>305</v>
      </c>
      <c r="F16" s="13">
        <f t="shared" si="0"/>
        <v>-0.97402597402597735</v>
      </c>
      <c r="G16" s="1"/>
      <c r="H16" s="1"/>
      <c r="I16" s="1"/>
    </row>
    <row r="17" spans="1:9" x14ac:dyDescent="0.25">
      <c r="A17" s="8" t="s">
        <v>54</v>
      </c>
      <c r="B17" s="23">
        <v>607</v>
      </c>
      <c r="C17" s="23">
        <v>602</v>
      </c>
      <c r="D17" s="23">
        <v>2034</v>
      </c>
      <c r="E17" s="23">
        <v>2295</v>
      </c>
      <c r="F17" s="10">
        <f t="shared" si="0"/>
        <v>12.83185840707965</v>
      </c>
      <c r="G17" s="1"/>
      <c r="H17" s="1"/>
      <c r="I17" s="1"/>
    </row>
    <row r="18" spans="1:9" x14ac:dyDescent="0.25">
      <c r="A18" s="11" t="s">
        <v>55</v>
      </c>
      <c r="B18" s="24">
        <v>8</v>
      </c>
      <c r="C18" s="24">
        <v>0</v>
      </c>
      <c r="D18" s="24">
        <v>26</v>
      </c>
      <c r="E18" s="24">
        <v>3</v>
      </c>
      <c r="F18" s="13">
        <f t="shared" si="0"/>
        <v>-88.461538461538467</v>
      </c>
      <c r="G18" s="1"/>
      <c r="H18" s="1"/>
      <c r="I18" s="1"/>
    </row>
    <row r="19" spans="1:9" x14ac:dyDescent="0.25">
      <c r="A19" s="8" t="s">
        <v>56</v>
      </c>
      <c r="B19" s="23">
        <v>13</v>
      </c>
      <c r="C19" s="23">
        <v>22</v>
      </c>
      <c r="D19" s="23">
        <v>140</v>
      </c>
      <c r="E19" s="23">
        <v>132</v>
      </c>
      <c r="F19" s="10">
        <f t="shared" si="0"/>
        <v>-5.7142857142857082</v>
      </c>
      <c r="G19" s="1"/>
      <c r="H19" s="1"/>
      <c r="I19" s="1"/>
    </row>
    <row r="20" spans="1:9" x14ac:dyDescent="0.25">
      <c r="A20" s="11" t="s">
        <v>57</v>
      </c>
      <c r="B20" s="24">
        <v>344</v>
      </c>
      <c r="C20" s="24">
        <v>207</v>
      </c>
      <c r="D20" s="24">
        <v>6143</v>
      </c>
      <c r="E20" s="24">
        <v>4601</v>
      </c>
      <c r="F20" s="13">
        <f t="shared" si="0"/>
        <v>-25.101741819957681</v>
      </c>
      <c r="G20" s="1"/>
      <c r="H20" s="1"/>
      <c r="I20" s="1"/>
    </row>
    <row r="21" spans="1:9" x14ac:dyDescent="0.25">
      <c r="A21" s="8" t="s">
        <v>58</v>
      </c>
      <c r="B21" s="23">
        <v>197</v>
      </c>
      <c r="C21" s="23">
        <v>182</v>
      </c>
      <c r="D21" s="23">
        <v>1185</v>
      </c>
      <c r="E21" s="23">
        <v>1114</v>
      </c>
      <c r="F21" s="10">
        <f t="shared" si="0"/>
        <v>-5.991561181434605</v>
      </c>
      <c r="G21" s="1"/>
      <c r="H21" s="1"/>
      <c r="I21" s="1"/>
    </row>
    <row r="22" spans="1:9" x14ac:dyDescent="0.25">
      <c r="A22" s="11" t="s">
        <v>59</v>
      </c>
      <c r="B22" s="24">
        <v>220</v>
      </c>
      <c r="C22" s="24">
        <v>0</v>
      </c>
      <c r="D22" s="24">
        <v>431</v>
      </c>
      <c r="E22" s="24">
        <v>29</v>
      </c>
      <c r="F22" s="13">
        <f t="shared" si="0"/>
        <v>-93.271461716937353</v>
      </c>
      <c r="G22" s="1"/>
      <c r="H22" s="1"/>
      <c r="I22" s="1"/>
    </row>
    <row r="23" spans="1:9" x14ac:dyDescent="0.25">
      <c r="A23" s="8" t="s">
        <v>60</v>
      </c>
      <c r="B23" s="23">
        <v>25</v>
      </c>
      <c r="C23" s="23">
        <v>26</v>
      </c>
      <c r="D23" s="23">
        <v>180</v>
      </c>
      <c r="E23" s="23">
        <v>218</v>
      </c>
      <c r="F23" s="10">
        <f t="shared" si="0"/>
        <v>21.111111111111114</v>
      </c>
      <c r="G23" s="1"/>
      <c r="H23" s="1"/>
      <c r="I23" s="1"/>
    </row>
    <row r="24" spans="1:9" x14ac:dyDescent="0.25">
      <c r="A24" s="11" t="s">
        <v>61</v>
      </c>
      <c r="B24" s="24">
        <v>180</v>
      </c>
      <c r="C24" s="24">
        <v>150</v>
      </c>
      <c r="D24" s="24">
        <v>1076</v>
      </c>
      <c r="E24" s="24">
        <v>958</v>
      </c>
      <c r="F24" s="13">
        <f t="shared" si="0"/>
        <v>-10.966542750929364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176</v>
      </c>
      <c r="C26" s="24">
        <v>65</v>
      </c>
      <c r="D26" s="24">
        <v>1058</v>
      </c>
      <c r="E26" s="24">
        <v>385</v>
      </c>
      <c r="F26" s="13">
        <f t="shared" si="0"/>
        <v>-63.610586011342157</v>
      </c>
      <c r="G26" s="1"/>
      <c r="H26" s="1"/>
      <c r="I26" s="1"/>
    </row>
    <row r="27" spans="1:9" x14ac:dyDescent="0.25">
      <c r="A27" s="8" t="s">
        <v>64</v>
      </c>
      <c r="B27" s="23">
        <v>1678</v>
      </c>
      <c r="C27" s="23">
        <v>2070</v>
      </c>
      <c r="D27" s="23">
        <v>13243</v>
      </c>
      <c r="E27" s="23">
        <v>12365</v>
      </c>
      <c r="F27" s="10">
        <f t="shared" si="0"/>
        <v>-6.6299176923657797</v>
      </c>
      <c r="G27" s="1"/>
      <c r="H27" s="1"/>
      <c r="I27" s="1"/>
    </row>
    <row r="28" spans="1:9" x14ac:dyDescent="0.25">
      <c r="A28" s="11" t="s">
        <v>65</v>
      </c>
      <c r="B28" s="24">
        <v>458</v>
      </c>
      <c r="C28" s="24">
        <v>752</v>
      </c>
      <c r="D28" s="24">
        <v>2124</v>
      </c>
      <c r="E28" s="24">
        <v>2635</v>
      </c>
      <c r="F28" s="13">
        <f t="shared" si="0"/>
        <v>24.058380414312623</v>
      </c>
      <c r="G28" s="1"/>
      <c r="H28" s="1"/>
      <c r="I28" s="1"/>
    </row>
    <row r="29" spans="1:9" x14ac:dyDescent="0.25">
      <c r="A29" s="8" t="s">
        <v>66</v>
      </c>
      <c r="B29" s="23">
        <v>171</v>
      </c>
      <c r="C29" s="23">
        <v>122</v>
      </c>
      <c r="D29" s="23">
        <v>2950</v>
      </c>
      <c r="E29" s="23">
        <v>2106</v>
      </c>
      <c r="F29" s="10">
        <f t="shared" si="0"/>
        <v>-28.610169491525426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258</v>
      </c>
      <c r="C31" s="23">
        <v>478</v>
      </c>
      <c r="D31" s="23">
        <v>1152</v>
      </c>
      <c r="E31" s="23">
        <v>2086</v>
      </c>
      <c r="F31" s="10">
        <f t="shared" si="0"/>
        <v>81.076388888888886</v>
      </c>
      <c r="G31" s="1"/>
      <c r="H31" s="1"/>
      <c r="I31" s="1"/>
    </row>
    <row r="32" spans="1:9" x14ac:dyDescent="0.25">
      <c r="A32" s="11" t="s">
        <v>69</v>
      </c>
      <c r="B32" s="24">
        <v>210</v>
      </c>
      <c r="C32" s="24">
        <v>291</v>
      </c>
      <c r="D32" s="24">
        <v>620</v>
      </c>
      <c r="E32" s="24">
        <v>947</v>
      </c>
      <c r="F32" s="13">
        <f t="shared" si="0"/>
        <v>52.741935483870975</v>
      </c>
      <c r="G32" s="1"/>
      <c r="H32" s="1"/>
      <c r="I32" s="1"/>
    </row>
    <row r="33" spans="1:9" x14ac:dyDescent="0.25">
      <c r="A33" s="8" t="s">
        <v>70</v>
      </c>
      <c r="B33" s="23">
        <v>6884</v>
      </c>
      <c r="C33" s="23">
        <v>6506</v>
      </c>
      <c r="D33" s="23">
        <v>32037</v>
      </c>
      <c r="E33" s="23">
        <v>31056</v>
      </c>
      <c r="F33" s="10">
        <f t="shared" si="0"/>
        <v>-3.0620844648375254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19865</v>
      </c>
      <c r="C35" s="15">
        <f t="shared" ref="C35:E35" si="1">SUM(C7:C34)</f>
        <v>21617</v>
      </c>
      <c r="D35" s="15">
        <f t="shared" si="1"/>
        <v>107840</v>
      </c>
      <c r="E35" s="15">
        <f t="shared" si="1"/>
        <v>108995</v>
      </c>
      <c r="F35" s="16">
        <f t="shared" si="0"/>
        <v>1.0710311572700277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26282</v>
      </c>
      <c r="C38" s="41">
        <f>D7</f>
        <v>20938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31056</v>
      </c>
      <c r="G38" s="42">
        <f>LOOKUP(E38,$A$38:$A$65,$C$38:$C$65)</f>
        <v>32037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148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26282</v>
      </c>
      <c r="G39" s="42">
        <f t="shared" ref="G39:G65" si="8">LOOKUP(E39,$A$38:$A$65,$C$38:$C$65)</f>
        <v>20938</v>
      </c>
    </row>
    <row r="40" spans="1:9" x14ac:dyDescent="0.25">
      <c r="A40" s="42" t="str">
        <f t="shared" si="3"/>
        <v>ALMERIA</v>
      </c>
      <c r="B40" s="41">
        <f t="shared" si="4"/>
        <v>1631</v>
      </c>
      <c r="C40" s="41">
        <f t="shared" si="5"/>
        <v>1312</v>
      </c>
      <c r="D40" s="41">
        <f t="shared" si="6"/>
        <v>11</v>
      </c>
      <c r="E40" s="42" t="str">
        <f t="shared" si="2"/>
        <v>PASAIA</v>
      </c>
      <c r="F40" s="42">
        <f t="shared" si="7"/>
        <v>12365</v>
      </c>
      <c r="G40" s="42">
        <f t="shared" si="8"/>
        <v>13243</v>
      </c>
    </row>
    <row r="41" spans="1:9" x14ac:dyDescent="0.25">
      <c r="A41" s="42" t="str">
        <f t="shared" si="3"/>
        <v>AVILES</v>
      </c>
      <c r="B41" s="41">
        <f t="shared" si="4"/>
        <v>9390</v>
      </c>
      <c r="C41" s="41">
        <f t="shared" si="5"/>
        <v>8211</v>
      </c>
      <c r="D41" s="41">
        <f t="shared" si="6"/>
        <v>4</v>
      </c>
      <c r="E41" s="42" t="str">
        <f t="shared" si="2"/>
        <v>AVILES</v>
      </c>
      <c r="F41" s="42">
        <f t="shared" si="7"/>
        <v>9390</v>
      </c>
      <c r="G41" s="42">
        <f t="shared" si="8"/>
        <v>8211</v>
      </c>
    </row>
    <row r="42" spans="1:9" x14ac:dyDescent="0.25">
      <c r="A42" s="42" t="str">
        <f t="shared" si="3"/>
        <v>BAHIA DE ALGECIRAS</v>
      </c>
      <c r="B42" s="41">
        <f t="shared" si="4"/>
        <v>424</v>
      </c>
      <c r="C42" s="41">
        <f t="shared" si="5"/>
        <v>175</v>
      </c>
      <c r="D42" s="41">
        <f t="shared" si="6"/>
        <v>17</v>
      </c>
      <c r="E42" s="42" t="str">
        <f t="shared" si="2"/>
        <v>BAHIA DE CADIZ</v>
      </c>
      <c r="F42" s="42">
        <f t="shared" si="7"/>
        <v>7179</v>
      </c>
      <c r="G42" s="42">
        <f t="shared" si="8"/>
        <v>9920</v>
      </c>
    </row>
    <row r="43" spans="1:9" x14ac:dyDescent="0.25">
      <c r="A43" s="42" t="str">
        <f t="shared" si="3"/>
        <v>BAHIA DE CADIZ</v>
      </c>
      <c r="B43" s="41">
        <f t="shared" si="4"/>
        <v>7179</v>
      </c>
      <c r="C43" s="41">
        <f t="shared" si="5"/>
        <v>9920</v>
      </c>
      <c r="D43" s="41">
        <f t="shared" si="6"/>
        <v>5</v>
      </c>
      <c r="E43" s="42" t="str">
        <f t="shared" si="2"/>
        <v>GIJON</v>
      </c>
      <c r="F43" s="42">
        <f t="shared" si="7"/>
        <v>4601</v>
      </c>
      <c r="G43" s="42">
        <f t="shared" si="8"/>
        <v>6143</v>
      </c>
    </row>
    <row r="44" spans="1:9" x14ac:dyDescent="0.25">
      <c r="A44" s="42" t="str">
        <f t="shared" si="3"/>
        <v>BALEARES</v>
      </c>
      <c r="B44" s="41">
        <f t="shared" si="4"/>
        <v>1319</v>
      </c>
      <c r="C44" s="41">
        <f t="shared" si="5"/>
        <v>1275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2635</v>
      </c>
      <c r="G44" s="42">
        <f t="shared" si="8"/>
        <v>2124</v>
      </c>
    </row>
    <row r="45" spans="1:9" x14ac:dyDescent="0.25">
      <c r="A45" s="42" t="str">
        <f t="shared" si="3"/>
        <v>BARCELONA</v>
      </c>
      <c r="B45" s="41">
        <f t="shared" si="4"/>
        <v>1450</v>
      </c>
      <c r="C45" s="41">
        <f t="shared" si="5"/>
        <v>1154</v>
      </c>
      <c r="D45" s="41">
        <f t="shared" si="6"/>
        <v>12</v>
      </c>
      <c r="E45" s="42" t="str">
        <f t="shared" si="2"/>
        <v>CASTELLON</v>
      </c>
      <c r="F45" s="42">
        <f t="shared" si="7"/>
        <v>2295</v>
      </c>
      <c r="G45" s="42">
        <f t="shared" si="8"/>
        <v>2034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2106</v>
      </c>
      <c r="G46" s="42">
        <f t="shared" si="8"/>
        <v>2950</v>
      </c>
    </row>
    <row r="47" spans="1:9" x14ac:dyDescent="0.25">
      <c r="A47" s="42" t="str">
        <f t="shared" si="3"/>
        <v>CARTAGENA</v>
      </c>
      <c r="B47" s="41">
        <f t="shared" si="4"/>
        <v>305</v>
      </c>
      <c r="C47" s="41">
        <f t="shared" si="5"/>
        <v>308</v>
      </c>
      <c r="D47" s="41">
        <f t="shared" si="6"/>
        <v>19</v>
      </c>
      <c r="E47" s="42" t="str">
        <f t="shared" si="2"/>
        <v>TARRAGONA</v>
      </c>
      <c r="F47" s="42">
        <f t="shared" si="7"/>
        <v>2086</v>
      </c>
      <c r="G47" s="42">
        <f t="shared" si="8"/>
        <v>1152</v>
      </c>
    </row>
    <row r="48" spans="1:9" x14ac:dyDescent="0.25">
      <c r="A48" s="42" t="str">
        <f t="shared" si="3"/>
        <v>CASTELLON</v>
      </c>
      <c r="B48" s="41">
        <f t="shared" si="4"/>
        <v>2295</v>
      </c>
      <c r="C48" s="41">
        <f t="shared" si="5"/>
        <v>2034</v>
      </c>
      <c r="D48" s="41">
        <f t="shared" si="6"/>
        <v>8</v>
      </c>
      <c r="E48" s="42" t="str">
        <f t="shared" si="2"/>
        <v>ALMERIA</v>
      </c>
      <c r="F48" s="42">
        <f t="shared" si="7"/>
        <v>1631</v>
      </c>
      <c r="G48" s="42">
        <f t="shared" si="8"/>
        <v>1312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26</v>
      </c>
      <c r="D49" s="41">
        <f t="shared" si="6"/>
        <v>24</v>
      </c>
      <c r="E49" s="42" t="str">
        <f t="shared" si="2"/>
        <v>BARCELONA</v>
      </c>
      <c r="F49" s="42">
        <f t="shared" si="7"/>
        <v>1450</v>
      </c>
      <c r="G49" s="42">
        <f t="shared" si="8"/>
        <v>1154</v>
      </c>
    </row>
    <row r="50" spans="1:7" x14ac:dyDescent="0.25">
      <c r="A50" s="42" t="str">
        <f t="shared" si="3"/>
        <v>FERROL-SAN CIBRAO</v>
      </c>
      <c r="B50" s="41">
        <f t="shared" si="4"/>
        <v>132</v>
      </c>
      <c r="C50" s="41">
        <f t="shared" si="5"/>
        <v>140</v>
      </c>
      <c r="D50" s="41">
        <f t="shared" si="6"/>
        <v>21</v>
      </c>
      <c r="E50" s="42" t="str">
        <f t="shared" si="2"/>
        <v>BALEARES</v>
      </c>
      <c r="F50" s="42">
        <f t="shared" si="7"/>
        <v>1319</v>
      </c>
      <c r="G50" s="42">
        <f t="shared" si="8"/>
        <v>1275</v>
      </c>
    </row>
    <row r="51" spans="1:7" x14ac:dyDescent="0.25">
      <c r="A51" s="42" t="str">
        <f t="shared" si="3"/>
        <v>GIJON</v>
      </c>
      <c r="B51" s="41">
        <f t="shared" si="4"/>
        <v>4601</v>
      </c>
      <c r="C51" s="41">
        <f t="shared" si="5"/>
        <v>6143</v>
      </c>
      <c r="D51" s="41">
        <f t="shared" si="6"/>
        <v>6</v>
      </c>
      <c r="E51" s="42" t="str">
        <f t="shared" si="2"/>
        <v>HUELVA</v>
      </c>
      <c r="F51" s="42">
        <f t="shared" si="7"/>
        <v>1114</v>
      </c>
      <c r="G51" s="42">
        <f t="shared" si="8"/>
        <v>1185</v>
      </c>
    </row>
    <row r="52" spans="1:7" x14ac:dyDescent="0.25">
      <c r="A52" s="42" t="str">
        <f t="shared" si="3"/>
        <v>HUELVA</v>
      </c>
      <c r="B52" s="41">
        <f t="shared" si="4"/>
        <v>1114</v>
      </c>
      <c r="C52" s="41">
        <f t="shared" si="5"/>
        <v>1185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958</v>
      </c>
      <c r="G52" s="42">
        <f t="shared" si="8"/>
        <v>1076</v>
      </c>
    </row>
    <row r="53" spans="1:7" x14ac:dyDescent="0.25">
      <c r="A53" s="42" t="str">
        <f t="shared" si="3"/>
        <v>LAS PALMAS</v>
      </c>
      <c r="B53" s="41">
        <f t="shared" si="4"/>
        <v>29</v>
      </c>
      <c r="C53" s="41">
        <f t="shared" si="5"/>
        <v>431</v>
      </c>
      <c r="D53" s="41">
        <f t="shared" si="6"/>
        <v>23</v>
      </c>
      <c r="E53" s="42" t="str">
        <f t="shared" si="2"/>
        <v>VALENCIA</v>
      </c>
      <c r="F53" s="42">
        <f t="shared" si="7"/>
        <v>947</v>
      </c>
      <c r="G53" s="42">
        <f t="shared" si="8"/>
        <v>620</v>
      </c>
    </row>
    <row r="54" spans="1:7" x14ac:dyDescent="0.25">
      <c r="A54" s="42" t="str">
        <f t="shared" si="3"/>
        <v>MALAGA</v>
      </c>
      <c r="B54" s="41">
        <f t="shared" si="4"/>
        <v>218</v>
      </c>
      <c r="C54" s="41">
        <f t="shared" si="5"/>
        <v>180</v>
      </c>
      <c r="D54" s="41">
        <f t="shared" si="6"/>
        <v>20</v>
      </c>
      <c r="E54" s="42" t="str">
        <f t="shared" si="2"/>
        <v>BAHIA DE ALGECIRAS</v>
      </c>
      <c r="F54" s="42">
        <f t="shared" si="7"/>
        <v>424</v>
      </c>
      <c r="G54" s="42">
        <f t="shared" si="8"/>
        <v>175</v>
      </c>
    </row>
    <row r="55" spans="1:7" x14ac:dyDescent="0.25">
      <c r="A55" s="42" t="str">
        <f t="shared" si="3"/>
        <v>MARIN Y RIA DE PONTEVEDRA</v>
      </c>
      <c r="B55" s="41">
        <f t="shared" si="4"/>
        <v>958</v>
      </c>
      <c r="C55" s="41">
        <f t="shared" si="5"/>
        <v>1076</v>
      </c>
      <c r="D55" s="41">
        <f t="shared" si="6"/>
        <v>15</v>
      </c>
      <c r="E55" s="42" t="str">
        <f t="shared" si="2"/>
        <v>MOTRIL</v>
      </c>
      <c r="F55" s="42">
        <f t="shared" ref="F55:F65" si="9">LOOKUP(E55,$A$38:$A$65,$B$38:$B$65)</f>
        <v>385</v>
      </c>
      <c r="G55" s="42">
        <f t="shared" si="8"/>
        <v>1058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305</v>
      </c>
      <c r="G56" s="42">
        <f t="shared" si="8"/>
        <v>308</v>
      </c>
    </row>
    <row r="57" spans="1:7" x14ac:dyDescent="0.25">
      <c r="A57" s="42" t="str">
        <f t="shared" si="3"/>
        <v>MOTRIL</v>
      </c>
      <c r="B57" s="41">
        <f t="shared" si="4"/>
        <v>385</v>
      </c>
      <c r="C57" s="41">
        <f t="shared" si="5"/>
        <v>1058</v>
      </c>
      <c r="D57" s="41">
        <f t="shared" si="6"/>
        <v>18</v>
      </c>
      <c r="E57" s="42" t="str">
        <f t="shared" si="2"/>
        <v>MALAGA</v>
      </c>
      <c r="F57" s="42">
        <f t="shared" si="9"/>
        <v>218</v>
      </c>
      <c r="G57" s="42">
        <f t="shared" si="8"/>
        <v>180</v>
      </c>
    </row>
    <row r="58" spans="1:7" x14ac:dyDescent="0.25">
      <c r="A58" s="42" t="str">
        <f t="shared" si="3"/>
        <v>PASAIA</v>
      </c>
      <c r="B58" s="41">
        <f t="shared" si="4"/>
        <v>12365</v>
      </c>
      <c r="C58" s="41">
        <f t="shared" si="5"/>
        <v>13243</v>
      </c>
      <c r="D58" s="41">
        <f t="shared" si="6"/>
        <v>3</v>
      </c>
      <c r="E58" s="42" t="str">
        <f t="shared" si="2"/>
        <v>FERROL-SAN CIBRAO</v>
      </c>
      <c r="F58" s="42">
        <f t="shared" si="9"/>
        <v>132</v>
      </c>
      <c r="G58" s="42">
        <f t="shared" si="8"/>
        <v>140</v>
      </c>
    </row>
    <row r="59" spans="1:7" x14ac:dyDescent="0.25">
      <c r="A59" s="42" t="str">
        <f t="shared" si="3"/>
        <v>SANTA CRUZ DE TENERIFE</v>
      </c>
      <c r="B59" s="41">
        <f t="shared" si="4"/>
        <v>2635</v>
      </c>
      <c r="C59" s="41">
        <f t="shared" si="5"/>
        <v>2124</v>
      </c>
      <c r="D59" s="41">
        <f t="shared" si="6"/>
        <v>7</v>
      </c>
      <c r="E59" s="42" t="str">
        <f t="shared" si="2"/>
        <v>ALICANTE</v>
      </c>
      <c r="F59" s="42">
        <f t="shared" si="9"/>
        <v>85</v>
      </c>
      <c r="G59" s="42">
        <f t="shared" si="8"/>
        <v>148</v>
      </c>
    </row>
    <row r="60" spans="1:7" x14ac:dyDescent="0.25">
      <c r="A60" s="42" t="str">
        <f t="shared" si="3"/>
        <v>SANTANDER</v>
      </c>
      <c r="B60" s="41">
        <f t="shared" si="4"/>
        <v>2106</v>
      </c>
      <c r="C60" s="41">
        <f t="shared" si="5"/>
        <v>2950</v>
      </c>
      <c r="D60" s="41">
        <f t="shared" si="6"/>
        <v>9</v>
      </c>
      <c r="E60" s="42" t="str">
        <f t="shared" si="2"/>
        <v>LAS PALMAS</v>
      </c>
      <c r="F60" s="42">
        <f t="shared" si="9"/>
        <v>29</v>
      </c>
      <c r="G60" s="42">
        <f t="shared" si="8"/>
        <v>431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26</v>
      </c>
    </row>
    <row r="62" spans="1:7" x14ac:dyDescent="0.25">
      <c r="A62" s="42" t="str">
        <f t="shared" si="3"/>
        <v>TARRAGONA</v>
      </c>
      <c r="B62" s="41">
        <f t="shared" si="4"/>
        <v>2086</v>
      </c>
      <c r="C62" s="41">
        <f t="shared" si="5"/>
        <v>1152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947</v>
      </c>
      <c r="C63" s="41">
        <f t="shared" si="5"/>
        <v>620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31056</v>
      </c>
      <c r="C64" s="41">
        <f t="shared" si="5"/>
        <v>32037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3988</v>
      </c>
      <c r="C7" s="25">
        <v>15781</v>
      </c>
      <c r="D7" s="25">
        <v>21986</v>
      </c>
      <c r="E7" s="25">
        <v>32810</v>
      </c>
      <c r="F7" s="10">
        <f>((E7*100)/D7)-100</f>
        <v>49.231329027562992</v>
      </c>
      <c r="G7" s="1"/>
      <c r="H7" s="1"/>
      <c r="I7" s="1"/>
    </row>
    <row r="8" spans="1:12" x14ac:dyDescent="0.25">
      <c r="A8" s="11" t="s">
        <v>45</v>
      </c>
      <c r="B8" s="26">
        <v>961</v>
      </c>
      <c r="C8" s="26">
        <v>638</v>
      </c>
      <c r="D8" s="26">
        <v>6458</v>
      </c>
      <c r="E8" s="26">
        <v>5110</v>
      </c>
      <c r="F8" s="13">
        <f t="shared" ref="F8:F35" si="0">((E8*100)/D8)-100</f>
        <v>-20.873335397956026</v>
      </c>
      <c r="G8" s="1"/>
      <c r="H8" s="1"/>
      <c r="I8" s="1"/>
    </row>
    <row r="9" spans="1:12" x14ac:dyDescent="0.25">
      <c r="A9" s="8" t="s">
        <v>46</v>
      </c>
      <c r="B9" s="25">
        <v>3779</v>
      </c>
      <c r="C9" s="25">
        <v>4384</v>
      </c>
      <c r="D9" s="25">
        <v>19442</v>
      </c>
      <c r="E9" s="25">
        <v>23383</v>
      </c>
      <c r="F9" s="10">
        <f t="shared" si="0"/>
        <v>20.270548297500255</v>
      </c>
      <c r="G9" s="1"/>
      <c r="H9" s="1"/>
      <c r="I9" s="1"/>
    </row>
    <row r="10" spans="1:12" x14ac:dyDescent="0.25">
      <c r="A10" s="11" t="s">
        <v>47</v>
      </c>
      <c r="B10" s="26">
        <v>5476</v>
      </c>
      <c r="C10" s="26">
        <v>3639</v>
      </c>
      <c r="D10" s="26">
        <v>22184</v>
      </c>
      <c r="E10" s="26">
        <v>20215</v>
      </c>
      <c r="F10" s="13">
        <f t="shared" si="0"/>
        <v>-8.8757663180670789</v>
      </c>
      <c r="G10" s="1"/>
      <c r="H10" s="1"/>
      <c r="I10" s="1"/>
    </row>
    <row r="11" spans="1:12" x14ac:dyDescent="0.25">
      <c r="A11" s="8" t="s">
        <v>48</v>
      </c>
      <c r="B11" s="25">
        <v>225174</v>
      </c>
      <c r="C11" s="25">
        <v>328388</v>
      </c>
      <c r="D11" s="25">
        <v>1297087</v>
      </c>
      <c r="E11" s="25">
        <v>1794114</v>
      </c>
      <c r="F11" s="10">
        <f t="shared" si="0"/>
        <v>38.318709539144265</v>
      </c>
      <c r="G11" s="1"/>
      <c r="H11" s="1"/>
      <c r="I11" s="1"/>
    </row>
    <row r="12" spans="1:12" x14ac:dyDescent="0.25">
      <c r="A12" s="11" t="s">
        <v>49</v>
      </c>
      <c r="B12" s="26">
        <v>7762</v>
      </c>
      <c r="C12" s="26">
        <v>5902</v>
      </c>
      <c r="D12" s="26">
        <v>53287</v>
      </c>
      <c r="E12" s="26">
        <v>42983</v>
      </c>
      <c r="F12" s="13">
        <f t="shared" si="0"/>
        <v>-19.336798843995723</v>
      </c>
      <c r="G12" s="1"/>
      <c r="H12" s="1"/>
      <c r="I12" s="1"/>
    </row>
    <row r="13" spans="1:12" x14ac:dyDescent="0.25">
      <c r="A13" s="8" t="s">
        <v>50</v>
      </c>
      <c r="B13" s="25">
        <v>31151</v>
      </c>
      <c r="C13" s="25">
        <v>23492</v>
      </c>
      <c r="D13" s="25">
        <v>111588</v>
      </c>
      <c r="E13" s="25">
        <v>88706</v>
      </c>
      <c r="F13" s="10">
        <f t="shared" si="0"/>
        <v>-20.505789152955515</v>
      </c>
      <c r="G13" s="1"/>
      <c r="H13" s="1"/>
      <c r="I13" s="1"/>
    </row>
    <row r="14" spans="1:12" x14ac:dyDescent="0.25">
      <c r="A14" s="11" t="s">
        <v>51</v>
      </c>
      <c r="B14" s="26">
        <v>105342</v>
      </c>
      <c r="C14" s="26">
        <v>82775</v>
      </c>
      <c r="D14" s="26">
        <v>476428</v>
      </c>
      <c r="E14" s="26">
        <v>437506</v>
      </c>
      <c r="F14" s="13">
        <f t="shared" si="0"/>
        <v>-8.1695450309385649</v>
      </c>
      <c r="G14" s="1"/>
      <c r="H14" s="1"/>
      <c r="I14" s="1"/>
    </row>
    <row r="15" spans="1:12" x14ac:dyDescent="0.25">
      <c r="A15" s="8" t="s">
        <v>52</v>
      </c>
      <c r="B15" s="25">
        <v>10170</v>
      </c>
      <c r="C15" s="25">
        <v>10513</v>
      </c>
      <c r="D15" s="25">
        <v>61645</v>
      </c>
      <c r="E15" s="25">
        <v>62705</v>
      </c>
      <c r="F15" s="10">
        <f t="shared" si="0"/>
        <v>1.7195230756752409</v>
      </c>
      <c r="G15" s="1"/>
      <c r="H15" s="1"/>
      <c r="I15" s="1"/>
    </row>
    <row r="16" spans="1:12" x14ac:dyDescent="0.25">
      <c r="A16" s="11" t="s">
        <v>53</v>
      </c>
      <c r="B16" s="26">
        <v>5279</v>
      </c>
      <c r="C16" s="26">
        <v>7304</v>
      </c>
      <c r="D16" s="26">
        <v>26283</v>
      </c>
      <c r="E16" s="26">
        <v>30372</v>
      </c>
      <c r="F16" s="13">
        <f t="shared" si="0"/>
        <v>15.557584750599247</v>
      </c>
      <c r="G16" s="1"/>
      <c r="H16" s="1"/>
      <c r="I16" s="1"/>
    </row>
    <row r="17" spans="1:9" x14ac:dyDescent="0.25">
      <c r="A17" s="8" t="s">
        <v>54</v>
      </c>
      <c r="B17" s="25">
        <v>2818</v>
      </c>
      <c r="C17" s="25">
        <v>2296</v>
      </c>
      <c r="D17" s="25">
        <v>13376</v>
      </c>
      <c r="E17" s="25">
        <v>10364</v>
      </c>
      <c r="F17" s="10">
        <f t="shared" si="0"/>
        <v>-22.517942583732051</v>
      </c>
      <c r="G17" s="1"/>
      <c r="H17" s="1"/>
      <c r="I17" s="1"/>
    </row>
    <row r="18" spans="1:9" x14ac:dyDescent="0.25">
      <c r="A18" s="11" t="s">
        <v>55</v>
      </c>
      <c r="B18" s="26">
        <v>49528</v>
      </c>
      <c r="C18" s="26">
        <v>42994</v>
      </c>
      <c r="D18" s="26">
        <v>326219</v>
      </c>
      <c r="E18" s="26">
        <v>285183</v>
      </c>
      <c r="F18" s="13">
        <f t="shared" si="0"/>
        <v>-12.579279563728662</v>
      </c>
      <c r="G18" s="1"/>
      <c r="H18" s="1"/>
      <c r="I18" s="1"/>
    </row>
    <row r="19" spans="1:9" x14ac:dyDescent="0.25">
      <c r="A19" s="8" t="s">
        <v>56</v>
      </c>
      <c r="B19" s="25">
        <v>802</v>
      </c>
      <c r="C19" s="25">
        <v>648</v>
      </c>
      <c r="D19" s="25">
        <v>7464</v>
      </c>
      <c r="E19" s="25">
        <v>7252</v>
      </c>
      <c r="F19" s="10">
        <f t="shared" si="0"/>
        <v>-2.840300107181136</v>
      </c>
      <c r="G19" s="1"/>
      <c r="H19" s="1"/>
      <c r="I19" s="1"/>
    </row>
    <row r="20" spans="1:9" x14ac:dyDescent="0.25">
      <c r="A20" s="11" t="s">
        <v>57</v>
      </c>
      <c r="B20" s="26">
        <v>4500</v>
      </c>
      <c r="C20" s="26">
        <v>3822</v>
      </c>
      <c r="D20" s="26">
        <v>47068</v>
      </c>
      <c r="E20" s="26">
        <v>28312</v>
      </c>
      <c r="F20" s="13">
        <f t="shared" si="0"/>
        <v>-39.848729497747939</v>
      </c>
      <c r="G20" s="1"/>
      <c r="H20" s="1"/>
      <c r="I20" s="1"/>
    </row>
    <row r="21" spans="1:9" x14ac:dyDescent="0.25">
      <c r="A21" s="8" t="s">
        <v>58</v>
      </c>
      <c r="B21" s="25">
        <v>9371</v>
      </c>
      <c r="C21" s="25">
        <v>9446</v>
      </c>
      <c r="D21" s="25">
        <v>61236</v>
      </c>
      <c r="E21" s="25">
        <v>60977</v>
      </c>
      <c r="F21" s="10">
        <f t="shared" si="0"/>
        <v>-0.42295381801554299</v>
      </c>
      <c r="G21" s="1"/>
      <c r="H21" s="1"/>
      <c r="I21" s="1"/>
    </row>
    <row r="22" spans="1:9" x14ac:dyDescent="0.25">
      <c r="A22" s="11" t="s">
        <v>59</v>
      </c>
      <c r="B22" s="26">
        <v>179797</v>
      </c>
      <c r="C22" s="26">
        <v>176639</v>
      </c>
      <c r="D22" s="26">
        <v>1229197</v>
      </c>
      <c r="E22" s="26">
        <v>1084008</v>
      </c>
      <c r="F22" s="13">
        <f t="shared" si="0"/>
        <v>-11.81169495207034</v>
      </c>
      <c r="G22" s="1"/>
      <c r="H22" s="1"/>
      <c r="I22" s="1"/>
    </row>
    <row r="23" spans="1:9" x14ac:dyDescent="0.25">
      <c r="A23" s="8" t="s">
        <v>60</v>
      </c>
      <c r="B23" s="25">
        <v>3864</v>
      </c>
      <c r="C23" s="25">
        <v>2514</v>
      </c>
      <c r="D23" s="25">
        <v>34797</v>
      </c>
      <c r="E23" s="25">
        <v>26453</v>
      </c>
      <c r="F23" s="10">
        <f t="shared" si="0"/>
        <v>-23.979078656205999</v>
      </c>
      <c r="G23" s="1"/>
      <c r="H23" s="1"/>
      <c r="I23" s="1"/>
    </row>
    <row r="24" spans="1:9" x14ac:dyDescent="0.25">
      <c r="A24" s="11" t="s">
        <v>61</v>
      </c>
      <c r="B24" s="26">
        <v>2449</v>
      </c>
      <c r="C24" s="26">
        <v>1265</v>
      </c>
      <c r="D24" s="26">
        <v>14060</v>
      </c>
      <c r="E24" s="26">
        <v>9182</v>
      </c>
      <c r="F24" s="13">
        <f t="shared" si="0"/>
        <v>-34.694167852062591</v>
      </c>
      <c r="G24" s="1"/>
      <c r="H24" s="1"/>
      <c r="I24" s="1"/>
    </row>
    <row r="25" spans="1:9" x14ac:dyDescent="0.25">
      <c r="A25" s="8" t="s">
        <v>62</v>
      </c>
      <c r="B25" s="25">
        <v>4229</v>
      </c>
      <c r="C25" s="25">
        <v>3</v>
      </c>
      <c r="D25" s="25">
        <v>10410</v>
      </c>
      <c r="E25" s="25">
        <v>5269</v>
      </c>
      <c r="F25" s="10">
        <f t="shared" si="0"/>
        <v>-49.385206532180597</v>
      </c>
      <c r="G25" s="1"/>
      <c r="H25" s="1"/>
      <c r="I25" s="1"/>
    </row>
    <row r="26" spans="1:9" x14ac:dyDescent="0.25">
      <c r="A26" s="11" t="s">
        <v>63</v>
      </c>
      <c r="B26" s="26">
        <v>2878</v>
      </c>
      <c r="C26" s="26">
        <v>2724</v>
      </c>
      <c r="D26" s="26">
        <v>15472</v>
      </c>
      <c r="E26" s="26">
        <v>13608</v>
      </c>
      <c r="F26" s="13">
        <f t="shared" si="0"/>
        <v>-12.047569803516026</v>
      </c>
      <c r="G26" s="1"/>
      <c r="H26" s="1"/>
      <c r="I26" s="1"/>
    </row>
    <row r="27" spans="1:9" x14ac:dyDescent="0.25">
      <c r="A27" s="8" t="s">
        <v>64</v>
      </c>
      <c r="B27" s="25">
        <v>3198</v>
      </c>
      <c r="C27" s="25">
        <v>2908</v>
      </c>
      <c r="D27" s="25">
        <v>14736</v>
      </c>
      <c r="E27" s="25">
        <v>13486</v>
      </c>
      <c r="F27" s="10">
        <f t="shared" si="0"/>
        <v>-8.482627578718791</v>
      </c>
      <c r="G27" s="1"/>
      <c r="H27" s="1"/>
      <c r="I27" s="1"/>
    </row>
    <row r="28" spans="1:9" x14ac:dyDescent="0.25">
      <c r="A28" s="11" t="s">
        <v>65</v>
      </c>
      <c r="B28" s="26">
        <v>54794</v>
      </c>
      <c r="C28" s="26">
        <v>51804</v>
      </c>
      <c r="D28" s="26">
        <v>479827</v>
      </c>
      <c r="E28" s="26">
        <v>437311</v>
      </c>
      <c r="F28" s="13">
        <f t="shared" si="0"/>
        <v>-8.8606935416306243</v>
      </c>
      <c r="G28" s="1"/>
      <c r="H28" s="1"/>
      <c r="I28" s="1"/>
    </row>
    <row r="29" spans="1:9" x14ac:dyDescent="0.25">
      <c r="A29" s="8" t="s">
        <v>66</v>
      </c>
      <c r="B29" s="25">
        <v>2838</v>
      </c>
      <c r="C29" s="25">
        <v>3282</v>
      </c>
      <c r="D29" s="25">
        <v>21057</v>
      </c>
      <c r="E29" s="25">
        <v>21641</v>
      </c>
      <c r="F29" s="10">
        <f t="shared" si="0"/>
        <v>2.7734245144132643</v>
      </c>
      <c r="G29" s="1"/>
      <c r="H29" s="1"/>
      <c r="I29" s="1"/>
    </row>
    <row r="30" spans="1:9" x14ac:dyDescent="0.25">
      <c r="A30" s="11" t="s">
        <v>67</v>
      </c>
      <c r="B30" s="26">
        <v>1230</v>
      </c>
      <c r="C30" s="26">
        <v>1874</v>
      </c>
      <c r="D30" s="26">
        <v>11992</v>
      </c>
      <c r="E30" s="26">
        <v>8906</v>
      </c>
      <c r="F30" s="13">
        <f t="shared" si="0"/>
        <v>-25.73382254836558</v>
      </c>
      <c r="G30" s="1"/>
      <c r="H30" s="1"/>
      <c r="I30" s="1"/>
    </row>
    <row r="31" spans="1:9" x14ac:dyDescent="0.25">
      <c r="A31" s="8" t="s">
        <v>68</v>
      </c>
      <c r="B31" s="25">
        <v>7046</v>
      </c>
      <c r="C31" s="25">
        <v>3588</v>
      </c>
      <c r="D31" s="25">
        <v>52964</v>
      </c>
      <c r="E31" s="25">
        <v>27210</v>
      </c>
      <c r="F31" s="10">
        <f t="shared" si="0"/>
        <v>-48.6254814591043</v>
      </c>
      <c r="G31" s="1"/>
      <c r="H31" s="1"/>
      <c r="I31" s="1"/>
    </row>
    <row r="32" spans="1:9" x14ac:dyDescent="0.25">
      <c r="A32" s="11" t="s">
        <v>69</v>
      </c>
      <c r="B32" s="26">
        <v>37926</v>
      </c>
      <c r="C32" s="26">
        <v>39393</v>
      </c>
      <c r="D32" s="26">
        <v>246092</v>
      </c>
      <c r="E32" s="26">
        <v>229895</v>
      </c>
      <c r="F32" s="13">
        <f t="shared" si="0"/>
        <v>-6.5816848983307068</v>
      </c>
      <c r="G32" s="1"/>
      <c r="H32" s="1"/>
      <c r="I32" s="1"/>
    </row>
    <row r="33" spans="1:9" x14ac:dyDescent="0.25">
      <c r="A33" s="8" t="s">
        <v>70</v>
      </c>
      <c r="B33" s="25">
        <v>22832</v>
      </c>
      <c r="C33" s="25">
        <v>18759</v>
      </c>
      <c r="D33" s="25">
        <v>110796</v>
      </c>
      <c r="E33" s="25">
        <v>109188</v>
      </c>
      <c r="F33" s="10">
        <f t="shared" si="0"/>
        <v>-1.4513159319831033</v>
      </c>
      <c r="G33" s="1"/>
      <c r="H33" s="1"/>
      <c r="I33" s="1"/>
    </row>
    <row r="34" spans="1:9" x14ac:dyDescent="0.25">
      <c r="A34" s="11" t="s">
        <v>71</v>
      </c>
      <c r="B34" s="26">
        <v>155</v>
      </c>
      <c r="C34" s="26">
        <v>432</v>
      </c>
      <c r="D34" s="26">
        <v>1863</v>
      </c>
      <c r="E34" s="26">
        <v>2713</v>
      </c>
      <c r="F34" s="13">
        <f t="shared" si="0"/>
        <v>45.625335480407955</v>
      </c>
      <c r="G34" s="1"/>
      <c r="H34" s="1"/>
      <c r="I34" s="1"/>
    </row>
    <row r="35" spans="1:9" x14ac:dyDescent="0.25">
      <c r="A35" s="14" t="s">
        <v>72</v>
      </c>
      <c r="B35" s="15">
        <f>SUM(B7:B34)</f>
        <v>789337</v>
      </c>
      <c r="C35" s="15">
        <f t="shared" ref="C35:E35" si="1">SUM(C7:C34)</f>
        <v>847207</v>
      </c>
      <c r="D35" s="15">
        <f t="shared" si="1"/>
        <v>4795014</v>
      </c>
      <c r="E35" s="15">
        <f t="shared" si="1"/>
        <v>4918862</v>
      </c>
      <c r="F35" s="16">
        <f t="shared" si="0"/>
        <v>2.5828496016904268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32810</v>
      </c>
      <c r="C38" s="41">
        <f>D7</f>
        <v>21986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1794114</v>
      </c>
      <c r="G38" s="42">
        <f>LOOKUP(E38,$A$38:$A$65,$C$38:$C$65)</f>
        <v>1297087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5110</v>
      </c>
      <c r="C39" s="41">
        <f t="shared" ref="C39:C65" si="5">D8</f>
        <v>6458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1084008</v>
      </c>
      <c r="G39" s="42">
        <f t="shared" ref="G39:G65" si="8">LOOKUP(E39,$A$38:$A$65,$C$38:$C$65)</f>
        <v>1229197</v>
      </c>
    </row>
    <row r="40" spans="1:9" x14ac:dyDescent="0.25">
      <c r="A40" s="42" t="str">
        <f t="shared" si="3"/>
        <v>ALMERIA</v>
      </c>
      <c r="B40" s="41">
        <f t="shared" si="4"/>
        <v>23383</v>
      </c>
      <c r="C40" s="41">
        <f t="shared" si="5"/>
        <v>19442</v>
      </c>
      <c r="D40" s="41">
        <f t="shared" si="6"/>
        <v>17</v>
      </c>
      <c r="E40" s="42" t="str">
        <f t="shared" si="2"/>
        <v>BARCELONA</v>
      </c>
      <c r="F40" s="42">
        <f t="shared" si="7"/>
        <v>437506</v>
      </c>
      <c r="G40" s="42">
        <f t="shared" si="8"/>
        <v>476428</v>
      </c>
    </row>
    <row r="41" spans="1:9" x14ac:dyDescent="0.25">
      <c r="A41" s="42" t="str">
        <f t="shared" si="3"/>
        <v>AVILES</v>
      </c>
      <c r="B41" s="41">
        <f t="shared" si="4"/>
        <v>20215</v>
      </c>
      <c r="C41" s="41">
        <f t="shared" si="5"/>
        <v>22184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437311</v>
      </c>
      <c r="G41" s="42">
        <f t="shared" si="8"/>
        <v>479827</v>
      </c>
    </row>
    <row r="42" spans="1:9" x14ac:dyDescent="0.25">
      <c r="A42" s="42" t="str">
        <f t="shared" si="3"/>
        <v>BAHIA DE ALGECIRAS</v>
      </c>
      <c r="B42" s="41">
        <f t="shared" si="4"/>
        <v>1794114</v>
      </c>
      <c r="C42" s="41">
        <f t="shared" si="5"/>
        <v>1297087</v>
      </c>
      <c r="D42" s="41">
        <f t="shared" si="6"/>
        <v>1</v>
      </c>
      <c r="E42" s="42" t="str">
        <f t="shared" si="2"/>
        <v>CEUTA</v>
      </c>
      <c r="F42" s="42">
        <f t="shared" si="7"/>
        <v>285183</v>
      </c>
      <c r="G42" s="42">
        <f t="shared" si="8"/>
        <v>326219</v>
      </c>
    </row>
    <row r="43" spans="1:9" x14ac:dyDescent="0.25">
      <c r="A43" s="42" t="str">
        <f t="shared" si="3"/>
        <v>BAHIA DE CADIZ</v>
      </c>
      <c r="B43" s="41">
        <f t="shared" si="4"/>
        <v>42983</v>
      </c>
      <c r="C43" s="41">
        <f t="shared" si="5"/>
        <v>53287</v>
      </c>
      <c r="D43" s="41">
        <f t="shared" si="6"/>
        <v>11</v>
      </c>
      <c r="E43" s="42" t="str">
        <f t="shared" si="2"/>
        <v>VALENCIA</v>
      </c>
      <c r="F43" s="42">
        <f t="shared" si="7"/>
        <v>229895</v>
      </c>
      <c r="G43" s="42">
        <f t="shared" si="8"/>
        <v>246092</v>
      </c>
    </row>
    <row r="44" spans="1:9" x14ac:dyDescent="0.25">
      <c r="A44" s="42" t="str">
        <f t="shared" si="3"/>
        <v>BALEARES</v>
      </c>
      <c r="B44" s="41">
        <f t="shared" si="4"/>
        <v>88706</v>
      </c>
      <c r="C44" s="41">
        <f t="shared" si="5"/>
        <v>111588</v>
      </c>
      <c r="D44" s="41">
        <f t="shared" si="6"/>
        <v>8</v>
      </c>
      <c r="E44" s="42" t="str">
        <f t="shared" si="2"/>
        <v>VIGO</v>
      </c>
      <c r="F44" s="42">
        <f t="shared" si="7"/>
        <v>109188</v>
      </c>
      <c r="G44" s="42">
        <f t="shared" si="8"/>
        <v>110796</v>
      </c>
    </row>
    <row r="45" spans="1:9" x14ac:dyDescent="0.25">
      <c r="A45" s="42" t="str">
        <f t="shared" si="3"/>
        <v>BARCELONA</v>
      </c>
      <c r="B45" s="41">
        <f t="shared" si="4"/>
        <v>437506</v>
      </c>
      <c r="C45" s="41">
        <f t="shared" si="5"/>
        <v>476428</v>
      </c>
      <c r="D45" s="41">
        <f t="shared" si="6"/>
        <v>3</v>
      </c>
      <c r="E45" s="42" t="str">
        <f t="shared" si="2"/>
        <v>BALEARES</v>
      </c>
      <c r="F45" s="42">
        <f t="shared" si="7"/>
        <v>88706</v>
      </c>
      <c r="G45" s="42">
        <f t="shared" si="8"/>
        <v>111588</v>
      </c>
    </row>
    <row r="46" spans="1:9" x14ac:dyDescent="0.25">
      <c r="A46" s="42" t="str">
        <f t="shared" si="3"/>
        <v>BILBAO</v>
      </c>
      <c r="B46" s="41">
        <f t="shared" si="4"/>
        <v>62705</v>
      </c>
      <c r="C46" s="41">
        <f t="shared" si="5"/>
        <v>61645</v>
      </c>
      <c r="D46" s="41">
        <f t="shared" si="6"/>
        <v>9</v>
      </c>
      <c r="E46" s="42" t="str">
        <f t="shared" si="2"/>
        <v>BILBAO</v>
      </c>
      <c r="F46" s="42">
        <f t="shared" si="7"/>
        <v>62705</v>
      </c>
      <c r="G46" s="42">
        <f t="shared" si="8"/>
        <v>61645</v>
      </c>
    </row>
    <row r="47" spans="1:9" x14ac:dyDescent="0.25">
      <c r="A47" s="42" t="str">
        <f t="shared" si="3"/>
        <v>CARTAGENA</v>
      </c>
      <c r="B47" s="41">
        <f t="shared" si="4"/>
        <v>30372</v>
      </c>
      <c r="C47" s="41">
        <f t="shared" si="5"/>
        <v>26283</v>
      </c>
      <c r="D47" s="41">
        <f t="shared" si="6"/>
        <v>13</v>
      </c>
      <c r="E47" s="42" t="str">
        <f t="shared" si="2"/>
        <v>HUELVA</v>
      </c>
      <c r="F47" s="42">
        <f t="shared" si="7"/>
        <v>60977</v>
      </c>
      <c r="G47" s="42">
        <f t="shared" si="8"/>
        <v>61236</v>
      </c>
    </row>
    <row r="48" spans="1:9" x14ac:dyDescent="0.25">
      <c r="A48" s="42" t="str">
        <f t="shared" si="3"/>
        <v>CASTELLON</v>
      </c>
      <c r="B48" s="41">
        <f t="shared" si="4"/>
        <v>10364</v>
      </c>
      <c r="C48" s="41">
        <f t="shared" si="5"/>
        <v>13376</v>
      </c>
      <c r="D48" s="41">
        <f t="shared" si="6"/>
        <v>22</v>
      </c>
      <c r="E48" s="42" t="str">
        <f t="shared" si="2"/>
        <v>BAHIA DE CADIZ</v>
      </c>
      <c r="F48" s="42">
        <f t="shared" si="7"/>
        <v>42983</v>
      </c>
      <c r="G48" s="42">
        <f t="shared" si="8"/>
        <v>53287</v>
      </c>
    </row>
    <row r="49" spans="1:7" x14ac:dyDescent="0.25">
      <c r="A49" s="42" t="str">
        <f t="shared" si="3"/>
        <v>CEUTA</v>
      </c>
      <c r="B49" s="41">
        <f t="shared" si="4"/>
        <v>285183</v>
      </c>
      <c r="C49" s="41">
        <f t="shared" si="5"/>
        <v>326219</v>
      </c>
      <c r="D49" s="41">
        <f t="shared" si="6"/>
        <v>5</v>
      </c>
      <c r="E49" s="42" t="str">
        <f t="shared" si="2"/>
        <v>A CORUÑA</v>
      </c>
      <c r="F49" s="42">
        <f t="shared" si="7"/>
        <v>32810</v>
      </c>
      <c r="G49" s="42">
        <f t="shared" si="8"/>
        <v>21986</v>
      </c>
    </row>
    <row r="50" spans="1:7" x14ac:dyDescent="0.25">
      <c r="A50" s="42" t="str">
        <f t="shared" si="3"/>
        <v>FERROL-SAN CIBRAO</v>
      </c>
      <c r="B50" s="41">
        <f t="shared" si="4"/>
        <v>7252</v>
      </c>
      <c r="C50" s="41">
        <f t="shared" si="5"/>
        <v>7464</v>
      </c>
      <c r="D50" s="41">
        <f t="shared" si="6"/>
        <v>25</v>
      </c>
      <c r="E50" s="42" t="str">
        <f t="shared" si="2"/>
        <v>CARTAGENA</v>
      </c>
      <c r="F50" s="42">
        <f t="shared" si="7"/>
        <v>30372</v>
      </c>
      <c r="G50" s="42">
        <f t="shared" si="8"/>
        <v>26283</v>
      </c>
    </row>
    <row r="51" spans="1:7" x14ac:dyDescent="0.25">
      <c r="A51" s="42" t="str">
        <f t="shared" si="3"/>
        <v>GIJON</v>
      </c>
      <c r="B51" s="41">
        <f t="shared" si="4"/>
        <v>28312</v>
      </c>
      <c r="C51" s="41">
        <f t="shared" si="5"/>
        <v>47068</v>
      </c>
      <c r="D51" s="41">
        <f t="shared" si="6"/>
        <v>14</v>
      </c>
      <c r="E51" s="42" t="str">
        <f t="shared" si="2"/>
        <v>GIJON</v>
      </c>
      <c r="F51" s="42">
        <f t="shared" si="7"/>
        <v>28312</v>
      </c>
      <c r="G51" s="42">
        <f t="shared" si="8"/>
        <v>47068</v>
      </c>
    </row>
    <row r="52" spans="1:7" x14ac:dyDescent="0.25">
      <c r="A52" s="42" t="str">
        <f t="shared" si="3"/>
        <v>HUELVA</v>
      </c>
      <c r="B52" s="41">
        <f t="shared" si="4"/>
        <v>60977</v>
      </c>
      <c r="C52" s="41">
        <f t="shared" si="5"/>
        <v>61236</v>
      </c>
      <c r="D52" s="41">
        <f t="shared" si="6"/>
        <v>10</v>
      </c>
      <c r="E52" s="42" t="str">
        <f t="shared" si="2"/>
        <v>TARRAGONA</v>
      </c>
      <c r="F52" s="42">
        <f t="shared" si="7"/>
        <v>27210</v>
      </c>
      <c r="G52" s="42">
        <f t="shared" si="8"/>
        <v>52964</v>
      </c>
    </row>
    <row r="53" spans="1:7" x14ac:dyDescent="0.25">
      <c r="A53" s="42" t="str">
        <f t="shared" si="3"/>
        <v>LAS PALMAS</v>
      </c>
      <c r="B53" s="41">
        <f t="shared" si="4"/>
        <v>1084008</v>
      </c>
      <c r="C53" s="41">
        <f t="shared" si="5"/>
        <v>1229197</v>
      </c>
      <c r="D53" s="41">
        <f t="shared" si="6"/>
        <v>2</v>
      </c>
      <c r="E53" s="42" t="str">
        <f t="shared" si="2"/>
        <v>MALAGA</v>
      </c>
      <c r="F53" s="42">
        <f t="shared" si="7"/>
        <v>26453</v>
      </c>
      <c r="G53" s="42">
        <f t="shared" si="8"/>
        <v>34797</v>
      </c>
    </row>
    <row r="54" spans="1:7" x14ac:dyDescent="0.25">
      <c r="A54" s="42" t="str">
        <f t="shared" si="3"/>
        <v>MALAGA</v>
      </c>
      <c r="B54" s="41">
        <f t="shared" si="4"/>
        <v>26453</v>
      </c>
      <c r="C54" s="41">
        <f t="shared" si="5"/>
        <v>34797</v>
      </c>
      <c r="D54" s="41">
        <f t="shared" si="6"/>
        <v>16</v>
      </c>
      <c r="E54" s="42" t="str">
        <f t="shared" si="2"/>
        <v>ALMERIA</v>
      </c>
      <c r="F54" s="42">
        <f t="shared" si="7"/>
        <v>23383</v>
      </c>
      <c r="G54" s="42">
        <f t="shared" si="8"/>
        <v>19442</v>
      </c>
    </row>
    <row r="55" spans="1:7" x14ac:dyDescent="0.25">
      <c r="A55" s="42" t="str">
        <f t="shared" si="3"/>
        <v>MARIN Y RIA DE PONTEVEDRA</v>
      </c>
      <c r="B55" s="41">
        <f t="shared" si="4"/>
        <v>9182</v>
      </c>
      <c r="C55" s="41">
        <f t="shared" si="5"/>
        <v>14060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21641</v>
      </c>
      <c r="G55" s="42">
        <f t="shared" si="8"/>
        <v>21057</v>
      </c>
    </row>
    <row r="56" spans="1:7" x14ac:dyDescent="0.25">
      <c r="A56" s="42" t="str">
        <f t="shared" si="3"/>
        <v>MELILLA</v>
      </c>
      <c r="B56" s="41">
        <f t="shared" si="4"/>
        <v>5269</v>
      </c>
      <c r="C56" s="41">
        <f t="shared" si="5"/>
        <v>10410</v>
      </c>
      <c r="D56" s="41">
        <f t="shared" si="6"/>
        <v>26</v>
      </c>
      <c r="E56" s="42" t="str">
        <f t="shared" si="2"/>
        <v>AVILES</v>
      </c>
      <c r="F56" s="42">
        <f t="shared" si="9"/>
        <v>20215</v>
      </c>
      <c r="G56" s="42">
        <f t="shared" si="8"/>
        <v>22184</v>
      </c>
    </row>
    <row r="57" spans="1:7" x14ac:dyDescent="0.25">
      <c r="A57" s="42" t="str">
        <f t="shared" si="3"/>
        <v>MOTRIL</v>
      </c>
      <c r="B57" s="41">
        <f t="shared" si="4"/>
        <v>13608</v>
      </c>
      <c r="C57" s="41">
        <f t="shared" si="5"/>
        <v>15472</v>
      </c>
      <c r="D57" s="41">
        <f t="shared" si="6"/>
        <v>20</v>
      </c>
      <c r="E57" s="42" t="str">
        <f t="shared" si="2"/>
        <v>MOTRIL</v>
      </c>
      <c r="F57" s="42">
        <f t="shared" si="9"/>
        <v>13608</v>
      </c>
      <c r="G57" s="42">
        <f t="shared" si="8"/>
        <v>15472</v>
      </c>
    </row>
    <row r="58" spans="1:7" x14ac:dyDescent="0.25">
      <c r="A58" s="42" t="str">
        <f t="shared" si="3"/>
        <v>PASAIA</v>
      </c>
      <c r="B58" s="41">
        <f t="shared" si="4"/>
        <v>13486</v>
      </c>
      <c r="C58" s="41">
        <f t="shared" si="5"/>
        <v>14736</v>
      </c>
      <c r="D58" s="41">
        <f t="shared" si="6"/>
        <v>21</v>
      </c>
      <c r="E58" s="42" t="str">
        <f t="shared" si="2"/>
        <v>PASAIA</v>
      </c>
      <c r="F58" s="42">
        <f t="shared" si="9"/>
        <v>13486</v>
      </c>
      <c r="G58" s="42">
        <f t="shared" si="8"/>
        <v>14736</v>
      </c>
    </row>
    <row r="59" spans="1:7" x14ac:dyDescent="0.25">
      <c r="A59" s="42" t="str">
        <f t="shared" si="3"/>
        <v>SANTA CRUZ DE TENERIFE</v>
      </c>
      <c r="B59" s="41">
        <f t="shared" si="4"/>
        <v>437311</v>
      </c>
      <c r="C59" s="41">
        <f t="shared" si="5"/>
        <v>479827</v>
      </c>
      <c r="D59" s="41">
        <f t="shared" si="6"/>
        <v>4</v>
      </c>
      <c r="E59" s="42" t="str">
        <f t="shared" si="2"/>
        <v>CASTELLON</v>
      </c>
      <c r="F59" s="42">
        <f t="shared" si="9"/>
        <v>10364</v>
      </c>
      <c r="G59" s="42">
        <f t="shared" si="8"/>
        <v>13376</v>
      </c>
    </row>
    <row r="60" spans="1:7" x14ac:dyDescent="0.25">
      <c r="A60" s="42" t="str">
        <f t="shared" si="3"/>
        <v>SANTANDER</v>
      </c>
      <c r="B60" s="41">
        <f t="shared" si="4"/>
        <v>21641</v>
      </c>
      <c r="C60" s="41">
        <f t="shared" si="5"/>
        <v>21057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9182</v>
      </c>
      <c r="G60" s="42">
        <f t="shared" si="8"/>
        <v>14060</v>
      </c>
    </row>
    <row r="61" spans="1:7" x14ac:dyDescent="0.25">
      <c r="A61" s="42" t="str">
        <f t="shared" si="3"/>
        <v>SEVILLA</v>
      </c>
      <c r="B61" s="41">
        <f t="shared" si="4"/>
        <v>8906</v>
      </c>
      <c r="C61" s="41">
        <f t="shared" si="5"/>
        <v>11992</v>
      </c>
      <c r="D61" s="41">
        <f t="shared" si="6"/>
        <v>24</v>
      </c>
      <c r="E61" s="42" t="str">
        <f t="shared" si="2"/>
        <v>SEVILLA</v>
      </c>
      <c r="F61" s="42">
        <f t="shared" si="9"/>
        <v>8906</v>
      </c>
      <c r="G61" s="42">
        <f t="shared" si="8"/>
        <v>11992</v>
      </c>
    </row>
    <row r="62" spans="1:7" x14ac:dyDescent="0.25">
      <c r="A62" s="42" t="str">
        <f t="shared" si="3"/>
        <v>TARRAGONA</v>
      </c>
      <c r="B62" s="41">
        <f t="shared" si="4"/>
        <v>27210</v>
      </c>
      <c r="C62" s="41">
        <f t="shared" si="5"/>
        <v>52964</v>
      </c>
      <c r="D62" s="41">
        <f t="shared" si="6"/>
        <v>15</v>
      </c>
      <c r="E62" s="42" t="str">
        <f t="shared" si="2"/>
        <v>FERROL-SAN CIBRAO</v>
      </c>
      <c r="F62" s="42">
        <f t="shared" si="9"/>
        <v>7252</v>
      </c>
      <c r="G62" s="42">
        <f t="shared" si="8"/>
        <v>7464</v>
      </c>
    </row>
    <row r="63" spans="1:7" x14ac:dyDescent="0.25">
      <c r="A63" s="42" t="str">
        <f t="shared" si="3"/>
        <v>VALENCIA</v>
      </c>
      <c r="B63" s="41">
        <f t="shared" si="4"/>
        <v>229895</v>
      </c>
      <c r="C63" s="41">
        <f t="shared" si="5"/>
        <v>246092</v>
      </c>
      <c r="D63" s="41">
        <f t="shared" si="6"/>
        <v>6</v>
      </c>
      <c r="E63" s="42" t="str">
        <f t="shared" si="2"/>
        <v>MELILLA</v>
      </c>
      <c r="F63" s="42">
        <f t="shared" si="9"/>
        <v>5269</v>
      </c>
      <c r="G63" s="42">
        <f t="shared" si="8"/>
        <v>10410</v>
      </c>
    </row>
    <row r="64" spans="1:7" x14ac:dyDescent="0.25">
      <c r="A64" s="42" t="str">
        <f t="shared" si="3"/>
        <v>VIGO</v>
      </c>
      <c r="B64" s="41">
        <f t="shared" si="4"/>
        <v>109188</v>
      </c>
      <c r="C64" s="41">
        <f t="shared" si="5"/>
        <v>110796</v>
      </c>
      <c r="D64" s="41">
        <f t="shared" si="6"/>
        <v>7</v>
      </c>
      <c r="E64" s="42" t="str">
        <f t="shared" si="2"/>
        <v>ALICANTE</v>
      </c>
      <c r="F64" s="42">
        <f t="shared" si="9"/>
        <v>5110</v>
      </c>
      <c r="G64" s="42">
        <f t="shared" si="8"/>
        <v>6458</v>
      </c>
    </row>
    <row r="65" spans="1:7" x14ac:dyDescent="0.25">
      <c r="A65" s="42" t="str">
        <f t="shared" si="3"/>
        <v>VILAGARCIA</v>
      </c>
      <c r="B65" s="41">
        <f t="shared" si="4"/>
        <v>2713</v>
      </c>
      <c r="C65" s="41">
        <f t="shared" si="5"/>
        <v>1863</v>
      </c>
      <c r="D65" s="41">
        <f t="shared" si="6"/>
        <v>28</v>
      </c>
      <c r="E65" s="42" t="str">
        <f t="shared" si="2"/>
        <v>VILAGARCIA</v>
      </c>
      <c r="F65" s="42">
        <f t="shared" si="9"/>
        <v>2713</v>
      </c>
      <c r="G65" s="42">
        <f t="shared" si="8"/>
        <v>1863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1265</v>
      </c>
      <c r="C8" s="28">
        <v>2232</v>
      </c>
      <c r="D8" s="28">
        <v>12403</v>
      </c>
      <c r="E8" s="28">
        <v>7956</v>
      </c>
      <c r="F8" s="13">
        <f t="shared" ref="F8:F35" si="0">((E8*100)/D8)-100</f>
        <v>-35.854228815609133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4706721</v>
      </c>
      <c r="C11" s="27">
        <v>4956750</v>
      </c>
      <c r="D11" s="27">
        <v>27182885</v>
      </c>
      <c r="E11" s="27">
        <v>30540162</v>
      </c>
      <c r="F11" s="10">
        <f t="shared" si="0"/>
        <v>12.350701553569465</v>
      </c>
      <c r="G11" s="1"/>
      <c r="H11" s="1"/>
      <c r="I11" s="1"/>
    </row>
    <row r="12" spans="1:12" x14ac:dyDescent="0.25">
      <c r="A12" s="11" t="s">
        <v>49</v>
      </c>
      <c r="B12" s="28">
        <v>8268</v>
      </c>
      <c r="C12" s="28">
        <v>0</v>
      </c>
      <c r="D12" s="28">
        <v>36390</v>
      </c>
      <c r="E12" s="28">
        <v>41318</v>
      </c>
      <c r="F12" s="13">
        <f t="shared" si="0"/>
        <v>13.542181918109364</v>
      </c>
      <c r="G12" s="1"/>
      <c r="H12" s="1"/>
      <c r="I12" s="1"/>
    </row>
    <row r="13" spans="1:12" x14ac:dyDescent="0.25">
      <c r="A13" s="8" t="s">
        <v>50</v>
      </c>
      <c r="B13" s="27">
        <v>6890</v>
      </c>
      <c r="C13" s="27">
        <v>7139</v>
      </c>
      <c r="D13" s="27">
        <v>12499</v>
      </c>
      <c r="E13" s="27">
        <v>18929</v>
      </c>
      <c r="F13" s="10">
        <f t="shared" si="0"/>
        <v>51.444115529242339</v>
      </c>
      <c r="G13" s="1"/>
      <c r="H13" s="1"/>
      <c r="I13" s="1"/>
    </row>
    <row r="14" spans="1:12" x14ac:dyDescent="0.25">
      <c r="A14" s="11" t="s">
        <v>51</v>
      </c>
      <c r="B14" s="28">
        <v>526657</v>
      </c>
      <c r="C14" s="28">
        <v>919440</v>
      </c>
      <c r="D14" s="28">
        <v>3194171</v>
      </c>
      <c r="E14" s="28">
        <v>3689394</v>
      </c>
      <c r="F14" s="13">
        <f t="shared" si="0"/>
        <v>15.503960182469882</v>
      </c>
      <c r="G14" s="1"/>
      <c r="H14" s="1"/>
      <c r="I14" s="1"/>
    </row>
    <row r="15" spans="1:12" x14ac:dyDescent="0.25">
      <c r="A15" s="8" t="s">
        <v>52</v>
      </c>
      <c r="B15" s="27">
        <v>1443</v>
      </c>
      <c r="C15" s="27">
        <v>554</v>
      </c>
      <c r="D15" s="27">
        <v>5066</v>
      </c>
      <c r="E15" s="27">
        <v>6339</v>
      </c>
      <c r="F15" s="10">
        <f t="shared" si="0"/>
        <v>25.128306356099486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430</v>
      </c>
      <c r="D16" s="28">
        <v>0</v>
      </c>
      <c r="E16" s="28">
        <v>130843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6571</v>
      </c>
      <c r="C17" s="27">
        <v>7746</v>
      </c>
      <c r="D17" s="27">
        <v>20671</v>
      </c>
      <c r="E17" s="27">
        <v>39756</v>
      </c>
      <c r="F17" s="10">
        <f t="shared" si="0"/>
        <v>92.327415219389479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3095</v>
      </c>
      <c r="E18" s="28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110522</v>
      </c>
      <c r="C20" s="28">
        <v>163022</v>
      </c>
      <c r="D20" s="28">
        <v>284401</v>
      </c>
      <c r="E20" s="28">
        <v>481116</v>
      </c>
      <c r="F20" s="13">
        <f t="shared" si="0"/>
        <v>69.168181546478394</v>
      </c>
      <c r="G20" s="1"/>
      <c r="H20" s="1"/>
      <c r="I20" s="1"/>
    </row>
    <row r="21" spans="1:9" x14ac:dyDescent="0.25">
      <c r="A21" s="8" t="s">
        <v>58</v>
      </c>
      <c r="B21" s="27">
        <v>144125</v>
      </c>
      <c r="C21" s="27">
        <v>20055</v>
      </c>
      <c r="D21" s="27">
        <v>722047</v>
      </c>
      <c r="E21" s="27">
        <v>341672</v>
      </c>
      <c r="F21" s="10">
        <f t="shared" si="0"/>
        <v>-52.680088692287342</v>
      </c>
      <c r="G21" s="1"/>
      <c r="H21" s="1"/>
      <c r="I21" s="1"/>
    </row>
    <row r="22" spans="1:9" x14ac:dyDescent="0.25">
      <c r="A22" s="11" t="s">
        <v>59</v>
      </c>
      <c r="B22" s="28">
        <v>695239</v>
      </c>
      <c r="C22" s="28">
        <v>791927</v>
      </c>
      <c r="D22" s="28">
        <v>4430510</v>
      </c>
      <c r="E22" s="28">
        <v>3998892</v>
      </c>
      <c r="F22" s="13">
        <f t="shared" si="0"/>
        <v>-9.7419484438586039</v>
      </c>
      <c r="G22" s="1"/>
      <c r="H22" s="1"/>
      <c r="I22" s="1"/>
    </row>
    <row r="23" spans="1:9" x14ac:dyDescent="0.25">
      <c r="A23" s="8" t="s">
        <v>60</v>
      </c>
      <c r="B23" s="27">
        <v>59571</v>
      </c>
      <c r="C23" s="27">
        <v>362</v>
      </c>
      <c r="D23" s="27">
        <v>260939</v>
      </c>
      <c r="E23" s="27">
        <v>173869</v>
      </c>
      <c r="F23" s="10">
        <f t="shared" si="0"/>
        <v>-33.367951896803461</v>
      </c>
      <c r="G23" s="1"/>
      <c r="H23" s="1"/>
      <c r="I23" s="1"/>
    </row>
    <row r="24" spans="1:9" x14ac:dyDescent="0.25">
      <c r="A24" s="11" t="s">
        <v>61</v>
      </c>
      <c r="B24" s="28">
        <v>1313</v>
      </c>
      <c r="C24" s="28">
        <v>3775</v>
      </c>
      <c r="D24" s="28">
        <v>14701</v>
      </c>
      <c r="E24" s="28">
        <v>8291</v>
      </c>
      <c r="F24" s="13">
        <f t="shared" si="0"/>
        <v>-43.602476022039319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251</v>
      </c>
      <c r="C27" s="27">
        <v>329</v>
      </c>
      <c r="D27" s="27">
        <v>4752</v>
      </c>
      <c r="E27" s="27">
        <v>4942</v>
      </c>
      <c r="F27" s="10">
        <f t="shared" si="0"/>
        <v>3.9983164983164983</v>
      </c>
      <c r="G27" s="1"/>
      <c r="H27" s="1"/>
      <c r="I27" s="1"/>
    </row>
    <row r="28" spans="1:9" x14ac:dyDescent="0.25">
      <c r="A28" s="11" t="s">
        <v>65</v>
      </c>
      <c r="B28" s="28">
        <v>3070</v>
      </c>
      <c r="C28" s="28">
        <v>4236</v>
      </c>
      <c r="D28" s="28">
        <v>21286</v>
      </c>
      <c r="E28" s="28">
        <v>20641</v>
      </c>
      <c r="F28" s="13">
        <f t="shared" si="0"/>
        <v>-3.0301606689843084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26</v>
      </c>
      <c r="D29" s="27">
        <v>0</v>
      </c>
      <c r="E29" s="27">
        <v>245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175935</v>
      </c>
      <c r="C31" s="27">
        <v>193169</v>
      </c>
      <c r="D31" s="27">
        <v>1357820</v>
      </c>
      <c r="E31" s="27">
        <v>1724094</v>
      </c>
      <c r="F31" s="10">
        <f t="shared" si="0"/>
        <v>26.975151345539174</v>
      </c>
      <c r="G31" s="1"/>
      <c r="H31" s="1"/>
      <c r="I31" s="1"/>
    </row>
    <row r="32" spans="1:9" x14ac:dyDescent="0.25">
      <c r="A32" s="11" t="s">
        <v>69</v>
      </c>
      <c r="B32" s="28">
        <v>2415072</v>
      </c>
      <c r="C32" s="28">
        <v>2733289</v>
      </c>
      <c r="D32" s="28">
        <v>16636621</v>
      </c>
      <c r="E32" s="28">
        <v>15197103</v>
      </c>
      <c r="F32" s="13">
        <f t="shared" si="0"/>
        <v>-8.6527065802604994</v>
      </c>
      <c r="G32" s="1"/>
      <c r="H32" s="1"/>
      <c r="I32" s="1"/>
    </row>
    <row r="33" spans="1:9" x14ac:dyDescent="0.25">
      <c r="A33" s="8" t="s">
        <v>70</v>
      </c>
      <c r="B33" s="27">
        <v>38886</v>
      </c>
      <c r="C33" s="27">
        <v>8590</v>
      </c>
      <c r="D33" s="27">
        <v>164482</v>
      </c>
      <c r="E33" s="27">
        <v>101309</v>
      </c>
      <c r="F33" s="10">
        <f t="shared" si="0"/>
        <v>-38.407242129837918</v>
      </c>
      <c r="G33" s="1"/>
      <c r="H33" s="1"/>
      <c r="I33" s="1"/>
    </row>
    <row r="34" spans="1:9" x14ac:dyDescent="0.25">
      <c r="A34" s="11" t="s">
        <v>71</v>
      </c>
      <c r="B34" s="28">
        <v>10349</v>
      </c>
      <c r="C34" s="28">
        <v>0</v>
      </c>
      <c r="D34" s="28">
        <v>32907</v>
      </c>
      <c r="E34" s="28">
        <v>18581</v>
      </c>
      <c r="F34" s="13">
        <f t="shared" si="0"/>
        <v>-43.534810222748959</v>
      </c>
      <c r="G34" s="1"/>
      <c r="H34" s="1"/>
      <c r="I34" s="1"/>
    </row>
    <row r="35" spans="1:9" x14ac:dyDescent="0.25">
      <c r="A35" s="14" t="s">
        <v>72</v>
      </c>
      <c r="B35" s="15">
        <f>SUM(B7:B34)</f>
        <v>8912148</v>
      </c>
      <c r="C35" s="15">
        <f t="shared" ref="C35:E35" si="1">SUM(C7:C34)</f>
        <v>9813071</v>
      </c>
      <c r="D35" s="15">
        <f t="shared" si="1"/>
        <v>54397646</v>
      </c>
      <c r="E35" s="15">
        <f t="shared" si="1"/>
        <v>56546255</v>
      </c>
      <c r="F35" s="16">
        <f t="shared" si="0"/>
        <v>3.9498198138941518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30540162</v>
      </c>
      <c r="G38" s="42">
        <f>LOOKUP(E38,$A$38:$A$65,$C$38:$C$65)</f>
        <v>27182885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7956</v>
      </c>
      <c r="C39" s="41">
        <f t="shared" ref="C39:C65" si="5">D8</f>
        <v>12403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15197103</v>
      </c>
      <c r="G39" s="42">
        <f t="shared" ref="G39:G65" si="8">LOOKUP(E39,$A$38:$A$65,$C$38:$C$65)</f>
        <v>16636621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3998892</v>
      </c>
      <c r="G40" s="42">
        <f t="shared" si="8"/>
        <v>4430510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20</v>
      </c>
      <c r="E41" s="42" t="str">
        <f t="shared" si="2"/>
        <v>BARCELONA</v>
      </c>
      <c r="F41" s="42">
        <f t="shared" si="7"/>
        <v>3689394</v>
      </c>
      <c r="G41" s="42">
        <f t="shared" si="8"/>
        <v>3194171</v>
      </c>
    </row>
    <row r="42" spans="1:9" x14ac:dyDescent="0.25">
      <c r="A42" s="42" t="str">
        <f t="shared" si="3"/>
        <v>BAHIA DE ALGECIRAS</v>
      </c>
      <c r="B42" s="41">
        <f t="shared" si="4"/>
        <v>30540162</v>
      </c>
      <c r="C42" s="41">
        <f t="shared" si="5"/>
        <v>27182885</v>
      </c>
      <c r="D42" s="41">
        <f t="shared" si="6"/>
        <v>1</v>
      </c>
      <c r="E42" s="42" t="str">
        <f t="shared" si="2"/>
        <v>TARRAGONA</v>
      </c>
      <c r="F42" s="42">
        <f t="shared" si="7"/>
        <v>1724094</v>
      </c>
      <c r="G42" s="42">
        <f t="shared" si="8"/>
        <v>1357820</v>
      </c>
    </row>
    <row r="43" spans="1:9" x14ac:dyDescent="0.25">
      <c r="A43" s="42" t="str">
        <f t="shared" si="3"/>
        <v>BAHIA DE CADIZ</v>
      </c>
      <c r="B43" s="41">
        <f t="shared" si="4"/>
        <v>41318</v>
      </c>
      <c r="C43" s="41">
        <f t="shared" si="5"/>
        <v>36390</v>
      </c>
      <c r="D43" s="41">
        <f t="shared" si="6"/>
        <v>11</v>
      </c>
      <c r="E43" s="42" t="str">
        <f t="shared" si="2"/>
        <v>GIJON</v>
      </c>
      <c r="F43" s="42">
        <f t="shared" si="7"/>
        <v>481116</v>
      </c>
      <c r="G43" s="42">
        <f t="shared" si="8"/>
        <v>284401</v>
      </c>
    </row>
    <row r="44" spans="1:9" x14ac:dyDescent="0.25">
      <c r="A44" s="42" t="str">
        <f t="shared" si="3"/>
        <v>BALEARES</v>
      </c>
      <c r="B44" s="41">
        <f t="shared" si="4"/>
        <v>18929</v>
      </c>
      <c r="C44" s="41">
        <f t="shared" si="5"/>
        <v>12499</v>
      </c>
      <c r="D44" s="41">
        <f t="shared" si="6"/>
        <v>14</v>
      </c>
      <c r="E44" s="42" t="str">
        <f t="shared" si="2"/>
        <v>HUELVA</v>
      </c>
      <c r="F44" s="42">
        <f t="shared" si="7"/>
        <v>341672</v>
      </c>
      <c r="G44" s="42">
        <f t="shared" si="8"/>
        <v>722047</v>
      </c>
    </row>
    <row r="45" spans="1:9" x14ac:dyDescent="0.25">
      <c r="A45" s="42" t="str">
        <f t="shared" si="3"/>
        <v>BARCELONA</v>
      </c>
      <c r="B45" s="41">
        <f t="shared" si="4"/>
        <v>3689394</v>
      </c>
      <c r="C45" s="41">
        <f t="shared" si="5"/>
        <v>3194171</v>
      </c>
      <c r="D45" s="41">
        <f t="shared" si="6"/>
        <v>4</v>
      </c>
      <c r="E45" s="42" t="str">
        <f t="shared" si="2"/>
        <v>MALAGA</v>
      </c>
      <c r="F45" s="42">
        <f t="shared" si="7"/>
        <v>173869</v>
      </c>
      <c r="G45" s="42">
        <f t="shared" si="8"/>
        <v>260939</v>
      </c>
    </row>
    <row r="46" spans="1:9" x14ac:dyDescent="0.25">
      <c r="A46" s="42" t="str">
        <f t="shared" si="3"/>
        <v>BILBAO</v>
      </c>
      <c r="B46" s="41">
        <f t="shared" si="4"/>
        <v>6339</v>
      </c>
      <c r="C46" s="41">
        <f t="shared" si="5"/>
        <v>5066</v>
      </c>
      <c r="D46" s="41">
        <f t="shared" si="6"/>
        <v>18</v>
      </c>
      <c r="E46" s="42" t="str">
        <f t="shared" si="2"/>
        <v>CARTAGENA</v>
      </c>
      <c r="F46" s="42">
        <f t="shared" si="7"/>
        <v>130843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130843</v>
      </c>
      <c r="C47" s="41">
        <f t="shared" si="5"/>
        <v>0</v>
      </c>
      <c r="D47" s="41">
        <f t="shared" si="6"/>
        <v>9</v>
      </c>
      <c r="E47" s="42" t="str">
        <f t="shared" si="2"/>
        <v>VIGO</v>
      </c>
      <c r="F47" s="42">
        <f t="shared" si="7"/>
        <v>101309</v>
      </c>
      <c r="G47" s="42">
        <f t="shared" si="8"/>
        <v>164482</v>
      </c>
    </row>
    <row r="48" spans="1:9" x14ac:dyDescent="0.25">
      <c r="A48" s="42" t="str">
        <f t="shared" si="3"/>
        <v>CASTELLON</v>
      </c>
      <c r="B48" s="41">
        <f t="shared" si="4"/>
        <v>39756</v>
      </c>
      <c r="C48" s="41">
        <f t="shared" si="5"/>
        <v>20671</v>
      </c>
      <c r="D48" s="41">
        <f t="shared" si="6"/>
        <v>12</v>
      </c>
      <c r="E48" s="42" t="str">
        <f t="shared" si="2"/>
        <v>BAHIA DE CADIZ</v>
      </c>
      <c r="F48" s="42">
        <f t="shared" si="7"/>
        <v>41318</v>
      </c>
      <c r="G48" s="42">
        <f t="shared" si="8"/>
        <v>36390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3095</v>
      </c>
      <c r="D49" s="41">
        <f t="shared" si="6"/>
        <v>28</v>
      </c>
      <c r="E49" s="42" t="str">
        <f t="shared" si="2"/>
        <v>CASTELLON</v>
      </c>
      <c r="F49" s="42">
        <f t="shared" si="7"/>
        <v>39756</v>
      </c>
      <c r="G49" s="42">
        <f t="shared" si="8"/>
        <v>20671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20641</v>
      </c>
      <c r="G50" s="42">
        <f t="shared" si="8"/>
        <v>21286</v>
      </c>
    </row>
    <row r="51" spans="1:7" x14ac:dyDescent="0.25">
      <c r="A51" s="42" t="str">
        <f t="shared" si="3"/>
        <v>GIJON</v>
      </c>
      <c r="B51" s="41">
        <f t="shared" si="4"/>
        <v>481116</v>
      </c>
      <c r="C51" s="41">
        <f t="shared" si="5"/>
        <v>284401</v>
      </c>
      <c r="D51" s="41">
        <f t="shared" si="6"/>
        <v>6</v>
      </c>
      <c r="E51" s="42" t="str">
        <f t="shared" si="2"/>
        <v>BALEARES</v>
      </c>
      <c r="F51" s="42">
        <f t="shared" si="7"/>
        <v>18929</v>
      </c>
      <c r="G51" s="42">
        <f t="shared" si="8"/>
        <v>12499</v>
      </c>
    </row>
    <row r="52" spans="1:7" x14ac:dyDescent="0.25">
      <c r="A52" s="42" t="str">
        <f t="shared" si="3"/>
        <v>HUELVA</v>
      </c>
      <c r="B52" s="41">
        <f t="shared" si="4"/>
        <v>341672</v>
      </c>
      <c r="C52" s="41">
        <f t="shared" si="5"/>
        <v>722047</v>
      </c>
      <c r="D52" s="41">
        <f t="shared" si="6"/>
        <v>7</v>
      </c>
      <c r="E52" s="42" t="str">
        <f t="shared" si="2"/>
        <v>VILAGARCIA</v>
      </c>
      <c r="F52" s="42">
        <f t="shared" si="7"/>
        <v>18581</v>
      </c>
      <c r="G52" s="42">
        <f t="shared" si="8"/>
        <v>32907</v>
      </c>
    </row>
    <row r="53" spans="1:7" x14ac:dyDescent="0.25">
      <c r="A53" s="42" t="str">
        <f t="shared" si="3"/>
        <v>LAS PALMAS</v>
      </c>
      <c r="B53" s="41">
        <f t="shared" si="4"/>
        <v>3998892</v>
      </c>
      <c r="C53" s="41">
        <f t="shared" si="5"/>
        <v>4430510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8291</v>
      </c>
      <c r="G53" s="42">
        <f t="shared" si="8"/>
        <v>14701</v>
      </c>
    </row>
    <row r="54" spans="1:7" x14ac:dyDescent="0.25">
      <c r="A54" s="42" t="str">
        <f t="shared" si="3"/>
        <v>MALAGA</v>
      </c>
      <c r="B54" s="41">
        <f t="shared" si="4"/>
        <v>173869</v>
      </c>
      <c r="C54" s="41">
        <f t="shared" si="5"/>
        <v>260939</v>
      </c>
      <c r="D54" s="41">
        <f t="shared" si="6"/>
        <v>8</v>
      </c>
      <c r="E54" s="42" t="str">
        <f t="shared" si="2"/>
        <v>ALICANTE</v>
      </c>
      <c r="F54" s="42">
        <f t="shared" si="7"/>
        <v>7956</v>
      </c>
      <c r="G54" s="42">
        <f t="shared" si="8"/>
        <v>12403</v>
      </c>
    </row>
    <row r="55" spans="1:7" x14ac:dyDescent="0.25">
      <c r="A55" s="42" t="str">
        <f t="shared" si="3"/>
        <v>MARIN Y RIA DE PONTEVEDRA</v>
      </c>
      <c r="B55" s="41">
        <f t="shared" si="4"/>
        <v>8291</v>
      </c>
      <c r="C55" s="41">
        <f t="shared" si="5"/>
        <v>14701</v>
      </c>
      <c r="D55" s="41">
        <f t="shared" si="6"/>
        <v>16</v>
      </c>
      <c r="E55" s="42" t="str">
        <f t="shared" si="2"/>
        <v>BILBAO</v>
      </c>
      <c r="F55" s="42">
        <f t="shared" ref="F55:F65" si="9">LOOKUP(E55,$A$38:$A$65,$B$38:$B$65)</f>
        <v>6339</v>
      </c>
      <c r="G55" s="42">
        <f t="shared" si="8"/>
        <v>5066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4942</v>
      </c>
      <c r="G56" s="42">
        <f t="shared" si="8"/>
        <v>4752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22</v>
      </c>
      <c r="E57" s="42" t="str">
        <f t="shared" si="2"/>
        <v>AVILES</v>
      </c>
      <c r="F57" s="42">
        <f t="shared" si="9"/>
        <v>713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4942</v>
      </c>
      <c r="C58" s="41">
        <f t="shared" si="5"/>
        <v>4752</v>
      </c>
      <c r="D58" s="41">
        <f t="shared" si="6"/>
        <v>19</v>
      </c>
      <c r="E58" s="42" t="str">
        <f t="shared" si="2"/>
        <v>SANTANDER</v>
      </c>
      <c r="F58" s="42">
        <f t="shared" si="9"/>
        <v>245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20641</v>
      </c>
      <c r="C59" s="41">
        <f t="shared" si="5"/>
        <v>21286</v>
      </c>
      <c r="D59" s="41">
        <f t="shared" si="6"/>
        <v>13</v>
      </c>
      <c r="E59" s="42" t="str">
        <f t="shared" si="2"/>
        <v>MOTRIL</v>
      </c>
      <c r="F59" s="42">
        <f t="shared" si="9"/>
        <v>90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245</v>
      </c>
      <c r="C60" s="41">
        <f t="shared" si="5"/>
        <v>0</v>
      </c>
      <c r="D60" s="41">
        <f t="shared" si="6"/>
        <v>21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1724094</v>
      </c>
      <c r="C62" s="41">
        <f t="shared" si="5"/>
        <v>1357820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15197103</v>
      </c>
      <c r="C63" s="41">
        <f t="shared" si="5"/>
        <v>16636621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101309</v>
      </c>
      <c r="C64" s="41">
        <f t="shared" si="5"/>
        <v>164482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18581</v>
      </c>
      <c r="C65" s="41">
        <f t="shared" si="5"/>
        <v>32907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778</v>
      </c>
      <c r="C8" s="30">
        <v>2232</v>
      </c>
      <c r="D8" s="30">
        <v>10077</v>
      </c>
      <c r="E8" s="30">
        <v>7956</v>
      </c>
      <c r="F8" s="13">
        <f t="shared" ref="F8:F35" si="0">((E8*100)/D8)-100</f>
        <v>-21.047930931824951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4127184</v>
      </c>
      <c r="C11" s="29">
        <v>4228260</v>
      </c>
      <c r="D11" s="29">
        <v>23391607</v>
      </c>
      <c r="E11" s="29">
        <v>26358897</v>
      </c>
      <c r="F11" s="10">
        <f t="shared" si="0"/>
        <v>12.685276389946182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12</v>
      </c>
      <c r="C13" s="29">
        <v>0</v>
      </c>
      <c r="D13" s="29">
        <v>16</v>
      </c>
      <c r="E13" s="29">
        <v>40</v>
      </c>
      <c r="F13" s="10">
        <f t="shared" si="0"/>
        <v>150</v>
      </c>
      <c r="G13" s="1"/>
      <c r="H13" s="1"/>
      <c r="I13" s="1"/>
    </row>
    <row r="14" spans="1:12" x14ac:dyDescent="0.25">
      <c r="A14" s="11" t="s">
        <v>51</v>
      </c>
      <c r="B14" s="30">
        <v>264418</v>
      </c>
      <c r="C14" s="30">
        <v>267504</v>
      </c>
      <c r="D14" s="30">
        <v>1740407</v>
      </c>
      <c r="E14" s="30">
        <v>1540587</v>
      </c>
      <c r="F14" s="13">
        <f t="shared" si="0"/>
        <v>-11.481222495657619</v>
      </c>
      <c r="G14" s="1"/>
      <c r="H14" s="1"/>
      <c r="I14" s="1"/>
    </row>
    <row r="15" spans="1:12" x14ac:dyDescent="0.25">
      <c r="A15" s="8" t="s">
        <v>52</v>
      </c>
      <c r="B15" s="29">
        <v>1112</v>
      </c>
      <c r="C15" s="29">
        <v>554</v>
      </c>
      <c r="D15" s="29">
        <v>4000</v>
      </c>
      <c r="E15" s="29">
        <v>4127</v>
      </c>
      <c r="F15" s="10">
        <f t="shared" si="0"/>
        <v>3.1749999999999972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430</v>
      </c>
      <c r="D16" s="30">
        <v>0</v>
      </c>
      <c r="E16" s="30">
        <v>996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2440</v>
      </c>
      <c r="C17" s="29">
        <v>7686</v>
      </c>
      <c r="D17" s="29">
        <v>16075</v>
      </c>
      <c r="E17" s="29">
        <v>38134</v>
      </c>
      <c r="F17" s="10">
        <f t="shared" si="0"/>
        <v>137.22550544323482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656898</v>
      </c>
      <c r="C22" s="30">
        <v>747043</v>
      </c>
      <c r="D22" s="30">
        <v>4236641</v>
      </c>
      <c r="E22" s="30">
        <v>3712378</v>
      </c>
      <c r="F22" s="13">
        <f t="shared" si="0"/>
        <v>-12.37449668263136</v>
      </c>
      <c r="G22" s="1"/>
      <c r="H22" s="1"/>
      <c r="I22" s="1"/>
    </row>
    <row r="23" spans="1:9" x14ac:dyDescent="0.25">
      <c r="A23" s="8" t="s">
        <v>60</v>
      </c>
      <c r="B23" s="29">
        <v>59571</v>
      </c>
      <c r="C23" s="29">
        <v>362</v>
      </c>
      <c r="D23" s="29">
        <v>258911</v>
      </c>
      <c r="E23" s="29">
        <v>173671</v>
      </c>
      <c r="F23" s="10">
        <f t="shared" si="0"/>
        <v>-32.922510051716614</v>
      </c>
      <c r="G23" s="1"/>
      <c r="H23" s="1"/>
      <c r="I23" s="1"/>
    </row>
    <row r="24" spans="1:9" x14ac:dyDescent="0.25">
      <c r="A24" s="11" t="s">
        <v>61</v>
      </c>
      <c r="B24" s="30">
        <v>1313</v>
      </c>
      <c r="C24" s="30">
        <v>3775</v>
      </c>
      <c r="D24" s="30">
        <v>14701</v>
      </c>
      <c r="E24" s="30">
        <v>8291</v>
      </c>
      <c r="F24" s="13">
        <f t="shared" si="0"/>
        <v>-43.602476022039319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2405</v>
      </c>
      <c r="C28" s="30">
        <v>4092</v>
      </c>
      <c r="D28" s="30">
        <v>19330</v>
      </c>
      <c r="E28" s="30">
        <v>18929</v>
      </c>
      <c r="F28" s="13">
        <f t="shared" si="0"/>
        <v>-2.0744956026901207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65349</v>
      </c>
      <c r="C31" s="29">
        <v>70982</v>
      </c>
      <c r="D31" s="29">
        <v>470783</v>
      </c>
      <c r="E31" s="29">
        <v>431406</v>
      </c>
      <c r="F31" s="10">
        <f t="shared" si="0"/>
        <v>-8.3641507870929956</v>
      </c>
      <c r="G31" s="1"/>
      <c r="H31" s="1"/>
      <c r="I31" s="1"/>
    </row>
    <row r="32" spans="1:9" x14ac:dyDescent="0.25">
      <c r="A32" s="11" t="s">
        <v>69</v>
      </c>
      <c r="B32" s="30">
        <v>2385882</v>
      </c>
      <c r="C32" s="30">
        <v>2728144</v>
      </c>
      <c r="D32" s="30">
        <v>16519834</v>
      </c>
      <c r="E32" s="30">
        <v>15162727</v>
      </c>
      <c r="F32" s="13">
        <f t="shared" si="0"/>
        <v>-8.2150159620247933</v>
      </c>
      <c r="G32" s="1"/>
      <c r="H32" s="1"/>
      <c r="I32" s="1"/>
    </row>
    <row r="33" spans="1:9" x14ac:dyDescent="0.25">
      <c r="A33" s="8" t="s">
        <v>70</v>
      </c>
      <c r="B33" s="29">
        <v>22165</v>
      </c>
      <c r="C33" s="29">
        <v>3667</v>
      </c>
      <c r="D33" s="29">
        <v>66328</v>
      </c>
      <c r="E33" s="29">
        <v>49873</v>
      </c>
      <c r="F33" s="10">
        <f t="shared" si="0"/>
        <v>-24.808527318779397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7589527</v>
      </c>
      <c r="C35" s="15">
        <f t="shared" ref="C35:E35" si="1">SUM(C7:C34)</f>
        <v>8064731</v>
      </c>
      <c r="D35" s="15">
        <f t="shared" si="1"/>
        <v>46748710</v>
      </c>
      <c r="E35" s="15">
        <f t="shared" si="1"/>
        <v>47513416</v>
      </c>
      <c r="F35" s="16">
        <f t="shared" si="0"/>
        <v>1.6357798963864525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26358897</v>
      </c>
      <c r="G38" s="42">
        <f>LOOKUP(E38,$A$38:$A$65,$C$38:$C$65)</f>
        <v>23391607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7956</v>
      </c>
      <c r="C39" s="41">
        <f t="shared" ref="C39:C65" si="5">D8</f>
        <v>10077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15162727</v>
      </c>
      <c r="G39" s="42">
        <f t="shared" ref="G39:G65" si="8">LOOKUP(E39,$A$38:$A$65,$C$38:$C$65)</f>
        <v>16519834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3712378</v>
      </c>
      <c r="G40" s="42">
        <f t="shared" si="8"/>
        <v>4236641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1540587</v>
      </c>
      <c r="G41" s="42">
        <f t="shared" si="8"/>
        <v>1740407</v>
      </c>
    </row>
    <row r="42" spans="1:9" x14ac:dyDescent="0.25">
      <c r="A42" s="42" t="str">
        <f t="shared" si="3"/>
        <v>BAHIA DE ALGECIRAS</v>
      </c>
      <c r="B42" s="41">
        <f t="shared" si="4"/>
        <v>26358897</v>
      </c>
      <c r="C42" s="41">
        <f t="shared" si="5"/>
        <v>23391607</v>
      </c>
      <c r="D42" s="41">
        <f t="shared" si="6"/>
        <v>1</v>
      </c>
      <c r="E42" s="42" t="str">
        <f t="shared" si="2"/>
        <v>TARRAGONA</v>
      </c>
      <c r="F42" s="42">
        <f t="shared" si="7"/>
        <v>431406</v>
      </c>
      <c r="G42" s="42">
        <f t="shared" si="8"/>
        <v>470783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12</v>
      </c>
      <c r="E43" s="42" t="str">
        <f t="shared" si="2"/>
        <v>MALAGA</v>
      </c>
      <c r="F43" s="42">
        <f t="shared" si="7"/>
        <v>173671</v>
      </c>
      <c r="G43" s="42">
        <f t="shared" si="8"/>
        <v>258911</v>
      </c>
    </row>
    <row r="44" spans="1:9" x14ac:dyDescent="0.25">
      <c r="A44" s="42" t="str">
        <f t="shared" si="3"/>
        <v>BALEARES</v>
      </c>
      <c r="B44" s="41">
        <f t="shared" si="4"/>
        <v>40</v>
      </c>
      <c r="C44" s="41">
        <f t="shared" si="5"/>
        <v>16</v>
      </c>
      <c r="D44" s="41">
        <f t="shared" si="6"/>
        <v>17</v>
      </c>
      <c r="E44" s="42" t="str">
        <f t="shared" si="2"/>
        <v>VIGO</v>
      </c>
      <c r="F44" s="42">
        <f t="shared" si="7"/>
        <v>49873</v>
      </c>
      <c r="G44" s="42">
        <f t="shared" si="8"/>
        <v>66328</v>
      </c>
    </row>
    <row r="45" spans="1:9" x14ac:dyDescent="0.25">
      <c r="A45" s="42" t="str">
        <f t="shared" si="3"/>
        <v>BARCELONA</v>
      </c>
      <c r="B45" s="41">
        <f t="shared" si="4"/>
        <v>1540587</v>
      </c>
      <c r="C45" s="41">
        <f t="shared" si="5"/>
        <v>1740407</v>
      </c>
      <c r="D45" s="41">
        <f t="shared" si="6"/>
        <v>4</v>
      </c>
      <c r="E45" s="42" t="str">
        <f t="shared" si="2"/>
        <v>CASTELLON</v>
      </c>
      <c r="F45" s="42">
        <f t="shared" si="7"/>
        <v>38134</v>
      </c>
      <c r="G45" s="42">
        <f t="shared" si="8"/>
        <v>16075</v>
      </c>
    </row>
    <row r="46" spans="1:9" x14ac:dyDescent="0.25">
      <c r="A46" s="42" t="str">
        <f t="shared" si="3"/>
        <v>BILBAO</v>
      </c>
      <c r="B46" s="41">
        <f t="shared" si="4"/>
        <v>4127</v>
      </c>
      <c r="C46" s="41">
        <f t="shared" si="5"/>
        <v>4000</v>
      </c>
      <c r="D46" s="41">
        <f t="shared" si="6"/>
        <v>13</v>
      </c>
      <c r="E46" s="42" t="str">
        <f t="shared" si="2"/>
        <v>SANTA CRUZ DE TENERIFE</v>
      </c>
      <c r="F46" s="42">
        <f t="shared" si="7"/>
        <v>18929</v>
      </c>
      <c r="G46" s="42">
        <f t="shared" si="8"/>
        <v>19330</v>
      </c>
    </row>
    <row r="47" spans="1:9" x14ac:dyDescent="0.25">
      <c r="A47" s="42" t="str">
        <f t="shared" si="3"/>
        <v>CARTAGENA</v>
      </c>
      <c r="B47" s="41">
        <f t="shared" si="4"/>
        <v>996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8291</v>
      </c>
      <c r="G47" s="42">
        <f t="shared" si="8"/>
        <v>14701</v>
      </c>
    </row>
    <row r="48" spans="1:9" x14ac:dyDescent="0.25">
      <c r="A48" s="42" t="str">
        <f t="shared" si="3"/>
        <v>CASTELLON</v>
      </c>
      <c r="B48" s="41">
        <f t="shared" si="4"/>
        <v>38134</v>
      </c>
      <c r="C48" s="41">
        <f t="shared" si="5"/>
        <v>16075</v>
      </c>
      <c r="D48" s="41">
        <f t="shared" si="6"/>
        <v>8</v>
      </c>
      <c r="E48" s="42" t="str">
        <f t="shared" si="2"/>
        <v>ALICANTE</v>
      </c>
      <c r="F48" s="42">
        <f t="shared" si="7"/>
        <v>7956</v>
      </c>
      <c r="G48" s="42">
        <f t="shared" si="8"/>
        <v>10077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BAHIA DE CADIZ</v>
      </c>
      <c r="F49" s="42">
        <f t="shared" si="7"/>
        <v>5220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4127</v>
      </c>
      <c r="G50" s="42">
        <f t="shared" si="8"/>
        <v>4000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996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3712378</v>
      </c>
      <c r="C53" s="41">
        <f t="shared" si="5"/>
        <v>4236641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173671</v>
      </c>
      <c r="C54" s="41">
        <f t="shared" si="5"/>
        <v>258911</v>
      </c>
      <c r="D54" s="41">
        <f t="shared" si="6"/>
        <v>6</v>
      </c>
      <c r="E54" s="42" t="str">
        <f t="shared" si="2"/>
        <v>BALEARES</v>
      </c>
      <c r="F54" s="42">
        <f t="shared" si="7"/>
        <v>40</v>
      </c>
      <c r="G54" s="42">
        <f t="shared" si="8"/>
        <v>16</v>
      </c>
    </row>
    <row r="55" spans="1:7" x14ac:dyDescent="0.25">
      <c r="A55" s="42" t="str">
        <f t="shared" si="3"/>
        <v>MARIN Y RIA DE PONTEVEDRA</v>
      </c>
      <c r="B55" s="41">
        <f t="shared" si="4"/>
        <v>8291</v>
      </c>
      <c r="C55" s="41">
        <f t="shared" si="5"/>
        <v>14701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18929</v>
      </c>
      <c r="C59" s="41">
        <f t="shared" si="5"/>
        <v>19330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431406</v>
      </c>
      <c r="C62" s="41">
        <f t="shared" si="5"/>
        <v>470783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15162727</v>
      </c>
      <c r="C63" s="41">
        <f t="shared" si="5"/>
        <v>16519834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49873</v>
      </c>
      <c r="C64" s="41">
        <f t="shared" si="5"/>
        <v>66328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8696</v>
      </c>
      <c r="C7" s="31">
        <v>1330</v>
      </c>
      <c r="D7" s="31">
        <v>23430</v>
      </c>
      <c r="E7" s="31">
        <v>12929</v>
      </c>
      <c r="F7" s="10">
        <f>((E7*100)/D7)-100</f>
        <v>-44.818608621425525</v>
      </c>
      <c r="G7" s="1"/>
      <c r="H7" s="1"/>
      <c r="I7" s="1"/>
    </row>
    <row r="8" spans="1:12" x14ac:dyDescent="0.25">
      <c r="A8" s="11" t="s">
        <v>45</v>
      </c>
      <c r="B8" s="32">
        <v>109217</v>
      </c>
      <c r="C8" s="32">
        <v>90455</v>
      </c>
      <c r="D8" s="32">
        <v>595385</v>
      </c>
      <c r="E8" s="32">
        <v>532517</v>
      </c>
      <c r="F8" s="13">
        <f t="shared" ref="F8:F35" si="0">((E8*100)/D8)-100</f>
        <v>-10.559217985001297</v>
      </c>
      <c r="G8" s="1"/>
      <c r="H8" s="1"/>
      <c r="I8" s="1"/>
    </row>
    <row r="9" spans="1:12" x14ac:dyDescent="0.25">
      <c r="A9" s="8" t="s">
        <v>46</v>
      </c>
      <c r="B9" s="31">
        <v>7346</v>
      </c>
      <c r="C9" s="31">
        <v>6813</v>
      </c>
      <c r="D9" s="31">
        <v>34800</v>
      </c>
      <c r="E9" s="31">
        <v>42846</v>
      </c>
      <c r="F9" s="10">
        <f t="shared" si="0"/>
        <v>23.120689655172413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4411753</v>
      </c>
      <c r="C11" s="31">
        <v>4469446</v>
      </c>
      <c r="D11" s="31">
        <v>25210541</v>
      </c>
      <c r="E11" s="31">
        <v>28050936</v>
      </c>
      <c r="F11" s="10">
        <f t="shared" si="0"/>
        <v>11.266695942780444</v>
      </c>
      <c r="G11" s="1"/>
      <c r="H11" s="1"/>
      <c r="I11" s="1"/>
    </row>
    <row r="12" spans="1:12" x14ac:dyDescent="0.25">
      <c r="A12" s="11" t="s">
        <v>49</v>
      </c>
      <c r="B12" s="32">
        <v>75025</v>
      </c>
      <c r="C12" s="32">
        <v>55469</v>
      </c>
      <c r="D12" s="32">
        <v>459233</v>
      </c>
      <c r="E12" s="32">
        <v>439645</v>
      </c>
      <c r="F12" s="13">
        <f t="shared" si="0"/>
        <v>-4.265372915273943</v>
      </c>
      <c r="G12" s="1"/>
      <c r="H12" s="1"/>
      <c r="I12" s="1"/>
    </row>
    <row r="13" spans="1:12" x14ac:dyDescent="0.25">
      <c r="A13" s="8" t="s">
        <v>50</v>
      </c>
      <c r="B13" s="31">
        <v>24809</v>
      </c>
      <c r="C13" s="31">
        <v>26806</v>
      </c>
      <c r="D13" s="31">
        <v>128284</v>
      </c>
      <c r="E13" s="31">
        <v>139654</v>
      </c>
      <c r="F13" s="10">
        <f t="shared" si="0"/>
        <v>8.8631473917246097</v>
      </c>
      <c r="G13" s="1"/>
      <c r="H13" s="1"/>
      <c r="I13" s="1"/>
    </row>
    <row r="14" spans="1:12" x14ac:dyDescent="0.25">
      <c r="A14" s="11" t="s">
        <v>51</v>
      </c>
      <c r="B14" s="32">
        <v>1559647</v>
      </c>
      <c r="C14" s="32">
        <v>1550989</v>
      </c>
      <c r="D14" s="32">
        <v>8413297</v>
      </c>
      <c r="E14" s="32">
        <v>8503845</v>
      </c>
      <c r="F14" s="13">
        <f t="shared" si="0"/>
        <v>1.0762487048775284</v>
      </c>
      <c r="G14" s="1"/>
      <c r="H14" s="1"/>
      <c r="I14" s="1"/>
    </row>
    <row r="15" spans="1:12" x14ac:dyDescent="0.25">
      <c r="A15" s="8" t="s">
        <v>52</v>
      </c>
      <c r="B15" s="31">
        <v>511433</v>
      </c>
      <c r="C15" s="31">
        <v>570323</v>
      </c>
      <c r="D15" s="31">
        <v>3051177</v>
      </c>
      <c r="E15" s="31">
        <v>3163791</v>
      </c>
      <c r="F15" s="10">
        <f t="shared" si="0"/>
        <v>3.6908379946492715</v>
      </c>
      <c r="G15" s="1"/>
      <c r="H15" s="1"/>
      <c r="I15" s="1"/>
    </row>
    <row r="16" spans="1:12" x14ac:dyDescent="0.25">
      <c r="A16" s="11" t="s">
        <v>53</v>
      </c>
      <c r="B16" s="32">
        <v>73911</v>
      </c>
      <c r="C16" s="32">
        <v>95687</v>
      </c>
      <c r="D16" s="32">
        <v>444434</v>
      </c>
      <c r="E16" s="32">
        <v>519536</v>
      </c>
      <c r="F16" s="13">
        <f t="shared" si="0"/>
        <v>16.898347111157108</v>
      </c>
      <c r="G16" s="1"/>
      <c r="H16" s="1"/>
      <c r="I16" s="1"/>
    </row>
    <row r="17" spans="1:9" x14ac:dyDescent="0.25">
      <c r="A17" s="8" t="s">
        <v>54</v>
      </c>
      <c r="B17" s="31">
        <v>301106</v>
      </c>
      <c r="C17" s="31">
        <v>276507</v>
      </c>
      <c r="D17" s="31">
        <v>1330654</v>
      </c>
      <c r="E17" s="31">
        <v>1391672</v>
      </c>
      <c r="F17" s="10">
        <f t="shared" si="0"/>
        <v>4.5855646922490791</v>
      </c>
      <c r="G17" s="1"/>
      <c r="H17" s="1"/>
      <c r="I17" s="1"/>
    </row>
    <row r="18" spans="1:9" x14ac:dyDescent="0.25">
      <c r="A18" s="11" t="s">
        <v>55</v>
      </c>
      <c r="B18" s="32">
        <v>7910</v>
      </c>
      <c r="C18" s="32">
        <v>11551</v>
      </c>
      <c r="D18" s="32">
        <v>47343</v>
      </c>
      <c r="E18" s="32">
        <v>55662</v>
      </c>
      <c r="F18" s="13">
        <f t="shared" si="0"/>
        <v>17.571763513085358</v>
      </c>
      <c r="G18" s="1"/>
      <c r="H18" s="1"/>
      <c r="I18" s="1"/>
    </row>
    <row r="19" spans="1:9" x14ac:dyDescent="0.25">
      <c r="A19" s="8" t="s">
        <v>56</v>
      </c>
      <c r="B19" s="31">
        <v>151</v>
      </c>
      <c r="C19" s="31">
        <v>72</v>
      </c>
      <c r="D19" s="31">
        <v>4447</v>
      </c>
      <c r="E19" s="31">
        <v>2937</v>
      </c>
      <c r="F19" s="10">
        <f t="shared" si="0"/>
        <v>-33.955475601529116</v>
      </c>
      <c r="G19" s="1"/>
      <c r="H19" s="1"/>
      <c r="I19" s="1"/>
    </row>
    <row r="20" spans="1:9" x14ac:dyDescent="0.25">
      <c r="A20" s="11" t="s">
        <v>57</v>
      </c>
      <c r="B20" s="32">
        <v>72162</v>
      </c>
      <c r="C20" s="32">
        <v>60625</v>
      </c>
      <c r="D20" s="32">
        <v>377839</v>
      </c>
      <c r="E20" s="32">
        <v>355961</v>
      </c>
      <c r="F20" s="13">
        <f t="shared" si="0"/>
        <v>-5.7902969254100327</v>
      </c>
      <c r="G20" s="1"/>
      <c r="H20" s="1"/>
      <c r="I20" s="1"/>
    </row>
    <row r="21" spans="1:9" x14ac:dyDescent="0.25">
      <c r="A21" s="8" t="s">
        <v>58</v>
      </c>
      <c r="B21" s="31">
        <v>1582</v>
      </c>
      <c r="C21" s="31">
        <v>7655</v>
      </c>
      <c r="D21" s="31">
        <v>4206</v>
      </c>
      <c r="E21" s="31">
        <v>39983</v>
      </c>
      <c r="F21" s="10">
        <f t="shared" si="0"/>
        <v>850.61816452686639</v>
      </c>
      <c r="G21" s="1"/>
      <c r="H21" s="1"/>
      <c r="I21" s="1"/>
    </row>
    <row r="22" spans="1:9" x14ac:dyDescent="0.25">
      <c r="A22" s="11" t="s">
        <v>59</v>
      </c>
      <c r="B22" s="32">
        <v>898150</v>
      </c>
      <c r="C22" s="32">
        <v>1014145</v>
      </c>
      <c r="D22" s="32">
        <v>5723202</v>
      </c>
      <c r="E22" s="32">
        <v>5303570</v>
      </c>
      <c r="F22" s="13">
        <f t="shared" si="0"/>
        <v>-7.3321193276071739</v>
      </c>
      <c r="G22" s="1"/>
      <c r="H22" s="1"/>
      <c r="I22" s="1"/>
    </row>
    <row r="23" spans="1:9" x14ac:dyDescent="0.25">
      <c r="A23" s="8" t="s">
        <v>60</v>
      </c>
      <c r="B23" s="31">
        <v>87460</v>
      </c>
      <c r="C23" s="31">
        <v>28496</v>
      </c>
      <c r="D23" s="31">
        <v>393004</v>
      </c>
      <c r="E23" s="31">
        <v>342573</v>
      </c>
      <c r="F23" s="10">
        <f t="shared" si="0"/>
        <v>-12.832184914148456</v>
      </c>
      <c r="G23" s="1"/>
      <c r="H23" s="1"/>
      <c r="I23" s="1"/>
    </row>
    <row r="24" spans="1:9" x14ac:dyDescent="0.25">
      <c r="A24" s="11" t="s">
        <v>61</v>
      </c>
      <c r="B24" s="32">
        <v>20279</v>
      </c>
      <c r="C24" s="32">
        <v>23173</v>
      </c>
      <c r="D24" s="32">
        <v>141851</v>
      </c>
      <c r="E24" s="32">
        <v>123211</v>
      </c>
      <c r="F24" s="13">
        <f t="shared" si="0"/>
        <v>-13.140548885802716</v>
      </c>
      <c r="G24" s="1"/>
      <c r="H24" s="1"/>
      <c r="I24" s="1"/>
    </row>
    <row r="25" spans="1:9" x14ac:dyDescent="0.25">
      <c r="A25" s="8" t="s">
        <v>62</v>
      </c>
      <c r="B25" s="31">
        <v>22626</v>
      </c>
      <c r="C25" s="31">
        <v>23967</v>
      </c>
      <c r="D25" s="31">
        <v>128649</v>
      </c>
      <c r="E25" s="31">
        <v>145806</v>
      </c>
      <c r="F25" s="10">
        <f t="shared" si="0"/>
        <v>13.336287106778911</v>
      </c>
      <c r="G25" s="1"/>
      <c r="H25" s="1"/>
      <c r="I25" s="1"/>
    </row>
    <row r="26" spans="1:9" x14ac:dyDescent="0.25">
      <c r="A26" s="11" t="s">
        <v>63</v>
      </c>
      <c r="B26" s="32">
        <v>3329</v>
      </c>
      <c r="C26" s="32">
        <v>0</v>
      </c>
      <c r="D26" s="32">
        <v>24784</v>
      </c>
      <c r="E26" s="32">
        <v>15377</v>
      </c>
      <c r="F26" s="13">
        <f t="shared" si="0"/>
        <v>-37.955939315687537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187575</v>
      </c>
      <c r="C28" s="32">
        <v>202050</v>
      </c>
      <c r="D28" s="32">
        <v>1167564</v>
      </c>
      <c r="E28" s="32">
        <v>1201728</v>
      </c>
      <c r="F28" s="13">
        <f t="shared" si="0"/>
        <v>2.9260922741708413</v>
      </c>
      <c r="G28" s="1"/>
      <c r="H28" s="1"/>
      <c r="I28" s="1"/>
    </row>
    <row r="29" spans="1:9" x14ac:dyDescent="0.25">
      <c r="A29" s="8" t="s">
        <v>66</v>
      </c>
      <c r="B29" s="31">
        <v>1056</v>
      </c>
      <c r="C29" s="31">
        <v>1009</v>
      </c>
      <c r="D29" s="31">
        <v>8181</v>
      </c>
      <c r="E29" s="31">
        <v>6853</v>
      </c>
      <c r="F29" s="10">
        <f t="shared" si="0"/>
        <v>-16.232734384549559</v>
      </c>
      <c r="G29" s="1"/>
      <c r="H29" s="1"/>
      <c r="I29" s="1"/>
    </row>
    <row r="30" spans="1:9" x14ac:dyDescent="0.25">
      <c r="A30" s="11" t="s">
        <v>67</v>
      </c>
      <c r="B30" s="32">
        <v>93108</v>
      </c>
      <c r="C30" s="32">
        <v>104230</v>
      </c>
      <c r="D30" s="32">
        <v>517191</v>
      </c>
      <c r="E30" s="32">
        <v>570002</v>
      </c>
      <c r="F30" s="13">
        <f t="shared" si="0"/>
        <v>10.21112122987445</v>
      </c>
      <c r="G30" s="1"/>
      <c r="H30" s="1"/>
      <c r="I30" s="1"/>
    </row>
    <row r="31" spans="1:9" x14ac:dyDescent="0.25">
      <c r="A31" s="8" t="s">
        <v>68</v>
      </c>
      <c r="B31" s="31">
        <v>115735</v>
      </c>
      <c r="C31" s="31">
        <v>141807</v>
      </c>
      <c r="D31" s="31">
        <v>811097</v>
      </c>
      <c r="E31" s="31">
        <v>862393</v>
      </c>
      <c r="F31" s="10">
        <f t="shared" si="0"/>
        <v>6.3242744086095684</v>
      </c>
      <c r="G31" s="1"/>
      <c r="H31" s="1"/>
      <c r="I31" s="1"/>
    </row>
    <row r="32" spans="1:9" x14ac:dyDescent="0.25">
      <c r="A32" s="11" t="s">
        <v>69</v>
      </c>
      <c r="B32" s="32">
        <v>3934070</v>
      </c>
      <c r="C32" s="32">
        <v>4407290</v>
      </c>
      <c r="D32" s="32">
        <v>25783203</v>
      </c>
      <c r="E32" s="32">
        <v>24424854</v>
      </c>
      <c r="F32" s="13">
        <f t="shared" si="0"/>
        <v>-5.2683485445931666</v>
      </c>
      <c r="G32" s="1"/>
      <c r="H32" s="1"/>
      <c r="I32" s="1"/>
    </row>
    <row r="33" spans="1:9" x14ac:dyDescent="0.25">
      <c r="A33" s="8" t="s">
        <v>70</v>
      </c>
      <c r="B33" s="31">
        <v>226351</v>
      </c>
      <c r="C33" s="31">
        <v>209257</v>
      </c>
      <c r="D33" s="31">
        <v>1195483</v>
      </c>
      <c r="E33" s="31">
        <v>1143134</v>
      </c>
      <c r="F33" s="10">
        <f t="shared" si="0"/>
        <v>-4.3788995744816077</v>
      </c>
      <c r="G33" s="1"/>
      <c r="H33" s="1"/>
      <c r="I33" s="1"/>
    </row>
    <row r="34" spans="1:9" x14ac:dyDescent="0.25">
      <c r="A34" s="11" t="s">
        <v>71</v>
      </c>
      <c r="B34" s="32">
        <v>22237</v>
      </c>
      <c r="C34" s="32">
        <v>27566</v>
      </c>
      <c r="D34" s="32">
        <v>127094</v>
      </c>
      <c r="E34" s="32">
        <v>147620</v>
      </c>
      <c r="F34" s="13">
        <f t="shared" si="0"/>
        <v>16.150250995326289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12776724</v>
      </c>
      <c r="C35" s="15">
        <f t="shared" ref="C35:E35" si="1">SUM(C7:C34)</f>
        <v>13406718</v>
      </c>
      <c r="D35" s="15">
        <f t="shared" si="1"/>
        <v>76146385</v>
      </c>
      <c r="E35" s="15">
        <f t="shared" si="1"/>
        <v>77539035</v>
      </c>
      <c r="F35" s="16">
        <f t="shared" si="0"/>
        <v>1.8289115103757041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12929</v>
      </c>
      <c r="C38" s="41">
        <f>D7</f>
        <v>23430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28050936</v>
      </c>
      <c r="G38" s="42">
        <f>LOOKUP(E38,$A$38:$A$65,$C$38:$C$65)</f>
        <v>25210541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532517</v>
      </c>
      <c r="C39" s="41">
        <f t="shared" ref="C39:C65" si="5">D8</f>
        <v>595385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24424854</v>
      </c>
      <c r="G39" s="42">
        <f t="shared" ref="G39:G65" si="8">LOOKUP(E39,$A$38:$A$65,$C$38:$C$65)</f>
        <v>25783203</v>
      </c>
    </row>
    <row r="40" spans="1:9" x14ac:dyDescent="0.25">
      <c r="A40" s="42" t="str">
        <f t="shared" si="3"/>
        <v>ALMERIA</v>
      </c>
      <c r="B40" s="41">
        <f t="shared" si="4"/>
        <v>42846</v>
      </c>
      <c r="C40" s="41">
        <f t="shared" si="5"/>
        <v>34800</v>
      </c>
      <c r="D40" s="41">
        <f t="shared" si="6"/>
        <v>21</v>
      </c>
      <c r="E40" s="42" t="str">
        <f t="shared" si="2"/>
        <v>BARCELONA</v>
      </c>
      <c r="F40" s="42">
        <f t="shared" si="7"/>
        <v>8503845</v>
      </c>
      <c r="G40" s="42">
        <f t="shared" si="8"/>
        <v>8413297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5303570</v>
      </c>
      <c r="G41" s="42">
        <f t="shared" si="8"/>
        <v>5723202</v>
      </c>
    </row>
    <row r="42" spans="1:9" x14ac:dyDescent="0.25">
      <c r="A42" s="42" t="str">
        <f t="shared" si="3"/>
        <v>BAHIA DE ALGECIRAS</v>
      </c>
      <c r="B42" s="41">
        <f t="shared" si="4"/>
        <v>28050936</v>
      </c>
      <c r="C42" s="41">
        <f t="shared" si="5"/>
        <v>25210541</v>
      </c>
      <c r="D42" s="41">
        <f t="shared" si="6"/>
        <v>1</v>
      </c>
      <c r="E42" s="42" t="str">
        <f t="shared" si="2"/>
        <v>BILBAO</v>
      </c>
      <c r="F42" s="42">
        <f t="shared" si="7"/>
        <v>3163791</v>
      </c>
      <c r="G42" s="42">
        <f t="shared" si="8"/>
        <v>3051177</v>
      </c>
    </row>
    <row r="43" spans="1:9" x14ac:dyDescent="0.25">
      <c r="A43" s="42" t="str">
        <f t="shared" si="3"/>
        <v>BAHIA DE CADIZ</v>
      </c>
      <c r="B43" s="41">
        <f t="shared" si="4"/>
        <v>439645</v>
      </c>
      <c r="C43" s="41">
        <f t="shared" si="5"/>
        <v>459233</v>
      </c>
      <c r="D43" s="41">
        <f t="shared" si="6"/>
        <v>13</v>
      </c>
      <c r="E43" s="42" t="str">
        <f t="shared" si="2"/>
        <v>CASTELLON</v>
      </c>
      <c r="F43" s="42">
        <f t="shared" si="7"/>
        <v>1391672</v>
      </c>
      <c r="G43" s="42">
        <f t="shared" si="8"/>
        <v>1330654</v>
      </c>
    </row>
    <row r="44" spans="1:9" x14ac:dyDescent="0.25">
      <c r="A44" s="42" t="str">
        <f t="shared" si="3"/>
        <v>BALEARES</v>
      </c>
      <c r="B44" s="41">
        <f t="shared" si="4"/>
        <v>139654</v>
      </c>
      <c r="C44" s="41">
        <f t="shared" si="5"/>
        <v>128284</v>
      </c>
      <c r="D44" s="41">
        <f t="shared" si="6"/>
        <v>18</v>
      </c>
      <c r="E44" s="42" t="str">
        <f t="shared" si="2"/>
        <v>SANTA CRUZ DE TENERIFE</v>
      </c>
      <c r="F44" s="42">
        <f t="shared" si="7"/>
        <v>1201728</v>
      </c>
      <c r="G44" s="42">
        <f t="shared" si="8"/>
        <v>1167564</v>
      </c>
    </row>
    <row r="45" spans="1:9" x14ac:dyDescent="0.25">
      <c r="A45" s="42" t="str">
        <f t="shared" si="3"/>
        <v>BARCELONA</v>
      </c>
      <c r="B45" s="41">
        <f t="shared" si="4"/>
        <v>8503845</v>
      </c>
      <c r="C45" s="41">
        <f t="shared" si="5"/>
        <v>8413297</v>
      </c>
      <c r="D45" s="41">
        <f t="shared" si="6"/>
        <v>3</v>
      </c>
      <c r="E45" s="42" t="str">
        <f t="shared" si="2"/>
        <v>VIGO</v>
      </c>
      <c r="F45" s="42">
        <f t="shared" si="7"/>
        <v>1143134</v>
      </c>
      <c r="G45" s="42">
        <f t="shared" si="8"/>
        <v>1195483</v>
      </c>
    </row>
    <row r="46" spans="1:9" x14ac:dyDescent="0.25">
      <c r="A46" s="42" t="str">
        <f t="shared" si="3"/>
        <v>BILBAO</v>
      </c>
      <c r="B46" s="41">
        <f t="shared" si="4"/>
        <v>3163791</v>
      </c>
      <c r="C46" s="41">
        <f t="shared" si="5"/>
        <v>3051177</v>
      </c>
      <c r="D46" s="41">
        <f t="shared" si="6"/>
        <v>5</v>
      </c>
      <c r="E46" s="42" t="str">
        <f t="shared" si="2"/>
        <v>TARRAGONA</v>
      </c>
      <c r="F46" s="42">
        <f t="shared" si="7"/>
        <v>862393</v>
      </c>
      <c r="G46" s="42">
        <f t="shared" si="8"/>
        <v>811097</v>
      </c>
    </row>
    <row r="47" spans="1:9" x14ac:dyDescent="0.25">
      <c r="A47" s="42" t="str">
        <f t="shared" si="3"/>
        <v>CARTAGENA</v>
      </c>
      <c r="B47" s="41">
        <f t="shared" si="4"/>
        <v>519536</v>
      </c>
      <c r="C47" s="41">
        <f t="shared" si="5"/>
        <v>444434</v>
      </c>
      <c r="D47" s="41">
        <f t="shared" si="6"/>
        <v>12</v>
      </c>
      <c r="E47" s="42" t="str">
        <f t="shared" si="2"/>
        <v>SEVILLA</v>
      </c>
      <c r="F47" s="42">
        <f t="shared" si="7"/>
        <v>570002</v>
      </c>
      <c r="G47" s="42">
        <f t="shared" si="8"/>
        <v>517191</v>
      </c>
    </row>
    <row r="48" spans="1:9" x14ac:dyDescent="0.25">
      <c r="A48" s="42" t="str">
        <f t="shared" si="3"/>
        <v>CASTELLON</v>
      </c>
      <c r="B48" s="41">
        <f t="shared" si="4"/>
        <v>1391672</v>
      </c>
      <c r="C48" s="41">
        <f t="shared" si="5"/>
        <v>1330654</v>
      </c>
      <c r="D48" s="41">
        <f t="shared" si="6"/>
        <v>6</v>
      </c>
      <c r="E48" s="42" t="str">
        <f t="shared" si="2"/>
        <v>ALICANTE</v>
      </c>
      <c r="F48" s="42">
        <f t="shared" si="7"/>
        <v>532517</v>
      </c>
      <c r="G48" s="42">
        <f t="shared" si="8"/>
        <v>595385</v>
      </c>
    </row>
    <row r="49" spans="1:7" x14ac:dyDescent="0.25">
      <c r="A49" s="42" t="str">
        <f t="shared" si="3"/>
        <v>CEUTA</v>
      </c>
      <c r="B49" s="41">
        <f t="shared" si="4"/>
        <v>55662</v>
      </c>
      <c r="C49" s="41">
        <f t="shared" si="5"/>
        <v>47343</v>
      </c>
      <c r="D49" s="41">
        <f t="shared" si="6"/>
        <v>20</v>
      </c>
      <c r="E49" s="42" t="str">
        <f t="shared" si="2"/>
        <v>CARTAGENA</v>
      </c>
      <c r="F49" s="42">
        <f t="shared" si="7"/>
        <v>519536</v>
      </c>
      <c r="G49" s="42">
        <f t="shared" si="8"/>
        <v>444434</v>
      </c>
    </row>
    <row r="50" spans="1:7" x14ac:dyDescent="0.25">
      <c r="A50" s="42" t="str">
        <f t="shared" si="3"/>
        <v>FERROL-SAN CIBRAO</v>
      </c>
      <c r="B50" s="41">
        <f t="shared" si="4"/>
        <v>2937</v>
      </c>
      <c r="C50" s="41">
        <f t="shared" si="5"/>
        <v>4447</v>
      </c>
      <c r="D50" s="41">
        <f t="shared" si="6"/>
        <v>26</v>
      </c>
      <c r="E50" s="42" t="str">
        <f t="shared" si="2"/>
        <v>BAHIA DE CADIZ</v>
      </c>
      <c r="F50" s="42">
        <f t="shared" si="7"/>
        <v>439645</v>
      </c>
      <c r="G50" s="42">
        <f t="shared" si="8"/>
        <v>459233</v>
      </c>
    </row>
    <row r="51" spans="1:7" x14ac:dyDescent="0.25">
      <c r="A51" s="42" t="str">
        <f t="shared" si="3"/>
        <v>GIJON</v>
      </c>
      <c r="B51" s="41">
        <f t="shared" si="4"/>
        <v>355961</v>
      </c>
      <c r="C51" s="41">
        <f t="shared" si="5"/>
        <v>377839</v>
      </c>
      <c r="D51" s="41">
        <f t="shared" si="6"/>
        <v>14</v>
      </c>
      <c r="E51" s="42" t="str">
        <f t="shared" si="2"/>
        <v>GIJON</v>
      </c>
      <c r="F51" s="42">
        <f t="shared" si="7"/>
        <v>355961</v>
      </c>
      <c r="G51" s="42">
        <f t="shared" si="8"/>
        <v>377839</v>
      </c>
    </row>
    <row r="52" spans="1:7" x14ac:dyDescent="0.25">
      <c r="A52" s="42" t="str">
        <f t="shared" si="3"/>
        <v>HUELVA</v>
      </c>
      <c r="B52" s="41">
        <f t="shared" si="4"/>
        <v>39983</v>
      </c>
      <c r="C52" s="41">
        <f t="shared" si="5"/>
        <v>4206</v>
      </c>
      <c r="D52" s="41">
        <f t="shared" si="6"/>
        <v>22</v>
      </c>
      <c r="E52" s="42" t="str">
        <f t="shared" si="2"/>
        <v>MALAGA</v>
      </c>
      <c r="F52" s="42">
        <f t="shared" si="7"/>
        <v>342573</v>
      </c>
      <c r="G52" s="42">
        <f t="shared" si="8"/>
        <v>393004</v>
      </c>
    </row>
    <row r="53" spans="1:7" x14ac:dyDescent="0.25">
      <c r="A53" s="42" t="str">
        <f t="shared" si="3"/>
        <v>LAS PALMAS</v>
      </c>
      <c r="B53" s="41">
        <f t="shared" si="4"/>
        <v>5303570</v>
      </c>
      <c r="C53" s="41">
        <f t="shared" si="5"/>
        <v>5723202</v>
      </c>
      <c r="D53" s="41">
        <f t="shared" si="6"/>
        <v>4</v>
      </c>
      <c r="E53" s="42" t="str">
        <f t="shared" si="2"/>
        <v>VILAGARCIA</v>
      </c>
      <c r="F53" s="42">
        <f t="shared" si="7"/>
        <v>147620</v>
      </c>
      <c r="G53" s="42">
        <f t="shared" si="8"/>
        <v>127094</v>
      </c>
    </row>
    <row r="54" spans="1:7" x14ac:dyDescent="0.25">
      <c r="A54" s="42" t="str">
        <f t="shared" si="3"/>
        <v>MALAGA</v>
      </c>
      <c r="B54" s="41">
        <f t="shared" si="4"/>
        <v>342573</v>
      </c>
      <c r="C54" s="41">
        <f t="shared" si="5"/>
        <v>393004</v>
      </c>
      <c r="D54" s="41">
        <f t="shared" si="6"/>
        <v>15</v>
      </c>
      <c r="E54" s="42" t="str">
        <f t="shared" si="2"/>
        <v>MELILLA</v>
      </c>
      <c r="F54" s="42">
        <f t="shared" si="7"/>
        <v>145806</v>
      </c>
      <c r="G54" s="42">
        <f t="shared" si="8"/>
        <v>128649</v>
      </c>
    </row>
    <row r="55" spans="1:7" x14ac:dyDescent="0.25">
      <c r="A55" s="42" t="str">
        <f t="shared" si="3"/>
        <v>MARIN Y RIA DE PONTEVEDRA</v>
      </c>
      <c r="B55" s="41">
        <f t="shared" si="4"/>
        <v>123211</v>
      </c>
      <c r="C55" s="41">
        <f t="shared" si="5"/>
        <v>141851</v>
      </c>
      <c r="D55" s="41">
        <f t="shared" si="6"/>
        <v>19</v>
      </c>
      <c r="E55" s="42" t="str">
        <f t="shared" si="2"/>
        <v>BALEARES</v>
      </c>
      <c r="F55" s="42">
        <f t="shared" ref="F55:F65" si="9">LOOKUP(E55,$A$38:$A$65,$B$38:$B$65)</f>
        <v>139654</v>
      </c>
      <c r="G55" s="42">
        <f t="shared" si="8"/>
        <v>128284</v>
      </c>
    </row>
    <row r="56" spans="1:7" x14ac:dyDescent="0.25">
      <c r="A56" s="42" t="str">
        <f t="shared" si="3"/>
        <v>MELILLA</v>
      </c>
      <c r="B56" s="41">
        <f t="shared" si="4"/>
        <v>145806</v>
      </c>
      <c r="C56" s="41">
        <f t="shared" si="5"/>
        <v>128649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123211</v>
      </c>
      <c r="G56" s="42">
        <f t="shared" si="8"/>
        <v>141851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24784</v>
      </c>
      <c r="D57" s="41">
        <f t="shared" si="6"/>
        <v>23</v>
      </c>
      <c r="E57" s="42" t="str">
        <f t="shared" si="2"/>
        <v>CEUTA</v>
      </c>
      <c r="F57" s="42">
        <f t="shared" si="9"/>
        <v>55662</v>
      </c>
      <c r="G57" s="42">
        <f t="shared" si="8"/>
        <v>47343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42846</v>
      </c>
      <c r="G58" s="42">
        <f t="shared" si="8"/>
        <v>34800</v>
      </c>
    </row>
    <row r="59" spans="1:7" x14ac:dyDescent="0.25">
      <c r="A59" s="42" t="str">
        <f t="shared" si="3"/>
        <v>SANTA CRUZ DE TENERIFE</v>
      </c>
      <c r="B59" s="41">
        <f t="shared" si="4"/>
        <v>1201728</v>
      </c>
      <c r="C59" s="41">
        <f t="shared" si="5"/>
        <v>1167564</v>
      </c>
      <c r="D59" s="41">
        <f t="shared" si="6"/>
        <v>7</v>
      </c>
      <c r="E59" s="42" t="str">
        <f t="shared" si="2"/>
        <v>HUELVA</v>
      </c>
      <c r="F59" s="42">
        <f t="shared" si="9"/>
        <v>39983</v>
      </c>
      <c r="G59" s="42">
        <f t="shared" si="8"/>
        <v>4206</v>
      </c>
    </row>
    <row r="60" spans="1:7" x14ac:dyDescent="0.25">
      <c r="A60" s="42" t="str">
        <f t="shared" si="3"/>
        <v>SANTANDER</v>
      </c>
      <c r="B60" s="41">
        <f t="shared" si="4"/>
        <v>6853</v>
      </c>
      <c r="C60" s="41">
        <f t="shared" si="5"/>
        <v>8181</v>
      </c>
      <c r="D60" s="41">
        <f t="shared" si="6"/>
        <v>25</v>
      </c>
      <c r="E60" s="42" t="str">
        <f t="shared" si="2"/>
        <v>MOTRIL</v>
      </c>
      <c r="F60" s="42">
        <f t="shared" si="9"/>
        <v>15377</v>
      </c>
      <c r="G60" s="42">
        <f t="shared" si="8"/>
        <v>24784</v>
      </c>
    </row>
    <row r="61" spans="1:7" x14ac:dyDescent="0.25">
      <c r="A61" s="42" t="str">
        <f t="shared" si="3"/>
        <v>SEVILLA</v>
      </c>
      <c r="B61" s="41">
        <f t="shared" si="4"/>
        <v>570002</v>
      </c>
      <c r="C61" s="41">
        <f t="shared" si="5"/>
        <v>517191</v>
      </c>
      <c r="D61" s="41">
        <f t="shared" si="6"/>
        <v>10</v>
      </c>
      <c r="E61" s="42" t="str">
        <f t="shared" si="2"/>
        <v>A CORUÑA</v>
      </c>
      <c r="F61" s="42">
        <f t="shared" si="9"/>
        <v>12929</v>
      </c>
      <c r="G61" s="42">
        <f t="shared" si="8"/>
        <v>23430</v>
      </c>
    </row>
    <row r="62" spans="1:7" x14ac:dyDescent="0.25">
      <c r="A62" s="42" t="str">
        <f t="shared" si="3"/>
        <v>TARRAGONA</v>
      </c>
      <c r="B62" s="41">
        <f t="shared" si="4"/>
        <v>862393</v>
      </c>
      <c r="C62" s="41">
        <f t="shared" si="5"/>
        <v>811097</v>
      </c>
      <c r="D62" s="41">
        <f t="shared" si="6"/>
        <v>9</v>
      </c>
      <c r="E62" s="42" t="str">
        <f t="shared" si="2"/>
        <v>SANTANDER</v>
      </c>
      <c r="F62" s="42">
        <f t="shared" si="9"/>
        <v>6853</v>
      </c>
      <c r="G62" s="42">
        <f t="shared" si="8"/>
        <v>8181</v>
      </c>
    </row>
    <row r="63" spans="1:7" x14ac:dyDescent="0.25">
      <c r="A63" s="42" t="str">
        <f t="shared" si="3"/>
        <v>VALENCIA</v>
      </c>
      <c r="B63" s="41">
        <f t="shared" si="4"/>
        <v>24424854</v>
      </c>
      <c r="C63" s="41">
        <f t="shared" si="5"/>
        <v>25783203</v>
      </c>
      <c r="D63" s="41">
        <f t="shared" si="6"/>
        <v>2</v>
      </c>
      <c r="E63" s="42" t="str">
        <f t="shared" si="2"/>
        <v>FERROL-SAN CIBRAO</v>
      </c>
      <c r="F63" s="42">
        <f t="shared" si="9"/>
        <v>2937</v>
      </c>
      <c r="G63" s="42">
        <f t="shared" si="8"/>
        <v>4447</v>
      </c>
    </row>
    <row r="64" spans="1:7" x14ac:dyDescent="0.25">
      <c r="A64" s="42" t="str">
        <f t="shared" si="3"/>
        <v>VIGO</v>
      </c>
      <c r="B64" s="41">
        <f t="shared" si="4"/>
        <v>1143134</v>
      </c>
      <c r="C64" s="41">
        <f t="shared" si="5"/>
        <v>1195483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147620</v>
      </c>
      <c r="C65" s="41">
        <f t="shared" si="5"/>
        <v>127094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9012</v>
      </c>
      <c r="C8" s="34">
        <v>7765</v>
      </c>
      <c r="D8" s="34">
        <v>47024</v>
      </c>
      <c r="E8" s="34">
        <v>46446</v>
      </c>
      <c r="F8" s="13">
        <f t="shared" ref="F8:F35" si="0">((E8*100)/D8)-100</f>
        <v>-1.2291595780877884</v>
      </c>
      <c r="G8" s="1"/>
      <c r="H8" s="1"/>
      <c r="I8" s="1"/>
    </row>
    <row r="9" spans="1:12" x14ac:dyDescent="0.25">
      <c r="A9" s="8" t="s">
        <v>46</v>
      </c>
      <c r="B9" s="33">
        <v>29951</v>
      </c>
      <c r="C9" s="33">
        <v>30367</v>
      </c>
      <c r="D9" s="33">
        <v>197003</v>
      </c>
      <c r="E9" s="33">
        <v>177394</v>
      </c>
      <c r="F9" s="10">
        <f t="shared" si="0"/>
        <v>-9.9536555280884045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493827</v>
      </c>
      <c r="C11" s="33">
        <v>518185</v>
      </c>
      <c r="D11" s="33">
        <v>3383531</v>
      </c>
      <c r="E11" s="33">
        <v>3577341</v>
      </c>
      <c r="F11" s="10">
        <f t="shared" si="0"/>
        <v>5.7280397312748192</v>
      </c>
      <c r="G11" s="1"/>
      <c r="H11" s="1"/>
      <c r="I11" s="1"/>
    </row>
    <row r="12" spans="1:12" x14ac:dyDescent="0.25">
      <c r="A12" s="11" t="s">
        <v>49</v>
      </c>
      <c r="B12" s="34">
        <v>53458</v>
      </c>
      <c r="C12" s="34">
        <v>58126</v>
      </c>
      <c r="D12" s="34">
        <v>388387</v>
      </c>
      <c r="E12" s="34">
        <v>370946</v>
      </c>
      <c r="F12" s="13">
        <f t="shared" si="0"/>
        <v>-4.4906240425142983</v>
      </c>
      <c r="G12" s="1"/>
      <c r="H12" s="1"/>
      <c r="I12" s="1"/>
    </row>
    <row r="13" spans="1:12" x14ac:dyDescent="0.25">
      <c r="A13" s="8" t="s">
        <v>50</v>
      </c>
      <c r="B13" s="33">
        <v>844327</v>
      </c>
      <c r="C13" s="33">
        <v>863706</v>
      </c>
      <c r="D13" s="33">
        <v>4232346</v>
      </c>
      <c r="E13" s="33">
        <v>4495216</v>
      </c>
      <c r="F13" s="10">
        <f t="shared" si="0"/>
        <v>6.2109761347489041</v>
      </c>
      <c r="G13" s="1"/>
      <c r="H13" s="1"/>
      <c r="I13" s="1"/>
    </row>
    <row r="14" spans="1:12" x14ac:dyDescent="0.25">
      <c r="A14" s="11" t="s">
        <v>51</v>
      </c>
      <c r="B14" s="34">
        <v>855588</v>
      </c>
      <c r="C14" s="34">
        <v>919575</v>
      </c>
      <c r="D14" s="34">
        <v>4627661</v>
      </c>
      <c r="E14" s="34">
        <v>4909873</v>
      </c>
      <c r="F14" s="13">
        <f t="shared" si="0"/>
        <v>6.0983723742944846</v>
      </c>
      <c r="G14" s="1"/>
      <c r="H14" s="1"/>
      <c r="I14" s="1"/>
    </row>
    <row r="15" spans="1:12" x14ac:dyDescent="0.25">
      <c r="A15" s="8" t="s">
        <v>52</v>
      </c>
      <c r="B15" s="33">
        <v>80009</v>
      </c>
      <c r="C15" s="33">
        <v>63191</v>
      </c>
      <c r="D15" s="33">
        <v>454250</v>
      </c>
      <c r="E15" s="33">
        <v>355410</v>
      </c>
      <c r="F15" s="10">
        <f t="shared" si="0"/>
        <v>-21.758943313153551</v>
      </c>
      <c r="G15" s="1"/>
      <c r="H15" s="1"/>
      <c r="I15" s="1"/>
    </row>
    <row r="16" spans="1:12" x14ac:dyDescent="0.25">
      <c r="A16" s="11" t="s">
        <v>53</v>
      </c>
      <c r="B16" s="34">
        <v>16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42197</v>
      </c>
      <c r="C17" s="33">
        <v>31673</v>
      </c>
      <c r="D17" s="33">
        <v>235386</v>
      </c>
      <c r="E17" s="33">
        <v>217536</v>
      </c>
      <c r="F17" s="10">
        <f t="shared" si="0"/>
        <v>-7.5832887257525954</v>
      </c>
      <c r="G17" s="1"/>
      <c r="H17" s="1"/>
      <c r="I17" s="1"/>
    </row>
    <row r="18" spans="1:9" x14ac:dyDescent="0.25">
      <c r="A18" s="11" t="s">
        <v>55</v>
      </c>
      <c r="B18" s="34">
        <v>74747</v>
      </c>
      <c r="C18" s="34">
        <v>84206</v>
      </c>
      <c r="D18" s="34">
        <v>462092</v>
      </c>
      <c r="E18" s="34">
        <v>474219</v>
      </c>
      <c r="F18" s="13">
        <f t="shared" si="0"/>
        <v>2.6243691732382359</v>
      </c>
      <c r="G18" s="1"/>
      <c r="H18" s="1"/>
      <c r="I18" s="1"/>
    </row>
    <row r="19" spans="1:9" x14ac:dyDescent="0.25">
      <c r="A19" s="8" t="s">
        <v>56</v>
      </c>
      <c r="B19" s="33">
        <v>3421</v>
      </c>
      <c r="C19" s="33">
        <v>3064</v>
      </c>
      <c r="D19" s="33">
        <v>25001</v>
      </c>
      <c r="E19" s="33">
        <v>24597</v>
      </c>
      <c r="F19" s="10">
        <f t="shared" si="0"/>
        <v>-1.6159353625855033</v>
      </c>
      <c r="G19" s="1"/>
      <c r="H19" s="1"/>
      <c r="I19" s="1"/>
    </row>
    <row r="20" spans="1:9" x14ac:dyDescent="0.25">
      <c r="A20" s="11" t="s">
        <v>57</v>
      </c>
      <c r="B20" s="34">
        <v>61685</v>
      </c>
      <c r="C20" s="34">
        <v>64048</v>
      </c>
      <c r="D20" s="34">
        <v>344120</v>
      </c>
      <c r="E20" s="34">
        <v>333048</v>
      </c>
      <c r="F20" s="13">
        <f t="shared" si="0"/>
        <v>-3.2174822736254782</v>
      </c>
      <c r="G20" s="1"/>
      <c r="H20" s="1"/>
      <c r="I20" s="1"/>
    </row>
    <row r="21" spans="1:9" x14ac:dyDescent="0.25">
      <c r="A21" s="8" t="s">
        <v>58</v>
      </c>
      <c r="B21" s="33">
        <v>14237</v>
      </c>
      <c r="C21" s="33">
        <v>8930</v>
      </c>
      <c r="D21" s="33">
        <v>93804</v>
      </c>
      <c r="E21" s="33">
        <v>71258</v>
      </c>
      <c r="F21" s="10">
        <f t="shared" si="0"/>
        <v>-24.035222378576606</v>
      </c>
      <c r="G21" s="1"/>
      <c r="H21" s="1"/>
      <c r="I21" s="1"/>
    </row>
    <row r="22" spans="1:9" x14ac:dyDescent="0.25">
      <c r="A22" s="11" t="s">
        <v>59</v>
      </c>
      <c r="B22" s="34">
        <v>217380</v>
      </c>
      <c r="C22" s="34">
        <v>263409</v>
      </c>
      <c r="D22" s="34">
        <v>1274634</v>
      </c>
      <c r="E22" s="34">
        <v>1528412</v>
      </c>
      <c r="F22" s="13">
        <f t="shared" si="0"/>
        <v>19.909872167226041</v>
      </c>
      <c r="G22" s="1"/>
      <c r="H22" s="1"/>
      <c r="I22" s="1"/>
    </row>
    <row r="23" spans="1:9" x14ac:dyDescent="0.25">
      <c r="A23" s="8" t="s">
        <v>60</v>
      </c>
      <c r="B23" s="33">
        <v>39532</v>
      </c>
      <c r="C23" s="33">
        <v>45240</v>
      </c>
      <c r="D23" s="33">
        <v>242072</v>
      </c>
      <c r="E23" s="33">
        <v>249021</v>
      </c>
      <c r="F23" s="10">
        <f t="shared" si="0"/>
        <v>2.8706335305198394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59359</v>
      </c>
      <c r="C25" s="33">
        <v>62437</v>
      </c>
      <c r="D25" s="33">
        <v>346370</v>
      </c>
      <c r="E25" s="33">
        <v>350085</v>
      </c>
      <c r="F25" s="10">
        <f t="shared" si="0"/>
        <v>1.0725524727892122</v>
      </c>
      <c r="G25" s="1"/>
      <c r="H25" s="1"/>
      <c r="I25" s="1"/>
    </row>
    <row r="26" spans="1:9" x14ac:dyDescent="0.25">
      <c r="A26" s="11" t="s">
        <v>63</v>
      </c>
      <c r="B26" s="34">
        <v>17463</v>
      </c>
      <c r="C26" s="34">
        <v>16852</v>
      </c>
      <c r="D26" s="34">
        <v>78393</v>
      </c>
      <c r="E26" s="34">
        <v>93237</v>
      </c>
      <c r="F26" s="13">
        <f t="shared" si="0"/>
        <v>18.935364126899088</v>
      </c>
      <c r="G26" s="1"/>
      <c r="H26" s="1"/>
      <c r="I26" s="1"/>
    </row>
    <row r="27" spans="1:9" x14ac:dyDescent="0.25">
      <c r="A27" s="8" t="s">
        <v>64</v>
      </c>
      <c r="B27" s="33">
        <v>37028</v>
      </c>
      <c r="C27" s="33">
        <v>46090</v>
      </c>
      <c r="D27" s="33">
        <v>250000</v>
      </c>
      <c r="E27" s="33">
        <v>265098</v>
      </c>
      <c r="F27" s="10">
        <f t="shared" si="0"/>
        <v>6.0391999999999939</v>
      </c>
      <c r="G27" s="1"/>
      <c r="H27" s="1"/>
      <c r="I27" s="1"/>
    </row>
    <row r="28" spans="1:9" x14ac:dyDescent="0.25">
      <c r="A28" s="11" t="s">
        <v>65</v>
      </c>
      <c r="B28" s="34">
        <v>227359</v>
      </c>
      <c r="C28" s="34">
        <v>261277</v>
      </c>
      <c r="D28" s="34">
        <v>1464016</v>
      </c>
      <c r="E28" s="34">
        <v>1534249</v>
      </c>
      <c r="F28" s="13">
        <f t="shared" si="0"/>
        <v>4.7972836362444156</v>
      </c>
      <c r="G28" s="1"/>
      <c r="H28" s="1"/>
      <c r="I28" s="1"/>
    </row>
    <row r="29" spans="1:9" x14ac:dyDescent="0.25">
      <c r="A29" s="8" t="s">
        <v>66</v>
      </c>
      <c r="B29" s="33">
        <v>112975</v>
      </c>
      <c r="C29" s="33">
        <v>118320</v>
      </c>
      <c r="D29" s="33">
        <v>593874</v>
      </c>
      <c r="E29" s="33">
        <v>680409</v>
      </c>
      <c r="F29" s="10">
        <f t="shared" si="0"/>
        <v>14.571272694207863</v>
      </c>
      <c r="G29" s="1"/>
      <c r="H29" s="1"/>
      <c r="I29" s="1"/>
    </row>
    <row r="30" spans="1:9" x14ac:dyDescent="0.25">
      <c r="A30" s="11" t="s">
        <v>67</v>
      </c>
      <c r="B30" s="34">
        <v>18346</v>
      </c>
      <c r="C30" s="34">
        <v>23379</v>
      </c>
      <c r="D30" s="34">
        <v>105009</v>
      </c>
      <c r="E30" s="34">
        <v>147536</v>
      </c>
      <c r="F30" s="13">
        <f t="shared" si="0"/>
        <v>40.498433467607526</v>
      </c>
      <c r="G30" s="1"/>
      <c r="H30" s="1"/>
      <c r="I30" s="1"/>
    </row>
    <row r="31" spans="1:9" x14ac:dyDescent="0.25">
      <c r="A31" s="8" t="s">
        <v>68</v>
      </c>
      <c r="B31" s="33">
        <v>5794</v>
      </c>
      <c r="C31" s="33">
        <v>8043</v>
      </c>
      <c r="D31" s="33">
        <v>99914</v>
      </c>
      <c r="E31" s="33">
        <v>42604</v>
      </c>
      <c r="F31" s="10">
        <f t="shared" si="0"/>
        <v>-57.359329022959749</v>
      </c>
      <c r="G31" s="1"/>
      <c r="H31" s="1"/>
      <c r="I31" s="1"/>
    </row>
    <row r="32" spans="1:9" x14ac:dyDescent="0.25">
      <c r="A32" s="11" t="s">
        <v>69</v>
      </c>
      <c r="B32" s="34">
        <v>608848</v>
      </c>
      <c r="C32" s="34">
        <v>704028</v>
      </c>
      <c r="D32" s="34">
        <v>3075381</v>
      </c>
      <c r="E32" s="34">
        <v>3748925</v>
      </c>
      <c r="F32" s="13">
        <f t="shared" si="0"/>
        <v>21.901156312014677</v>
      </c>
      <c r="G32" s="1"/>
      <c r="H32" s="1"/>
      <c r="I32" s="1"/>
    </row>
    <row r="33" spans="1:9" x14ac:dyDescent="0.25">
      <c r="A33" s="8" t="s">
        <v>70</v>
      </c>
      <c r="B33" s="33">
        <v>93038</v>
      </c>
      <c r="C33" s="33">
        <v>72462</v>
      </c>
      <c r="D33" s="33">
        <v>525251</v>
      </c>
      <c r="E33" s="33">
        <v>437567</v>
      </c>
      <c r="F33" s="10">
        <f t="shared" si="0"/>
        <v>-16.693733091417243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3999597</v>
      </c>
      <c r="C35" s="15">
        <f t="shared" ref="C35:E35" si="1">SUM(C7:C34)</f>
        <v>4274373</v>
      </c>
      <c r="D35" s="15">
        <f t="shared" si="1"/>
        <v>22549885</v>
      </c>
      <c r="E35" s="15">
        <f t="shared" si="1"/>
        <v>24130427</v>
      </c>
      <c r="F35" s="16">
        <f t="shared" si="0"/>
        <v>7.009091177183393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4909873</v>
      </c>
      <c r="G38" s="42">
        <f>LOOKUP(E38,$A$38:$A$65,$C$38:$C$65)</f>
        <v>4627661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46446</v>
      </c>
      <c r="C39" s="41">
        <f t="shared" ref="C39:C65" si="5">D8</f>
        <v>47024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4495216</v>
      </c>
      <c r="G39" s="42">
        <f t="shared" ref="G39:G65" si="8">LOOKUP(E39,$A$38:$A$65,$C$38:$C$65)</f>
        <v>4232346</v>
      </c>
    </row>
    <row r="40" spans="1:9" x14ac:dyDescent="0.25">
      <c r="A40" s="42" t="str">
        <f t="shared" si="3"/>
        <v>ALMERIA</v>
      </c>
      <c r="B40" s="41">
        <f t="shared" si="4"/>
        <v>177394</v>
      </c>
      <c r="C40" s="41">
        <f t="shared" si="5"/>
        <v>197003</v>
      </c>
      <c r="D40" s="41">
        <f t="shared" si="6"/>
        <v>17</v>
      </c>
      <c r="E40" s="42" t="str">
        <f t="shared" si="2"/>
        <v>VALENCIA</v>
      </c>
      <c r="F40" s="42">
        <f t="shared" si="7"/>
        <v>3748925</v>
      </c>
      <c r="G40" s="42">
        <f t="shared" si="8"/>
        <v>3075381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3577341</v>
      </c>
      <c r="G41" s="42">
        <f t="shared" si="8"/>
        <v>3383531</v>
      </c>
    </row>
    <row r="42" spans="1:9" x14ac:dyDescent="0.25">
      <c r="A42" s="42" t="str">
        <f t="shared" si="3"/>
        <v>BAHIA DE ALGECIRAS</v>
      </c>
      <c r="B42" s="41">
        <f t="shared" si="4"/>
        <v>3577341</v>
      </c>
      <c r="C42" s="41">
        <f t="shared" si="5"/>
        <v>3383531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1534249</v>
      </c>
      <c r="G42" s="42">
        <f t="shared" si="8"/>
        <v>1464016</v>
      </c>
    </row>
    <row r="43" spans="1:9" x14ac:dyDescent="0.25">
      <c r="A43" s="42" t="str">
        <f t="shared" si="3"/>
        <v>BAHIA DE CADIZ</v>
      </c>
      <c r="B43" s="41">
        <f t="shared" si="4"/>
        <v>370946</v>
      </c>
      <c r="C43" s="41">
        <f t="shared" si="5"/>
        <v>388387</v>
      </c>
      <c r="D43" s="41">
        <f t="shared" si="6"/>
        <v>10</v>
      </c>
      <c r="E43" s="42" t="str">
        <f t="shared" si="2"/>
        <v>LAS PALMAS</v>
      </c>
      <c r="F43" s="42">
        <f t="shared" si="7"/>
        <v>1528412</v>
      </c>
      <c r="G43" s="42">
        <f t="shared" si="8"/>
        <v>1274634</v>
      </c>
    </row>
    <row r="44" spans="1:9" x14ac:dyDescent="0.25">
      <c r="A44" s="42" t="str">
        <f t="shared" si="3"/>
        <v>BALEARES</v>
      </c>
      <c r="B44" s="41">
        <f t="shared" si="4"/>
        <v>4495216</v>
      </c>
      <c r="C44" s="41">
        <f t="shared" si="5"/>
        <v>4232346</v>
      </c>
      <c r="D44" s="41">
        <f t="shared" si="6"/>
        <v>2</v>
      </c>
      <c r="E44" s="42" t="str">
        <f t="shared" si="2"/>
        <v>SANTANDER</v>
      </c>
      <c r="F44" s="42">
        <f t="shared" si="7"/>
        <v>680409</v>
      </c>
      <c r="G44" s="42">
        <f t="shared" si="8"/>
        <v>593874</v>
      </c>
    </row>
    <row r="45" spans="1:9" x14ac:dyDescent="0.25">
      <c r="A45" s="42" t="str">
        <f t="shared" si="3"/>
        <v>BARCELONA</v>
      </c>
      <c r="B45" s="41">
        <f t="shared" si="4"/>
        <v>4909873</v>
      </c>
      <c r="C45" s="41">
        <f t="shared" si="5"/>
        <v>4627661</v>
      </c>
      <c r="D45" s="41">
        <f t="shared" si="6"/>
        <v>1</v>
      </c>
      <c r="E45" s="42" t="str">
        <f t="shared" si="2"/>
        <v>CEUTA</v>
      </c>
      <c r="F45" s="42">
        <f t="shared" si="7"/>
        <v>474219</v>
      </c>
      <c r="G45" s="42">
        <f t="shared" si="8"/>
        <v>462092</v>
      </c>
    </row>
    <row r="46" spans="1:9" x14ac:dyDescent="0.25">
      <c r="A46" s="42" t="str">
        <f t="shared" si="3"/>
        <v>BILBAO</v>
      </c>
      <c r="B46" s="41">
        <f t="shared" si="4"/>
        <v>355410</v>
      </c>
      <c r="C46" s="41">
        <f t="shared" si="5"/>
        <v>454250</v>
      </c>
      <c r="D46" s="41">
        <f t="shared" si="6"/>
        <v>11</v>
      </c>
      <c r="E46" s="42" t="str">
        <f t="shared" si="2"/>
        <v>VIGO</v>
      </c>
      <c r="F46" s="42">
        <f t="shared" si="7"/>
        <v>437567</v>
      </c>
      <c r="G46" s="42">
        <f t="shared" si="8"/>
        <v>525251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BAHIA DE CADIZ</v>
      </c>
      <c r="F47" s="42">
        <f t="shared" si="7"/>
        <v>370946</v>
      </c>
      <c r="G47" s="42">
        <f t="shared" si="8"/>
        <v>388387</v>
      </c>
    </row>
    <row r="48" spans="1:9" x14ac:dyDescent="0.25">
      <c r="A48" s="42" t="str">
        <f t="shared" si="3"/>
        <v>CASTELLON</v>
      </c>
      <c r="B48" s="41">
        <f t="shared" si="4"/>
        <v>217536</v>
      </c>
      <c r="C48" s="41">
        <f t="shared" si="5"/>
        <v>235386</v>
      </c>
      <c r="D48" s="41">
        <f t="shared" si="6"/>
        <v>16</v>
      </c>
      <c r="E48" s="42" t="str">
        <f t="shared" si="2"/>
        <v>BILBAO</v>
      </c>
      <c r="F48" s="42">
        <f t="shared" si="7"/>
        <v>355410</v>
      </c>
      <c r="G48" s="42">
        <f t="shared" si="8"/>
        <v>454250</v>
      </c>
    </row>
    <row r="49" spans="1:7" x14ac:dyDescent="0.25">
      <c r="A49" s="42" t="str">
        <f t="shared" si="3"/>
        <v>CEUTA</v>
      </c>
      <c r="B49" s="41">
        <f t="shared" si="4"/>
        <v>474219</v>
      </c>
      <c r="C49" s="41">
        <f t="shared" si="5"/>
        <v>462092</v>
      </c>
      <c r="D49" s="41">
        <f t="shared" si="6"/>
        <v>8</v>
      </c>
      <c r="E49" s="42" t="str">
        <f t="shared" si="2"/>
        <v>MELILLA</v>
      </c>
      <c r="F49" s="42">
        <f t="shared" si="7"/>
        <v>350085</v>
      </c>
      <c r="G49" s="42">
        <f t="shared" si="8"/>
        <v>346370</v>
      </c>
    </row>
    <row r="50" spans="1:7" x14ac:dyDescent="0.25">
      <c r="A50" s="42" t="str">
        <f t="shared" si="3"/>
        <v>FERROL-SAN CIBRAO</v>
      </c>
      <c r="B50" s="41">
        <f t="shared" si="4"/>
        <v>24597</v>
      </c>
      <c r="C50" s="41">
        <f t="shared" si="5"/>
        <v>25001</v>
      </c>
      <c r="D50" s="41">
        <f t="shared" si="6"/>
        <v>23</v>
      </c>
      <c r="E50" s="42" t="str">
        <f t="shared" si="2"/>
        <v>GIJON</v>
      </c>
      <c r="F50" s="42">
        <f t="shared" si="7"/>
        <v>333048</v>
      </c>
      <c r="G50" s="42">
        <f t="shared" si="8"/>
        <v>344120</v>
      </c>
    </row>
    <row r="51" spans="1:7" x14ac:dyDescent="0.25">
      <c r="A51" s="42" t="str">
        <f t="shared" si="3"/>
        <v>GIJON</v>
      </c>
      <c r="B51" s="41">
        <f t="shared" si="4"/>
        <v>333048</v>
      </c>
      <c r="C51" s="41">
        <f t="shared" si="5"/>
        <v>344120</v>
      </c>
      <c r="D51" s="41">
        <f t="shared" si="6"/>
        <v>13</v>
      </c>
      <c r="E51" s="42" t="str">
        <f t="shared" si="2"/>
        <v>PASAIA</v>
      </c>
      <c r="F51" s="42">
        <f t="shared" si="7"/>
        <v>265098</v>
      </c>
      <c r="G51" s="42">
        <f t="shared" si="8"/>
        <v>250000</v>
      </c>
    </row>
    <row r="52" spans="1:7" x14ac:dyDescent="0.25">
      <c r="A52" s="42" t="str">
        <f t="shared" si="3"/>
        <v>HUELVA</v>
      </c>
      <c r="B52" s="41">
        <f t="shared" si="4"/>
        <v>71258</v>
      </c>
      <c r="C52" s="41">
        <f t="shared" si="5"/>
        <v>93804</v>
      </c>
      <c r="D52" s="41">
        <f t="shared" si="6"/>
        <v>20</v>
      </c>
      <c r="E52" s="42" t="str">
        <f t="shared" si="2"/>
        <v>MALAGA</v>
      </c>
      <c r="F52" s="42">
        <f t="shared" si="7"/>
        <v>249021</v>
      </c>
      <c r="G52" s="42">
        <f t="shared" si="8"/>
        <v>242072</v>
      </c>
    </row>
    <row r="53" spans="1:7" x14ac:dyDescent="0.25">
      <c r="A53" s="42" t="str">
        <f t="shared" si="3"/>
        <v>LAS PALMAS</v>
      </c>
      <c r="B53" s="41">
        <f t="shared" si="4"/>
        <v>1528412</v>
      </c>
      <c r="C53" s="41">
        <f t="shared" si="5"/>
        <v>1274634</v>
      </c>
      <c r="D53" s="41">
        <f t="shared" si="6"/>
        <v>6</v>
      </c>
      <c r="E53" s="42" t="str">
        <f t="shared" si="2"/>
        <v>CASTELLON</v>
      </c>
      <c r="F53" s="42">
        <f t="shared" si="7"/>
        <v>217536</v>
      </c>
      <c r="G53" s="42">
        <f t="shared" si="8"/>
        <v>235386</v>
      </c>
    </row>
    <row r="54" spans="1:7" x14ac:dyDescent="0.25">
      <c r="A54" s="42" t="str">
        <f t="shared" si="3"/>
        <v>MALAGA</v>
      </c>
      <c r="B54" s="41">
        <f t="shared" si="4"/>
        <v>249021</v>
      </c>
      <c r="C54" s="41">
        <f t="shared" si="5"/>
        <v>242072</v>
      </c>
      <c r="D54" s="41">
        <f t="shared" si="6"/>
        <v>15</v>
      </c>
      <c r="E54" s="42" t="str">
        <f t="shared" si="2"/>
        <v>ALMERIA</v>
      </c>
      <c r="F54" s="42">
        <f t="shared" si="7"/>
        <v>177394</v>
      </c>
      <c r="G54" s="42">
        <f t="shared" si="8"/>
        <v>197003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147536</v>
      </c>
      <c r="G55" s="42">
        <f t="shared" si="8"/>
        <v>105009</v>
      </c>
    </row>
    <row r="56" spans="1:7" x14ac:dyDescent="0.25">
      <c r="A56" s="42" t="str">
        <f t="shared" si="3"/>
        <v>MELILLA</v>
      </c>
      <c r="B56" s="41">
        <f t="shared" si="4"/>
        <v>350085</v>
      </c>
      <c r="C56" s="41">
        <f t="shared" si="5"/>
        <v>346370</v>
      </c>
      <c r="D56" s="41">
        <f t="shared" si="6"/>
        <v>12</v>
      </c>
      <c r="E56" s="42" t="str">
        <f t="shared" si="2"/>
        <v>MOTRIL</v>
      </c>
      <c r="F56" s="42">
        <f t="shared" si="9"/>
        <v>93237</v>
      </c>
      <c r="G56" s="42">
        <f t="shared" si="8"/>
        <v>78393</v>
      </c>
    </row>
    <row r="57" spans="1:7" x14ac:dyDescent="0.25">
      <c r="A57" s="42" t="str">
        <f t="shared" si="3"/>
        <v>MOTRIL</v>
      </c>
      <c r="B57" s="41">
        <f t="shared" si="4"/>
        <v>93237</v>
      </c>
      <c r="C57" s="41">
        <f t="shared" si="5"/>
        <v>78393</v>
      </c>
      <c r="D57" s="41">
        <f t="shared" si="6"/>
        <v>19</v>
      </c>
      <c r="E57" s="42" t="str">
        <f t="shared" si="2"/>
        <v>HUELVA</v>
      </c>
      <c r="F57" s="42">
        <f t="shared" si="9"/>
        <v>71258</v>
      </c>
      <c r="G57" s="42">
        <f t="shared" si="8"/>
        <v>93804</v>
      </c>
    </row>
    <row r="58" spans="1:7" x14ac:dyDescent="0.25">
      <c r="A58" s="42" t="str">
        <f t="shared" si="3"/>
        <v>PASAIA</v>
      </c>
      <c r="B58" s="41">
        <f t="shared" si="4"/>
        <v>265098</v>
      </c>
      <c r="C58" s="41">
        <f t="shared" si="5"/>
        <v>250000</v>
      </c>
      <c r="D58" s="41">
        <f t="shared" si="6"/>
        <v>14</v>
      </c>
      <c r="E58" s="42" t="str">
        <f t="shared" si="2"/>
        <v>ALICANTE</v>
      </c>
      <c r="F58" s="42">
        <f t="shared" si="9"/>
        <v>46446</v>
      </c>
      <c r="G58" s="42">
        <f t="shared" si="8"/>
        <v>47024</v>
      </c>
    </row>
    <row r="59" spans="1:7" x14ac:dyDescent="0.25">
      <c r="A59" s="42" t="str">
        <f t="shared" si="3"/>
        <v>SANTA CRUZ DE TENERIFE</v>
      </c>
      <c r="B59" s="41">
        <f t="shared" si="4"/>
        <v>1534249</v>
      </c>
      <c r="C59" s="41">
        <f t="shared" si="5"/>
        <v>1464016</v>
      </c>
      <c r="D59" s="41">
        <f t="shared" si="6"/>
        <v>5</v>
      </c>
      <c r="E59" s="42" t="str">
        <f t="shared" si="2"/>
        <v>TARRAGONA</v>
      </c>
      <c r="F59" s="42">
        <f t="shared" si="9"/>
        <v>42604</v>
      </c>
      <c r="G59" s="42">
        <f t="shared" si="8"/>
        <v>99914</v>
      </c>
    </row>
    <row r="60" spans="1:7" x14ac:dyDescent="0.25">
      <c r="A60" s="42" t="str">
        <f t="shared" si="3"/>
        <v>SANTANDER</v>
      </c>
      <c r="B60" s="41">
        <f t="shared" si="4"/>
        <v>680409</v>
      </c>
      <c r="C60" s="41">
        <f t="shared" si="5"/>
        <v>593874</v>
      </c>
      <c r="D60" s="41">
        <f t="shared" si="6"/>
        <v>7</v>
      </c>
      <c r="E60" s="42" t="str">
        <f t="shared" si="2"/>
        <v>FERROL-SAN CIBRAO</v>
      </c>
      <c r="F60" s="42">
        <f t="shared" si="9"/>
        <v>24597</v>
      </c>
      <c r="G60" s="42">
        <f t="shared" si="8"/>
        <v>25001</v>
      </c>
    </row>
    <row r="61" spans="1:7" x14ac:dyDescent="0.25">
      <c r="A61" s="42" t="str">
        <f t="shared" si="3"/>
        <v>SEVILLA</v>
      </c>
      <c r="B61" s="41">
        <f t="shared" si="4"/>
        <v>147536</v>
      </c>
      <c r="C61" s="41">
        <f t="shared" si="5"/>
        <v>105009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42604</v>
      </c>
      <c r="C62" s="41">
        <f t="shared" si="5"/>
        <v>99914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3748925</v>
      </c>
      <c r="C63" s="41">
        <f t="shared" si="5"/>
        <v>3075381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437567</v>
      </c>
      <c r="C64" s="41">
        <f t="shared" si="5"/>
        <v>525251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759</v>
      </c>
      <c r="C7" s="35">
        <v>120</v>
      </c>
      <c r="D7" s="35">
        <v>2303</v>
      </c>
      <c r="E7" s="35">
        <v>1158</v>
      </c>
      <c r="F7" s="10">
        <f>((E7*100)/D7)-100</f>
        <v>-49.71775944420321</v>
      </c>
      <c r="G7" s="1"/>
      <c r="H7" s="1"/>
      <c r="I7" s="1"/>
    </row>
    <row r="8" spans="1:12" x14ac:dyDescent="0.25">
      <c r="A8" s="11" t="s">
        <v>45</v>
      </c>
      <c r="B8" s="36">
        <v>13802</v>
      </c>
      <c r="C8" s="36">
        <v>12538</v>
      </c>
      <c r="D8" s="36">
        <v>75551</v>
      </c>
      <c r="E8" s="36">
        <v>71105</v>
      </c>
      <c r="F8" s="13">
        <f t="shared" ref="F8:F35" si="0">((E8*100)/D8)-100</f>
        <v>-5.8847665815144694</v>
      </c>
      <c r="G8" s="1"/>
      <c r="H8" s="1"/>
      <c r="I8" s="1"/>
    </row>
    <row r="9" spans="1:12" x14ac:dyDescent="0.25">
      <c r="A9" s="8" t="s">
        <v>46</v>
      </c>
      <c r="B9" s="35">
        <v>570</v>
      </c>
      <c r="C9" s="35">
        <v>675</v>
      </c>
      <c r="D9" s="35">
        <v>3346</v>
      </c>
      <c r="E9" s="35">
        <v>3757</v>
      </c>
      <c r="F9" s="10">
        <f t="shared" si="0"/>
        <v>12.283323371189482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350696</v>
      </c>
      <c r="C11" s="35">
        <v>370942</v>
      </c>
      <c r="D11" s="35">
        <v>2061501</v>
      </c>
      <c r="E11" s="35">
        <v>2324264</v>
      </c>
      <c r="F11" s="10">
        <f t="shared" si="0"/>
        <v>12.746198037255382</v>
      </c>
      <c r="G11" s="1"/>
      <c r="H11" s="1"/>
      <c r="I11" s="1"/>
    </row>
    <row r="12" spans="1:12" x14ac:dyDescent="0.25">
      <c r="A12" s="11" t="s">
        <v>49</v>
      </c>
      <c r="B12" s="36">
        <v>7343</v>
      </c>
      <c r="C12" s="36">
        <v>5711</v>
      </c>
      <c r="D12" s="36">
        <v>45409</v>
      </c>
      <c r="E12" s="36">
        <v>45741.5</v>
      </c>
      <c r="F12" s="13">
        <f t="shared" si="0"/>
        <v>0.73223369816555817</v>
      </c>
      <c r="G12" s="1"/>
      <c r="H12" s="1"/>
      <c r="I12" s="1"/>
    </row>
    <row r="13" spans="1:12" x14ac:dyDescent="0.25">
      <c r="A13" s="8" t="s">
        <v>50</v>
      </c>
      <c r="B13" s="35">
        <v>5867</v>
      </c>
      <c r="C13" s="35">
        <v>6423</v>
      </c>
      <c r="D13" s="35">
        <v>31485</v>
      </c>
      <c r="E13" s="35">
        <v>32188</v>
      </c>
      <c r="F13" s="10">
        <f t="shared" si="0"/>
        <v>2.2328092742575762</v>
      </c>
      <c r="G13" s="1"/>
      <c r="H13" s="1"/>
      <c r="I13" s="1"/>
    </row>
    <row r="14" spans="1:12" x14ac:dyDescent="0.25">
      <c r="A14" s="11" t="s">
        <v>51</v>
      </c>
      <c r="B14" s="36">
        <v>154759</v>
      </c>
      <c r="C14" s="36">
        <v>161486</v>
      </c>
      <c r="D14" s="36">
        <v>830249</v>
      </c>
      <c r="E14" s="36">
        <v>882956.5</v>
      </c>
      <c r="F14" s="13">
        <f t="shared" si="0"/>
        <v>6.3483966858135261</v>
      </c>
      <c r="G14" s="1"/>
      <c r="H14" s="1"/>
      <c r="I14" s="1"/>
    </row>
    <row r="15" spans="1:12" x14ac:dyDescent="0.25">
      <c r="A15" s="8" t="s">
        <v>52</v>
      </c>
      <c r="B15" s="35">
        <v>49769.25</v>
      </c>
      <c r="C15" s="35">
        <v>53725.75</v>
      </c>
      <c r="D15" s="35">
        <v>297018</v>
      </c>
      <c r="E15" s="35">
        <v>302915.75</v>
      </c>
      <c r="F15" s="10">
        <f t="shared" si="0"/>
        <v>1.9856540681036137</v>
      </c>
      <c r="G15" s="1"/>
      <c r="H15" s="1"/>
      <c r="I15" s="1"/>
    </row>
    <row r="16" spans="1:12" x14ac:dyDescent="0.25">
      <c r="A16" s="11" t="s">
        <v>53</v>
      </c>
      <c r="B16" s="36">
        <v>5856</v>
      </c>
      <c r="C16" s="36">
        <v>7692</v>
      </c>
      <c r="D16" s="36">
        <v>37740</v>
      </c>
      <c r="E16" s="36">
        <v>43467</v>
      </c>
      <c r="F16" s="13">
        <f t="shared" si="0"/>
        <v>15.17488076311605</v>
      </c>
      <c r="G16" s="1"/>
      <c r="H16" s="1"/>
      <c r="I16" s="1"/>
    </row>
    <row r="17" spans="1:9" x14ac:dyDescent="0.25">
      <c r="A17" s="8" t="s">
        <v>54</v>
      </c>
      <c r="B17" s="35">
        <v>22278</v>
      </c>
      <c r="C17" s="35">
        <v>23469</v>
      </c>
      <c r="D17" s="35">
        <v>97159</v>
      </c>
      <c r="E17" s="35">
        <v>103687</v>
      </c>
      <c r="F17" s="10">
        <f t="shared" si="0"/>
        <v>6.7188834796570518</v>
      </c>
      <c r="G17" s="1"/>
      <c r="H17" s="1"/>
      <c r="I17" s="1"/>
    </row>
    <row r="18" spans="1:9" x14ac:dyDescent="0.25">
      <c r="A18" s="11" t="s">
        <v>55</v>
      </c>
      <c r="B18" s="36">
        <v>1374</v>
      </c>
      <c r="C18" s="36">
        <v>1978</v>
      </c>
      <c r="D18" s="36">
        <v>9352</v>
      </c>
      <c r="E18" s="36">
        <v>9917</v>
      </c>
      <c r="F18" s="13">
        <f t="shared" si="0"/>
        <v>6.0414884516680871</v>
      </c>
      <c r="G18" s="1"/>
      <c r="H18" s="1"/>
      <c r="I18" s="1"/>
    </row>
    <row r="19" spans="1:9" x14ac:dyDescent="0.25">
      <c r="A19" s="8" t="s">
        <v>56</v>
      </c>
      <c r="B19" s="35">
        <v>20</v>
      </c>
      <c r="C19" s="35">
        <v>12</v>
      </c>
      <c r="D19" s="35">
        <v>481</v>
      </c>
      <c r="E19" s="35">
        <v>423</v>
      </c>
      <c r="F19" s="10">
        <f t="shared" si="0"/>
        <v>-12.058212058212064</v>
      </c>
      <c r="G19" s="1"/>
      <c r="H19" s="1"/>
      <c r="I19" s="1"/>
    </row>
    <row r="20" spans="1:9" x14ac:dyDescent="0.25">
      <c r="A20" s="11" t="s">
        <v>57</v>
      </c>
      <c r="B20" s="36">
        <v>5660</v>
      </c>
      <c r="C20" s="36">
        <v>5024</v>
      </c>
      <c r="D20" s="36">
        <v>31017</v>
      </c>
      <c r="E20" s="36">
        <v>26878</v>
      </c>
      <c r="F20" s="13">
        <f t="shared" si="0"/>
        <v>-13.344295063997166</v>
      </c>
      <c r="G20" s="1"/>
      <c r="H20" s="1"/>
      <c r="I20" s="1"/>
    </row>
    <row r="21" spans="1:9" x14ac:dyDescent="0.25">
      <c r="A21" s="8" t="s">
        <v>58</v>
      </c>
      <c r="B21" s="35">
        <v>200</v>
      </c>
      <c r="C21" s="35">
        <v>617</v>
      </c>
      <c r="D21" s="35">
        <v>481</v>
      </c>
      <c r="E21" s="35">
        <v>3210</v>
      </c>
      <c r="F21" s="10">
        <f t="shared" si="0"/>
        <v>567.35966735966736</v>
      </c>
      <c r="G21" s="1"/>
      <c r="H21" s="1"/>
      <c r="I21" s="1"/>
    </row>
    <row r="22" spans="1:9" x14ac:dyDescent="0.25">
      <c r="A22" s="11" t="s">
        <v>59</v>
      </c>
      <c r="B22" s="36">
        <v>82583</v>
      </c>
      <c r="C22" s="36">
        <v>95093</v>
      </c>
      <c r="D22" s="36">
        <v>517962</v>
      </c>
      <c r="E22" s="36">
        <v>493956</v>
      </c>
      <c r="F22" s="13">
        <f t="shared" si="0"/>
        <v>-4.6347029318753101</v>
      </c>
      <c r="G22" s="1"/>
      <c r="H22" s="1"/>
      <c r="I22" s="1"/>
    </row>
    <row r="23" spans="1:9" x14ac:dyDescent="0.25">
      <c r="A23" s="8" t="s">
        <v>60</v>
      </c>
      <c r="B23" s="35">
        <v>26523</v>
      </c>
      <c r="C23" s="35">
        <v>3890</v>
      </c>
      <c r="D23" s="35">
        <v>93548</v>
      </c>
      <c r="E23" s="35">
        <v>68774</v>
      </c>
      <c r="F23" s="10">
        <f t="shared" si="0"/>
        <v>-26.48266130756403</v>
      </c>
      <c r="G23" s="1"/>
      <c r="H23" s="1"/>
      <c r="I23" s="1"/>
    </row>
    <row r="24" spans="1:9" x14ac:dyDescent="0.25">
      <c r="A24" s="11" t="s">
        <v>61</v>
      </c>
      <c r="B24" s="36">
        <v>2188</v>
      </c>
      <c r="C24" s="36">
        <v>2504</v>
      </c>
      <c r="D24" s="36">
        <v>15479</v>
      </c>
      <c r="E24" s="36">
        <v>13869</v>
      </c>
      <c r="F24" s="13">
        <f t="shared" si="0"/>
        <v>-10.401188707280838</v>
      </c>
      <c r="G24" s="1"/>
      <c r="H24" s="1"/>
      <c r="I24" s="1"/>
    </row>
    <row r="25" spans="1:9" x14ac:dyDescent="0.25">
      <c r="A25" s="8" t="s">
        <v>62</v>
      </c>
      <c r="B25" s="35">
        <v>3021</v>
      </c>
      <c r="C25" s="35">
        <v>3181</v>
      </c>
      <c r="D25" s="35">
        <v>17556</v>
      </c>
      <c r="E25" s="35">
        <v>18800</v>
      </c>
      <c r="F25" s="10">
        <f t="shared" si="0"/>
        <v>7.0858965595807746</v>
      </c>
      <c r="G25" s="1"/>
      <c r="H25" s="1"/>
      <c r="I25" s="1"/>
    </row>
    <row r="26" spans="1:9" x14ac:dyDescent="0.25">
      <c r="A26" s="11" t="s">
        <v>63</v>
      </c>
      <c r="B26" s="36">
        <v>299</v>
      </c>
      <c r="C26" s="36">
        <v>0</v>
      </c>
      <c r="D26" s="36">
        <v>2882</v>
      </c>
      <c r="E26" s="36">
        <v>1717</v>
      </c>
      <c r="F26" s="13">
        <f t="shared" si="0"/>
        <v>-40.423317140874396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23882</v>
      </c>
      <c r="C28" s="36">
        <v>26508</v>
      </c>
      <c r="D28" s="36">
        <v>147898</v>
      </c>
      <c r="E28" s="36">
        <v>156715</v>
      </c>
      <c r="F28" s="13">
        <f t="shared" si="0"/>
        <v>5.9615410620833273</v>
      </c>
      <c r="G28" s="1"/>
      <c r="H28" s="1"/>
      <c r="I28" s="1"/>
    </row>
    <row r="29" spans="1:9" x14ac:dyDescent="0.25">
      <c r="A29" s="8" t="s">
        <v>66</v>
      </c>
      <c r="B29" s="35">
        <v>86</v>
      </c>
      <c r="C29" s="35">
        <v>57</v>
      </c>
      <c r="D29" s="35">
        <v>651</v>
      </c>
      <c r="E29" s="35">
        <v>446</v>
      </c>
      <c r="F29" s="10">
        <f t="shared" si="0"/>
        <v>-31.490015360983108</v>
      </c>
      <c r="G29" s="1"/>
      <c r="H29" s="1"/>
      <c r="I29" s="1"/>
    </row>
    <row r="30" spans="1:9" x14ac:dyDescent="0.25">
      <c r="A30" s="11" t="s">
        <v>67</v>
      </c>
      <c r="B30" s="36">
        <v>12055</v>
      </c>
      <c r="C30" s="36">
        <v>13811</v>
      </c>
      <c r="D30" s="36">
        <v>67252</v>
      </c>
      <c r="E30" s="36">
        <v>74959</v>
      </c>
      <c r="F30" s="13">
        <f t="shared" si="0"/>
        <v>11.45988223398561</v>
      </c>
      <c r="G30" s="1"/>
      <c r="H30" s="1"/>
      <c r="I30" s="1"/>
    </row>
    <row r="31" spans="1:9" x14ac:dyDescent="0.25">
      <c r="A31" s="8" t="s">
        <v>68</v>
      </c>
      <c r="B31" s="35">
        <v>11084</v>
      </c>
      <c r="C31" s="35">
        <v>12320</v>
      </c>
      <c r="D31" s="35">
        <v>76048</v>
      </c>
      <c r="E31" s="35">
        <v>79269</v>
      </c>
      <c r="F31" s="10">
        <f t="shared" si="0"/>
        <v>4.235482852934993</v>
      </c>
      <c r="G31" s="1"/>
      <c r="H31" s="1"/>
      <c r="I31" s="1"/>
    </row>
    <row r="32" spans="1:9" x14ac:dyDescent="0.25">
      <c r="A32" s="11" t="s">
        <v>69</v>
      </c>
      <c r="B32" s="36">
        <v>336367</v>
      </c>
      <c r="C32" s="36">
        <v>384451</v>
      </c>
      <c r="D32" s="36">
        <v>2208244</v>
      </c>
      <c r="E32" s="36">
        <v>2146547</v>
      </c>
      <c r="F32" s="13">
        <f t="shared" si="0"/>
        <v>-2.7939394378519751</v>
      </c>
      <c r="G32" s="1"/>
      <c r="H32" s="1"/>
      <c r="I32" s="1"/>
    </row>
    <row r="33" spans="1:9" x14ac:dyDescent="0.25">
      <c r="A33" s="8" t="s">
        <v>70</v>
      </c>
      <c r="B33" s="35">
        <v>20267</v>
      </c>
      <c r="C33" s="35">
        <v>17838.5</v>
      </c>
      <c r="D33" s="35">
        <v>103027</v>
      </c>
      <c r="E33" s="35">
        <v>95993.5</v>
      </c>
      <c r="F33" s="10">
        <f t="shared" si="0"/>
        <v>-6.8268512137594968</v>
      </c>
      <c r="G33" s="1"/>
      <c r="H33" s="1"/>
      <c r="I33" s="1"/>
    </row>
    <row r="34" spans="1:9" x14ac:dyDescent="0.25">
      <c r="A34" s="11" t="s">
        <v>71</v>
      </c>
      <c r="B34" s="36">
        <v>2829</v>
      </c>
      <c r="C34" s="36">
        <v>3259</v>
      </c>
      <c r="D34" s="36">
        <v>15604</v>
      </c>
      <c r="E34" s="36">
        <v>17489</v>
      </c>
      <c r="F34" s="13">
        <f t="shared" si="0"/>
        <v>12.080235836964874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1140137.25</v>
      </c>
      <c r="C35" s="15">
        <f t="shared" ref="C35:E35" si="1">SUM(C7:C34)</f>
        <v>1213325.25</v>
      </c>
      <c r="D35" s="15">
        <f t="shared" si="1"/>
        <v>6789245</v>
      </c>
      <c r="E35" s="15">
        <f t="shared" si="1"/>
        <v>7020202.25</v>
      </c>
      <c r="F35" s="16">
        <f t="shared" si="0"/>
        <v>3.4018105105943306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1158</v>
      </c>
      <c r="C38" s="41">
        <f>D7</f>
        <v>2303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2324264</v>
      </c>
      <c r="G38" s="42">
        <f>LOOKUP(E38,$A$38:$A$65,$C$38:$C$65)</f>
        <v>2061501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71105</v>
      </c>
      <c r="C39" s="41">
        <f t="shared" ref="C39:C65" si="5">D8</f>
        <v>75551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2146547</v>
      </c>
      <c r="G39" s="42">
        <f t="shared" ref="G39:G65" si="8">LOOKUP(E39,$A$38:$A$65,$C$38:$C$65)</f>
        <v>2208244</v>
      </c>
    </row>
    <row r="40" spans="1:9" x14ac:dyDescent="0.25">
      <c r="A40" s="42" t="str">
        <f t="shared" si="3"/>
        <v>ALMERIA</v>
      </c>
      <c r="B40" s="41">
        <f t="shared" si="4"/>
        <v>3757</v>
      </c>
      <c r="C40" s="41">
        <f t="shared" si="5"/>
        <v>3346</v>
      </c>
      <c r="D40" s="41">
        <f t="shared" si="6"/>
        <v>21</v>
      </c>
      <c r="E40" s="42" t="str">
        <f t="shared" si="2"/>
        <v>BARCELONA</v>
      </c>
      <c r="F40" s="42">
        <f t="shared" si="7"/>
        <v>882956.5</v>
      </c>
      <c r="G40" s="42">
        <f t="shared" si="8"/>
        <v>830249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493956</v>
      </c>
      <c r="G41" s="42">
        <f t="shared" si="8"/>
        <v>517962</v>
      </c>
    </row>
    <row r="42" spans="1:9" x14ac:dyDescent="0.25">
      <c r="A42" s="42" t="str">
        <f t="shared" si="3"/>
        <v>BAHIA DE ALGECIRAS</v>
      </c>
      <c r="B42" s="41">
        <f t="shared" si="4"/>
        <v>2324264</v>
      </c>
      <c r="C42" s="41">
        <f t="shared" si="5"/>
        <v>2061501</v>
      </c>
      <c r="D42" s="41">
        <f t="shared" si="6"/>
        <v>1</v>
      </c>
      <c r="E42" s="42" t="str">
        <f t="shared" si="2"/>
        <v>BILBAO</v>
      </c>
      <c r="F42" s="42">
        <f t="shared" si="7"/>
        <v>302915.75</v>
      </c>
      <c r="G42" s="42">
        <f t="shared" si="8"/>
        <v>297018</v>
      </c>
    </row>
    <row r="43" spans="1:9" x14ac:dyDescent="0.25">
      <c r="A43" s="42" t="str">
        <f t="shared" si="3"/>
        <v>BAHIA DE CADIZ</v>
      </c>
      <c r="B43" s="41">
        <f t="shared" si="4"/>
        <v>45741.5</v>
      </c>
      <c r="C43" s="41">
        <f t="shared" si="5"/>
        <v>45409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156715</v>
      </c>
      <c r="G43" s="42">
        <f t="shared" si="8"/>
        <v>147898</v>
      </c>
    </row>
    <row r="44" spans="1:9" x14ac:dyDescent="0.25">
      <c r="A44" s="42" t="str">
        <f t="shared" si="3"/>
        <v>BALEARES</v>
      </c>
      <c r="B44" s="41">
        <f t="shared" si="4"/>
        <v>32188</v>
      </c>
      <c r="C44" s="41">
        <f t="shared" si="5"/>
        <v>31485</v>
      </c>
      <c r="D44" s="41">
        <f t="shared" si="6"/>
        <v>15</v>
      </c>
      <c r="E44" s="42" t="str">
        <f t="shared" si="2"/>
        <v>CASTELLON</v>
      </c>
      <c r="F44" s="42">
        <f t="shared" si="7"/>
        <v>103687</v>
      </c>
      <c r="G44" s="42">
        <f t="shared" si="8"/>
        <v>97159</v>
      </c>
    </row>
    <row r="45" spans="1:9" x14ac:dyDescent="0.25">
      <c r="A45" s="42" t="str">
        <f t="shared" si="3"/>
        <v>BARCELONA</v>
      </c>
      <c r="B45" s="41">
        <f t="shared" si="4"/>
        <v>882956.5</v>
      </c>
      <c r="C45" s="41">
        <f t="shared" si="5"/>
        <v>830249</v>
      </c>
      <c r="D45" s="41">
        <f t="shared" si="6"/>
        <v>3</v>
      </c>
      <c r="E45" s="42" t="str">
        <f t="shared" si="2"/>
        <v>VIGO</v>
      </c>
      <c r="F45" s="42">
        <f t="shared" si="7"/>
        <v>95993.5</v>
      </c>
      <c r="G45" s="42">
        <f t="shared" si="8"/>
        <v>103027</v>
      </c>
    </row>
    <row r="46" spans="1:9" x14ac:dyDescent="0.25">
      <c r="A46" s="42" t="str">
        <f t="shared" si="3"/>
        <v>BILBAO</v>
      </c>
      <c r="B46" s="41">
        <f t="shared" si="4"/>
        <v>302915.75</v>
      </c>
      <c r="C46" s="41">
        <f t="shared" si="5"/>
        <v>297018</v>
      </c>
      <c r="D46" s="41">
        <f t="shared" si="6"/>
        <v>5</v>
      </c>
      <c r="E46" s="42" t="str">
        <f t="shared" si="2"/>
        <v>TARRAGONA</v>
      </c>
      <c r="F46" s="42">
        <f t="shared" si="7"/>
        <v>79269</v>
      </c>
      <c r="G46" s="42">
        <f t="shared" si="8"/>
        <v>76048</v>
      </c>
    </row>
    <row r="47" spans="1:9" x14ac:dyDescent="0.25">
      <c r="A47" s="42" t="str">
        <f t="shared" si="3"/>
        <v>CARTAGENA</v>
      </c>
      <c r="B47" s="41">
        <f t="shared" si="4"/>
        <v>43467</v>
      </c>
      <c r="C47" s="41">
        <f t="shared" si="5"/>
        <v>37740</v>
      </c>
      <c r="D47" s="41">
        <f t="shared" si="6"/>
        <v>14</v>
      </c>
      <c r="E47" s="42" t="str">
        <f t="shared" si="2"/>
        <v>SEVILLA</v>
      </c>
      <c r="F47" s="42">
        <f t="shared" si="7"/>
        <v>74959</v>
      </c>
      <c r="G47" s="42">
        <f t="shared" si="8"/>
        <v>67252</v>
      </c>
    </row>
    <row r="48" spans="1:9" x14ac:dyDescent="0.25">
      <c r="A48" s="42" t="str">
        <f t="shared" si="3"/>
        <v>CASTELLON</v>
      </c>
      <c r="B48" s="41">
        <f t="shared" si="4"/>
        <v>103687</v>
      </c>
      <c r="C48" s="41">
        <f t="shared" si="5"/>
        <v>97159</v>
      </c>
      <c r="D48" s="41">
        <f t="shared" si="6"/>
        <v>7</v>
      </c>
      <c r="E48" s="42" t="str">
        <f t="shared" si="2"/>
        <v>ALICANTE</v>
      </c>
      <c r="F48" s="42">
        <f t="shared" si="7"/>
        <v>71105</v>
      </c>
      <c r="G48" s="42">
        <f t="shared" si="8"/>
        <v>75551</v>
      </c>
    </row>
    <row r="49" spans="1:7" x14ac:dyDescent="0.25">
      <c r="A49" s="42" t="str">
        <f t="shared" si="3"/>
        <v>CEUTA</v>
      </c>
      <c r="B49" s="41">
        <f t="shared" si="4"/>
        <v>9917</v>
      </c>
      <c r="C49" s="41">
        <f t="shared" si="5"/>
        <v>9352</v>
      </c>
      <c r="D49" s="41">
        <f t="shared" si="6"/>
        <v>20</v>
      </c>
      <c r="E49" s="42" t="str">
        <f t="shared" si="2"/>
        <v>MALAGA</v>
      </c>
      <c r="F49" s="42">
        <f t="shared" si="7"/>
        <v>68774</v>
      </c>
      <c r="G49" s="42">
        <f t="shared" si="8"/>
        <v>93548</v>
      </c>
    </row>
    <row r="50" spans="1:7" x14ac:dyDescent="0.25">
      <c r="A50" s="42" t="str">
        <f t="shared" si="3"/>
        <v>FERROL-SAN CIBRAO</v>
      </c>
      <c r="B50" s="41">
        <f t="shared" si="4"/>
        <v>423</v>
      </c>
      <c r="C50" s="41">
        <f t="shared" si="5"/>
        <v>481</v>
      </c>
      <c r="D50" s="41">
        <f t="shared" si="6"/>
        <v>26</v>
      </c>
      <c r="E50" s="42" t="str">
        <f t="shared" si="2"/>
        <v>BAHIA DE CADIZ</v>
      </c>
      <c r="F50" s="42">
        <f t="shared" si="7"/>
        <v>45741.5</v>
      </c>
      <c r="G50" s="42">
        <f t="shared" si="8"/>
        <v>45409</v>
      </c>
    </row>
    <row r="51" spans="1:7" x14ac:dyDescent="0.25">
      <c r="A51" s="42" t="str">
        <f t="shared" si="3"/>
        <v>GIJON</v>
      </c>
      <c r="B51" s="41">
        <f t="shared" si="4"/>
        <v>26878</v>
      </c>
      <c r="C51" s="41">
        <f t="shared" si="5"/>
        <v>31017</v>
      </c>
      <c r="D51" s="41">
        <f t="shared" si="6"/>
        <v>16</v>
      </c>
      <c r="E51" s="42" t="str">
        <f t="shared" si="2"/>
        <v>CARTAGENA</v>
      </c>
      <c r="F51" s="42">
        <f t="shared" si="7"/>
        <v>43467</v>
      </c>
      <c r="G51" s="42">
        <f t="shared" si="8"/>
        <v>37740</v>
      </c>
    </row>
    <row r="52" spans="1:7" x14ac:dyDescent="0.25">
      <c r="A52" s="42" t="str">
        <f t="shared" si="3"/>
        <v>HUELVA</v>
      </c>
      <c r="B52" s="41">
        <f t="shared" si="4"/>
        <v>3210</v>
      </c>
      <c r="C52" s="41">
        <f t="shared" si="5"/>
        <v>481</v>
      </c>
      <c r="D52" s="41">
        <f t="shared" si="6"/>
        <v>22</v>
      </c>
      <c r="E52" s="42" t="str">
        <f t="shared" si="2"/>
        <v>BALEARES</v>
      </c>
      <c r="F52" s="42">
        <f t="shared" si="7"/>
        <v>32188</v>
      </c>
      <c r="G52" s="42">
        <f t="shared" si="8"/>
        <v>31485</v>
      </c>
    </row>
    <row r="53" spans="1:7" x14ac:dyDescent="0.25">
      <c r="A53" s="42" t="str">
        <f t="shared" si="3"/>
        <v>LAS PALMAS</v>
      </c>
      <c r="B53" s="41">
        <f t="shared" si="4"/>
        <v>493956</v>
      </c>
      <c r="C53" s="41">
        <f t="shared" si="5"/>
        <v>517962</v>
      </c>
      <c r="D53" s="41">
        <f t="shared" si="6"/>
        <v>4</v>
      </c>
      <c r="E53" s="42" t="str">
        <f t="shared" si="2"/>
        <v>GIJON</v>
      </c>
      <c r="F53" s="42">
        <f t="shared" si="7"/>
        <v>26878</v>
      </c>
      <c r="G53" s="42">
        <f t="shared" si="8"/>
        <v>31017</v>
      </c>
    </row>
    <row r="54" spans="1:7" x14ac:dyDescent="0.25">
      <c r="A54" s="42" t="str">
        <f t="shared" si="3"/>
        <v>MALAGA</v>
      </c>
      <c r="B54" s="41">
        <f t="shared" si="4"/>
        <v>68774</v>
      </c>
      <c r="C54" s="41">
        <f t="shared" si="5"/>
        <v>93548</v>
      </c>
      <c r="D54" s="41">
        <f t="shared" si="6"/>
        <v>12</v>
      </c>
      <c r="E54" s="42" t="str">
        <f t="shared" si="2"/>
        <v>MELILLA</v>
      </c>
      <c r="F54" s="42">
        <f t="shared" si="7"/>
        <v>18800</v>
      </c>
      <c r="G54" s="42">
        <f t="shared" si="8"/>
        <v>17556</v>
      </c>
    </row>
    <row r="55" spans="1:7" x14ac:dyDescent="0.25">
      <c r="A55" s="42" t="str">
        <f t="shared" si="3"/>
        <v>MARIN Y RIA DE PONTEVEDRA</v>
      </c>
      <c r="B55" s="41">
        <f t="shared" si="4"/>
        <v>13869</v>
      </c>
      <c r="C55" s="41">
        <f t="shared" si="5"/>
        <v>15479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17489</v>
      </c>
      <c r="G55" s="42">
        <f t="shared" si="8"/>
        <v>15604</v>
      </c>
    </row>
    <row r="56" spans="1:7" x14ac:dyDescent="0.25">
      <c r="A56" s="42" t="str">
        <f t="shared" si="3"/>
        <v>MELILLA</v>
      </c>
      <c r="B56" s="41">
        <f t="shared" si="4"/>
        <v>18800</v>
      </c>
      <c r="C56" s="41">
        <f t="shared" si="5"/>
        <v>17556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13869</v>
      </c>
      <c r="G56" s="42">
        <f t="shared" si="8"/>
        <v>15479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2882</v>
      </c>
      <c r="D57" s="41">
        <f t="shared" si="6"/>
        <v>23</v>
      </c>
      <c r="E57" s="42" t="str">
        <f t="shared" si="2"/>
        <v>CEUTA</v>
      </c>
      <c r="F57" s="42">
        <f t="shared" si="9"/>
        <v>9917</v>
      </c>
      <c r="G57" s="42">
        <f t="shared" si="8"/>
        <v>9352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3757</v>
      </c>
      <c r="G58" s="42">
        <f t="shared" si="8"/>
        <v>3346</v>
      </c>
    </row>
    <row r="59" spans="1:7" x14ac:dyDescent="0.25">
      <c r="A59" s="42" t="str">
        <f t="shared" si="3"/>
        <v>SANTA CRUZ DE TENERIFE</v>
      </c>
      <c r="B59" s="41">
        <f t="shared" si="4"/>
        <v>156715</v>
      </c>
      <c r="C59" s="41">
        <f t="shared" si="5"/>
        <v>147898</v>
      </c>
      <c r="D59" s="41">
        <f t="shared" si="6"/>
        <v>6</v>
      </c>
      <c r="E59" s="42" t="str">
        <f t="shared" si="2"/>
        <v>HUELVA</v>
      </c>
      <c r="F59" s="42">
        <f t="shared" si="9"/>
        <v>3210</v>
      </c>
      <c r="G59" s="42">
        <f t="shared" si="8"/>
        <v>481</v>
      </c>
    </row>
    <row r="60" spans="1:7" x14ac:dyDescent="0.25">
      <c r="A60" s="42" t="str">
        <f t="shared" si="3"/>
        <v>SANTANDER</v>
      </c>
      <c r="B60" s="41">
        <f t="shared" si="4"/>
        <v>446</v>
      </c>
      <c r="C60" s="41">
        <f t="shared" si="5"/>
        <v>651</v>
      </c>
      <c r="D60" s="41">
        <f t="shared" si="6"/>
        <v>25</v>
      </c>
      <c r="E60" s="42" t="str">
        <f t="shared" si="2"/>
        <v>MOTRIL</v>
      </c>
      <c r="F60" s="42">
        <f t="shared" si="9"/>
        <v>1717</v>
      </c>
      <c r="G60" s="42">
        <f t="shared" si="8"/>
        <v>2882</v>
      </c>
    </row>
    <row r="61" spans="1:7" x14ac:dyDescent="0.25">
      <c r="A61" s="42" t="str">
        <f t="shared" si="3"/>
        <v>SEVILLA</v>
      </c>
      <c r="B61" s="41">
        <f t="shared" si="4"/>
        <v>74959</v>
      </c>
      <c r="C61" s="41">
        <f t="shared" si="5"/>
        <v>67252</v>
      </c>
      <c r="D61" s="41">
        <f t="shared" si="6"/>
        <v>10</v>
      </c>
      <c r="E61" s="42" t="str">
        <f t="shared" si="2"/>
        <v>A CORUÑA</v>
      </c>
      <c r="F61" s="42">
        <f t="shared" si="9"/>
        <v>1158</v>
      </c>
      <c r="G61" s="42">
        <f t="shared" si="8"/>
        <v>2303</v>
      </c>
    </row>
    <row r="62" spans="1:7" x14ac:dyDescent="0.25">
      <c r="A62" s="42" t="str">
        <f t="shared" si="3"/>
        <v>TARRAGONA</v>
      </c>
      <c r="B62" s="41">
        <f t="shared" si="4"/>
        <v>79269</v>
      </c>
      <c r="C62" s="41">
        <f t="shared" si="5"/>
        <v>76048</v>
      </c>
      <c r="D62" s="41">
        <f t="shared" si="6"/>
        <v>9</v>
      </c>
      <c r="E62" s="42" t="str">
        <f t="shared" si="2"/>
        <v>SANTANDER</v>
      </c>
      <c r="F62" s="42">
        <f t="shared" si="9"/>
        <v>446</v>
      </c>
      <c r="G62" s="42">
        <f t="shared" si="8"/>
        <v>651</v>
      </c>
    </row>
    <row r="63" spans="1:7" x14ac:dyDescent="0.25">
      <c r="A63" s="42" t="str">
        <f t="shared" si="3"/>
        <v>VALENCIA</v>
      </c>
      <c r="B63" s="41">
        <f t="shared" si="4"/>
        <v>2146547</v>
      </c>
      <c r="C63" s="41">
        <f t="shared" si="5"/>
        <v>2208244</v>
      </c>
      <c r="D63" s="41">
        <f t="shared" si="6"/>
        <v>2</v>
      </c>
      <c r="E63" s="42" t="str">
        <f t="shared" si="2"/>
        <v>FERROL-SAN CIBRAO</v>
      </c>
      <c r="F63" s="42">
        <f t="shared" si="9"/>
        <v>423</v>
      </c>
      <c r="G63" s="42">
        <f t="shared" si="8"/>
        <v>481</v>
      </c>
    </row>
    <row r="64" spans="1:7" x14ac:dyDescent="0.25">
      <c r="A64" s="42" t="str">
        <f t="shared" si="3"/>
        <v>VIGO</v>
      </c>
      <c r="B64" s="41">
        <f t="shared" si="4"/>
        <v>95993.5</v>
      </c>
      <c r="C64" s="41">
        <f t="shared" si="5"/>
        <v>103027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17489</v>
      </c>
      <c r="C65" s="41">
        <f t="shared" si="5"/>
        <v>15604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64</v>
      </c>
      <c r="C8" s="38">
        <v>182</v>
      </c>
      <c r="D8" s="38">
        <v>683</v>
      </c>
      <c r="E8" s="38">
        <v>516</v>
      </c>
      <c r="F8" s="13">
        <f t="shared" ref="F8:F35" si="0">((E8*100)/D8)-100</f>
        <v>-24.450951683748173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319763</v>
      </c>
      <c r="C11" s="37">
        <v>346652</v>
      </c>
      <c r="D11" s="37">
        <v>1869029</v>
      </c>
      <c r="E11" s="37">
        <v>2144745</v>
      </c>
      <c r="F11" s="10">
        <f t="shared" si="0"/>
        <v>14.75183103097919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2</v>
      </c>
      <c r="C13" s="37">
        <v>0</v>
      </c>
      <c r="D13" s="37">
        <v>4</v>
      </c>
      <c r="E13" s="37">
        <v>16</v>
      </c>
      <c r="F13" s="10">
        <f t="shared" si="0"/>
        <v>300</v>
      </c>
      <c r="G13" s="1"/>
      <c r="H13" s="1"/>
      <c r="I13" s="1"/>
    </row>
    <row r="14" spans="1:12" x14ac:dyDescent="0.25">
      <c r="A14" s="11" t="s">
        <v>51</v>
      </c>
      <c r="B14" s="38">
        <v>22126.5</v>
      </c>
      <c r="C14" s="38">
        <v>27873</v>
      </c>
      <c r="D14" s="38">
        <v>143278</v>
      </c>
      <c r="E14" s="38">
        <v>150971</v>
      </c>
      <c r="F14" s="13">
        <f t="shared" si="0"/>
        <v>5.3692820949482893</v>
      </c>
      <c r="G14" s="1"/>
      <c r="H14" s="1"/>
      <c r="I14" s="1"/>
    </row>
    <row r="15" spans="1:12" x14ac:dyDescent="0.25">
      <c r="A15" s="8" t="s">
        <v>52</v>
      </c>
      <c r="B15" s="37">
        <v>74.5</v>
      </c>
      <c r="C15" s="37">
        <v>43</v>
      </c>
      <c r="D15" s="37">
        <v>303.75</v>
      </c>
      <c r="E15" s="37">
        <v>351</v>
      </c>
      <c r="F15" s="10">
        <f t="shared" si="0"/>
        <v>15.555555555555557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152</v>
      </c>
      <c r="D16" s="38">
        <v>0</v>
      </c>
      <c r="E16" s="38">
        <v>208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180</v>
      </c>
      <c r="C17" s="37">
        <v>514</v>
      </c>
      <c r="D17" s="37">
        <v>1176</v>
      </c>
      <c r="E17" s="37">
        <v>2408</v>
      </c>
      <c r="F17" s="10">
        <f t="shared" si="0"/>
        <v>104.76190476190476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49237</v>
      </c>
      <c r="C22" s="38">
        <v>58113</v>
      </c>
      <c r="D22" s="38">
        <v>318882</v>
      </c>
      <c r="E22" s="38">
        <v>278369</v>
      </c>
      <c r="F22" s="13">
        <f t="shared" si="0"/>
        <v>-12.704699544031968</v>
      </c>
      <c r="G22" s="1"/>
      <c r="H22" s="1"/>
      <c r="I22" s="1"/>
    </row>
    <row r="23" spans="1:9" x14ac:dyDescent="0.25">
      <c r="A23" s="8" t="s">
        <v>60</v>
      </c>
      <c r="B23" s="37">
        <v>23615</v>
      </c>
      <c r="C23" s="37">
        <v>36</v>
      </c>
      <c r="D23" s="37">
        <v>77987</v>
      </c>
      <c r="E23" s="37">
        <v>49995</v>
      </c>
      <c r="F23" s="10">
        <f t="shared" si="0"/>
        <v>-35.893161680792957</v>
      </c>
      <c r="G23" s="1"/>
      <c r="H23" s="1"/>
      <c r="I23" s="1"/>
    </row>
    <row r="24" spans="1:9" x14ac:dyDescent="0.25">
      <c r="A24" s="11" t="s">
        <v>61</v>
      </c>
      <c r="B24" s="38">
        <v>126</v>
      </c>
      <c r="C24" s="38">
        <v>409</v>
      </c>
      <c r="D24" s="38">
        <v>1450</v>
      </c>
      <c r="E24" s="38">
        <v>1154</v>
      </c>
      <c r="F24" s="13">
        <f t="shared" si="0"/>
        <v>-20.41379310344827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208</v>
      </c>
      <c r="C28" s="38">
        <v>427</v>
      </c>
      <c r="D28" s="38">
        <v>1495</v>
      </c>
      <c r="E28" s="38">
        <v>1918</v>
      </c>
      <c r="F28" s="13">
        <f t="shared" si="0"/>
        <v>28.294314381270908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5236</v>
      </c>
      <c r="C31" s="37">
        <v>5227</v>
      </c>
      <c r="D31" s="37">
        <v>38161</v>
      </c>
      <c r="E31" s="37">
        <v>33492</v>
      </c>
      <c r="F31" s="10">
        <f t="shared" si="0"/>
        <v>-12.235004323786058</v>
      </c>
      <c r="G31" s="1"/>
      <c r="H31" s="1"/>
      <c r="I31" s="1"/>
    </row>
    <row r="32" spans="1:9" x14ac:dyDescent="0.25">
      <c r="A32" s="11" t="s">
        <v>69</v>
      </c>
      <c r="B32" s="38">
        <v>163827</v>
      </c>
      <c r="C32" s="38">
        <v>209119</v>
      </c>
      <c r="D32" s="38">
        <v>1117997</v>
      </c>
      <c r="E32" s="38">
        <v>1191732</v>
      </c>
      <c r="F32" s="13">
        <f t="shared" si="0"/>
        <v>6.5952770892945125</v>
      </c>
      <c r="G32" s="1"/>
      <c r="H32" s="1"/>
      <c r="I32" s="1"/>
    </row>
    <row r="33" spans="1:9" x14ac:dyDescent="0.25">
      <c r="A33" s="8" t="s">
        <v>70</v>
      </c>
      <c r="B33" s="37">
        <v>1930</v>
      </c>
      <c r="C33" s="37">
        <v>263</v>
      </c>
      <c r="D33" s="37">
        <v>4666</v>
      </c>
      <c r="E33" s="37">
        <v>2988</v>
      </c>
      <c r="F33" s="10">
        <f t="shared" si="0"/>
        <v>-35.96228032576083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586389</v>
      </c>
      <c r="C35" s="15">
        <f t="shared" ref="C35:E35" si="1">SUM(C7:C34)</f>
        <v>649010</v>
      </c>
      <c r="D35" s="15">
        <f t="shared" si="1"/>
        <v>3575111.75</v>
      </c>
      <c r="E35" s="15">
        <f t="shared" si="1"/>
        <v>3858983</v>
      </c>
      <c r="F35" s="16">
        <f t="shared" si="0"/>
        <v>7.9402063445988773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2144745</v>
      </c>
      <c r="G38" s="42">
        <f>LOOKUP(E38,$A$38:$A$65,$C$38:$C$65)</f>
        <v>1869029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516</v>
      </c>
      <c r="C39" s="41">
        <f t="shared" ref="C39:C65" si="5">D8</f>
        <v>683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1191732</v>
      </c>
      <c r="G39" s="42">
        <f t="shared" ref="G39:G65" si="8">LOOKUP(E39,$A$38:$A$65,$C$38:$C$65)</f>
        <v>1117997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278369</v>
      </c>
      <c r="G40" s="42">
        <f t="shared" si="8"/>
        <v>318882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150971</v>
      </c>
      <c r="G41" s="42">
        <f t="shared" si="8"/>
        <v>143278</v>
      </c>
    </row>
    <row r="42" spans="1:9" x14ac:dyDescent="0.25">
      <c r="A42" s="42" t="str">
        <f t="shared" si="3"/>
        <v>BAHIA DE ALGECIRAS</v>
      </c>
      <c r="B42" s="41">
        <f t="shared" si="4"/>
        <v>2144745</v>
      </c>
      <c r="C42" s="41">
        <f t="shared" si="5"/>
        <v>1869029</v>
      </c>
      <c r="D42" s="41">
        <f t="shared" si="6"/>
        <v>1</v>
      </c>
      <c r="E42" s="42" t="str">
        <f t="shared" si="2"/>
        <v>MALAGA</v>
      </c>
      <c r="F42" s="42">
        <f t="shared" si="7"/>
        <v>49995</v>
      </c>
      <c r="G42" s="42">
        <f t="shared" si="8"/>
        <v>77987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14</v>
      </c>
      <c r="E43" s="42" t="str">
        <f t="shared" si="2"/>
        <v>TARRAGONA</v>
      </c>
      <c r="F43" s="42">
        <f t="shared" si="7"/>
        <v>33492</v>
      </c>
      <c r="G43" s="42">
        <f t="shared" si="8"/>
        <v>38161</v>
      </c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4</v>
      </c>
      <c r="D44" s="41">
        <f t="shared" si="6"/>
        <v>15</v>
      </c>
      <c r="E44" s="42" t="str">
        <f t="shared" si="2"/>
        <v>VIGO</v>
      </c>
      <c r="F44" s="42">
        <f t="shared" si="7"/>
        <v>2988</v>
      </c>
      <c r="G44" s="42">
        <f t="shared" si="8"/>
        <v>4666</v>
      </c>
    </row>
    <row r="45" spans="1:9" x14ac:dyDescent="0.25">
      <c r="A45" s="42" t="str">
        <f t="shared" si="3"/>
        <v>BARCELONA</v>
      </c>
      <c r="B45" s="41">
        <f t="shared" si="4"/>
        <v>150971</v>
      </c>
      <c r="C45" s="41">
        <f t="shared" si="5"/>
        <v>143278</v>
      </c>
      <c r="D45" s="41">
        <f t="shared" si="6"/>
        <v>4</v>
      </c>
      <c r="E45" s="42" t="str">
        <f t="shared" si="2"/>
        <v>CASTELLON</v>
      </c>
      <c r="F45" s="42">
        <f t="shared" si="7"/>
        <v>2408</v>
      </c>
      <c r="G45" s="42">
        <f t="shared" si="8"/>
        <v>1176</v>
      </c>
    </row>
    <row r="46" spans="1:9" x14ac:dyDescent="0.25">
      <c r="A46" s="42" t="str">
        <f t="shared" si="3"/>
        <v>BILBAO</v>
      </c>
      <c r="B46" s="41">
        <f t="shared" si="4"/>
        <v>351</v>
      </c>
      <c r="C46" s="41">
        <f t="shared" si="5"/>
        <v>303.75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1918</v>
      </c>
      <c r="G46" s="42">
        <f t="shared" si="8"/>
        <v>1495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1154</v>
      </c>
      <c r="G47" s="42">
        <f t="shared" si="8"/>
        <v>1450</v>
      </c>
    </row>
    <row r="48" spans="1:9" x14ac:dyDescent="0.25">
      <c r="A48" s="42" t="str">
        <f t="shared" si="3"/>
        <v>CASTELLON</v>
      </c>
      <c r="B48" s="41">
        <f t="shared" si="4"/>
        <v>2408</v>
      </c>
      <c r="C48" s="41">
        <f t="shared" si="5"/>
        <v>1176</v>
      </c>
      <c r="D48" s="41">
        <f t="shared" si="6"/>
        <v>8</v>
      </c>
      <c r="E48" s="42" t="str">
        <f t="shared" si="2"/>
        <v>ALICANTE</v>
      </c>
      <c r="F48" s="42">
        <f t="shared" si="7"/>
        <v>516</v>
      </c>
      <c r="G48" s="42">
        <f t="shared" si="8"/>
        <v>683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351</v>
      </c>
      <c r="G49" s="42">
        <f t="shared" si="8"/>
        <v>303.75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100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16</v>
      </c>
      <c r="G52" s="42">
        <f t="shared" si="8"/>
        <v>4</v>
      </c>
    </row>
    <row r="53" spans="1:7" x14ac:dyDescent="0.25">
      <c r="A53" s="42" t="str">
        <f t="shared" si="3"/>
        <v>LAS PALMAS</v>
      </c>
      <c r="B53" s="41">
        <f t="shared" si="4"/>
        <v>278369</v>
      </c>
      <c r="C53" s="41">
        <f t="shared" si="5"/>
        <v>318882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49995</v>
      </c>
      <c r="C54" s="41">
        <f t="shared" si="5"/>
        <v>77987</v>
      </c>
      <c r="D54" s="41">
        <f t="shared" si="6"/>
        <v>5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1154</v>
      </c>
      <c r="C55" s="41">
        <f t="shared" si="5"/>
        <v>1450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1918</v>
      </c>
      <c r="C59" s="41">
        <f t="shared" si="5"/>
        <v>1495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33492</v>
      </c>
      <c r="C62" s="41">
        <f t="shared" si="5"/>
        <v>38161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1191732</v>
      </c>
      <c r="C63" s="41">
        <f t="shared" si="5"/>
        <v>1117997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2988</v>
      </c>
      <c r="C64" s="41">
        <f t="shared" si="5"/>
        <v>4666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">
        <v>40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111</v>
      </c>
      <c r="C7" s="9">
        <v>8</v>
      </c>
      <c r="D7" s="9">
        <v>358</v>
      </c>
      <c r="E7" s="9">
        <v>157</v>
      </c>
      <c r="F7" s="10">
        <f>((E7*100)/D7)-100</f>
        <v>-56.145251396648042</v>
      </c>
      <c r="G7" s="1"/>
      <c r="H7" s="1"/>
      <c r="I7" s="1"/>
    </row>
    <row r="8" spans="1:12" x14ac:dyDescent="0.25">
      <c r="A8" s="11" t="s">
        <v>45</v>
      </c>
      <c r="B8" s="12">
        <v>10653</v>
      </c>
      <c r="C8" s="12">
        <v>9344</v>
      </c>
      <c r="D8" s="12">
        <v>59566</v>
      </c>
      <c r="E8" s="12">
        <v>57158</v>
      </c>
      <c r="F8" s="13">
        <f t="shared" ref="F8:F35" si="0">((E8*100)/D8)-100</f>
        <v>-4.0425746231071429</v>
      </c>
      <c r="G8" s="1"/>
      <c r="H8" s="1"/>
      <c r="I8" s="1"/>
    </row>
    <row r="9" spans="1:12" x14ac:dyDescent="0.25">
      <c r="A9" s="8" t="s">
        <v>46</v>
      </c>
      <c r="B9" s="9">
        <v>178</v>
      </c>
      <c r="C9" s="9">
        <v>165</v>
      </c>
      <c r="D9" s="9">
        <v>1953</v>
      </c>
      <c r="E9" s="9">
        <v>1103</v>
      </c>
      <c r="F9" s="10">
        <f t="shared" si="0"/>
        <v>-43.522785458269333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416</v>
      </c>
      <c r="D11" s="9">
        <v>361</v>
      </c>
      <c r="E11" s="9">
        <v>2138</v>
      </c>
      <c r="F11" s="10">
        <f t="shared" si="0"/>
        <v>492.24376731301936</v>
      </c>
      <c r="G11" s="1"/>
      <c r="H11" s="1"/>
      <c r="I11" s="1"/>
    </row>
    <row r="12" spans="1:12" x14ac:dyDescent="0.25">
      <c r="A12" s="11" t="s">
        <v>49</v>
      </c>
      <c r="B12" s="12">
        <v>2575.5</v>
      </c>
      <c r="C12" s="12">
        <v>2435</v>
      </c>
      <c r="D12" s="12">
        <v>16557.5</v>
      </c>
      <c r="E12" s="12">
        <v>14719</v>
      </c>
      <c r="F12" s="13">
        <f t="shared" si="0"/>
        <v>-11.103729427751773</v>
      </c>
      <c r="G12" s="1"/>
      <c r="H12" s="1"/>
      <c r="I12" s="1"/>
    </row>
    <row r="13" spans="1:12" x14ac:dyDescent="0.25">
      <c r="A13" s="8" t="s">
        <v>50</v>
      </c>
      <c r="B13" s="9">
        <v>5865</v>
      </c>
      <c r="C13" s="9">
        <v>6423</v>
      </c>
      <c r="D13" s="9">
        <v>31456</v>
      </c>
      <c r="E13" s="9">
        <v>32130</v>
      </c>
      <c r="F13" s="10">
        <f t="shared" si="0"/>
        <v>2.1426754832146457</v>
      </c>
      <c r="G13" s="1"/>
      <c r="H13" s="1"/>
      <c r="I13" s="1"/>
    </row>
    <row r="14" spans="1:12" x14ac:dyDescent="0.25">
      <c r="A14" s="11" t="s">
        <v>51</v>
      </c>
      <c r="B14" s="12">
        <v>14478</v>
      </c>
      <c r="C14" s="12">
        <v>14994</v>
      </c>
      <c r="D14" s="12">
        <v>82774.5</v>
      </c>
      <c r="E14" s="12">
        <v>95356</v>
      </c>
      <c r="F14" s="13">
        <f t="shared" si="0"/>
        <v>15.199729385257541</v>
      </c>
      <c r="G14" s="1"/>
      <c r="H14" s="1"/>
      <c r="I14" s="1"/>
    </row>
    <row r="15" spans="1:12" x14ac:dyDescent="0.25">
      <c r="A15" s="8" t="s">
        <v>52</v>
      </c>
      <c r="B15" s="9">
        <v>5527</v>
      </c>
      <c r="C15" s="9">
        <v>6059</v>
      </c>
      <c r="D15" s="9">
        <v>32778.25</v>
      </c>
      <c r="E15" s="9">
        <v>33774</v>
      </c>
      <c r="F15" s="10">
        <f t="shared" si="0"/>
        <v>3.0378375904753909</v>
      </c>
      <c r="G15" s="1"/>
      <c r="H15" s="1"/>
      <c r="I15" s="1"/>
    </row>
    <row r="16" spans="1:12" x14ac:dyDescent="0.25">
      <c r="A16" s="11" t="s">
        <v>53</v>
      </c>
      <c r="B16" s="12">
        <v>1129</v>
      </c>
      <c r="C16" s="12">
        <v>2029</v>
      </c>
      <c r="D16" s="12">
        <v>8903</v>
      </c>
      <c r="E16" s="12">
        <v>11404</v>
      </c>
      <c r="F16" s="13">
        <f t="shared" si="0"/>
        <v>28.091654498483649</v>
      </c>
      <c r="G16" s="1"/>
      <c r="H16" s="1"/>
      <c r="I16" s="1"/>
    </row>
    <row r="17" spans="1:9" x14ac:dyDescent="0.25">
      <c r="A17" s="8" t="s">
        <v>54</v>
      </c>
      <c r="B17" s="9">
        <v>280</v>
      </c>
      <c r="C17" s="9">
        <v>2471</v>
      </c>
      <c r="D17" s="9">
        <v>1190</v>
      </c>
      <c r="E17" s="9">
        <v>4620</v>
      </c>
      <c r="F17" s="10">
        <f t="shared" si="0"/>
        <v>288.23529411764707</v>
      </c>
      <c r="G17" s="1"/>
      <c r="H17" s="1"/>
      <c r="I17" s="1"/>
    </row>
    <row r="18" spans="1:9" x14ac:dyDescent="0.25">
      <c r="A18" s="11" t="s">
        <v>55</v>
      </c>
      <c r="B18" s="12">
        <v>1374</v>
      </c>
      <c r="C18" s="12">
        <v>1970</v>
      </c>
      <c r="D18" s="12">
        <v>9338</v>
      </c>
      <c r="E18" s="12">
        <v>9902</v>
      </c>
      <c r="F18" s="13">
        <f t="shared" si="0"/>
        <v>6.0398372242450193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677</v>
      </c>
      <c r="C20" s="12">
        <v>1012</v>
      </c>
      <c r="D20" s="12">
        <v>5066</v>
      </c>
      <c r="E20" s="12">
        <v>4659</v>
      </c>
      <c r="F20" s="13">
        <f t="shared" si="0"/>
        <v>-8.0339518357678656</v>
      </c>
      <c r="G20" s="1"/>
      <c r="H20" s="1"/>
      <c r="I20" s="1"/>
    </row>
    <row r="21" spans="1:9" x14ac:dyDescent="0.25">
      <c r="A21" s="8" t="s">
        <v>58</v>
      </c>
      <c r="B21" s="9">
        <v>200</v>
      </c>
      <c r="C21" s="9">
        <v>52</v>
      </c>
      <c r="D21" s="9">
        <v>481</v>
      </c>
      <c r="E21" s="9">
        <v>382</v>
      </c>
      <c r="F21" s="10">
        <f t="shared" si="0"/>
        <v>-20.582120582120581</v>
      </c>
      <c r="G21" s="1"/>
      <c r="H21" s="1"/>
      <c r="I21" s="1"/>
    </row>
    <row r="22" spans="1:9" x14ac:dyDescent="0.25">
      <c r="A22" s="11" t="s">
        <v>59</v>
      </c>
      <c r="B22" s="12">
        <v>26625</v>
      </c>
      <c r="C22" s="12">
        <v>31292</v>
      </c>
      <c r="D22" s="12">
        <v>161896</v>
      </c>
      <c r="E22" s="12">
        <v>181060</v>
      </c>
      <c r="F22" s="13">
        <f t="shared" si="0"/>
        <v>11.83722883826654</v>
      </c>
      <c r="G22" s="1"/>
      <c r="H22" s="1"/>
      <c r="I22" s="1"/>
    </row>
    <row r="23" spans="1:9" x14ac:dyDescent="0.25">
      <c r="A23" s="8" t="s">
        <v>60</v>
      </c>
      <c r="B23" s="9">
        <v>1070</v>
      </c>
      <c r="C23" s="9">
        <v>1943</v>
      </c>
      <c r="D23" s="9">
        <v>6668</v>
      </c>
      <c r="E23" s="9">
        <v>7105</v>
      </c>
      <c r="F23" s="10">
        <f t="shared" si="0"/>
        <v>6.5536892621475715</v>
      </c>
      <c r="G23" s="1"/>
      <c r="H23" s="1"/>
      <c r="I23" s="1"/>
    </row>
    <row r="24" spans="1:9" x14ac:dyDescent="0.25">
      <c r="A24" s="11" t="s">
        <v>61</v>
      </c>
      <c r="B24" s="12">
        <v>617</v>
      </c>
      <c r="C24" s="12">
        <v>455</v>
      </c>
      <c r="D24" s="12">
        <v>3248</v>
      </c>
      <c r="E24" s="12">
        <v>3899</v>
      </c>
      <c r="F24" s="13">
        <f t="shared" si="0"/>
        <v>20.043103448275858</v>
      </c>
      <c r="G24" s="1"/>
      <c r="H24" s="1"/>
      <c r="I24" s="1"/>
    </row>
    <row r="25" spans="1:9" x14ac:dyDescent="0.25">
      <c r="A25" s="8" t="s">
        <v>62</v>
      </c>
      <c r="B25" s="9">
        <v>1874</v>
      </c>
      <c r="C25" s="9">
        <v>2127</v>
      </c>
      <c r="D25" s="9">
        <v>9790</v>
      </c>
      <c r="E25" s="9">
        <v>11828</v>
      </c>
      <c r="F25" s="10">
        <f t="shared" si="0"/>
        <v>20.817160367722167</v>
      </c>
      <c r="G25" s="1"/>
      <c r="H25" s="1"/>
      <c r="I25" s="1"/>
    </row>
    <row r="26" spans="1:9" x14ac:dyDescent="0.25">
      <c r="A26" s="11" t="s">
        <v>63</v>
      </c>
      <c r="B26" s="12">
        <v>24</v>
      </c>
      <c r="C26" s="12">
        <v>0</v>
      </c>
      <c r="D26" s="12">
        <v>408</v>
      </c>
      <c r="E26" s="12">
        <v>350</v>
      </c>
      <c r="F26" s="13">
        <f t="shared" si="0"/>
        <v>-14.215686274509807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21165</v>
      </c>
      <c r="C28" s="12">
        <v>23729</v>
      </c>
      <c r="D28" s="12">
        <v>130754</v>
      </c>
      <c r="E28" s="12">
        <v>139386</v>
      </c>
      <c r="F28" s="13">
        <f t="shared" si="0"/>
        <v>6.6017100815271448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10235</v>
      </c>
      <c r="C30" s="12">
        <v>12196</v>
      </c>
      <c r="D30" s="12">
        <v>60344</v>
      </c>
      <c r="E30" s="12">
        <v>68406</v>
      </c>
      <c r="F30" s="13">
        <f t="shared" si="0"/>
        <v>13.36006893808829</v>
      </c>
      <c r="G30" s="1"/>
      <c r="H30" s="1"/>
      <c r="I30" s="1"/>
    </row>
    <row r="31" spans="1:9" x14ac:dyDescent="0.25">
      <c r="A31" s="8" t="s">
        <v>68</v>
      </c>
      <c r="B31" s="9">
        <v>965</v>
      </c>
      <c r="C31" s="9">
        <v>397</v>
      </c>
      <c r="D31" s="9">
        <v>8453</v>
      </c>
      <c r="E31" s="9">
        <v>4607</v>
      </c>
      <c r="F31" s="10">
        <f t="shared" si="0"/>
        <v>-45.498639536259319</v>
      </c>
      <c r="G31" s="1"/>
      <c r="H31" s="1"/>
      <c r="I31" s="1"/>
    </row>
    <row r="32" spans="1:9" x14ac:dyDescent="0.25">
      <c r="A32" s="11" t="s">
        <v>69</v>
      </c>
      <c r="B32" s="12">
        <v>12458</v>
      </c>
      <c r="C32" s="12">
        <v>19025</v>
      </c>
      <c r="D32" s="12">
        <v>66731</v>
      </c>
      <c r="E32" s="12">
        <v>84475</v>
      </c>
      <c r="F32" s="13">
        <f t="shared" si="0"/>
        <v>26.590340321589665</v>
      </c>
      <c r="G32" s="1"/>
      <c r="H32" s="1"/>
      <c r="I32" s="1"/>
    </row>
    <row r="33" spans="1:9" x14ac:dyDescent="0.25">
      <c r="A33" s="8" t="s">
        <v>70</v>
      </c>
      <c r="B33" s="9">
        <v>2407</v>
      </c>
      <c r="C33" s="9">
        <v>2641</v>
      </c>
      <c r="D33" s="9">
        <v>12018</v>
      </c>
      <c r="E33" s="9">
        <v>13498</v>
      </c>
      <c r="F33" s="10">
        <f t="shared" si="0"/>
        <v>12.314861041770683</v>
      </c>
      <c r="G33" s="1"/>
      <c r="H33" s="1"/>
      <c r="I33" s="1"/>
    </row>
    <row r="34" spans="1:9" x14ac:dyDescent="0.25">
      <c r="A34" s="11" t="s">
        <v>71</v>
      </c>
      <c r="B34" s="12">
        <v>2730</v>
      </c>
      <c r="C34" s="12">
        <v>3181</v>
      </c>
      <c r="D34" s="12">
        <v>15135</v>
      </c>
      <c r="E34" s="12">
        <v>17096</v>
      </c>
      <c r="F34" s="13">
        <f t="shared" si="0"/>
        <v>12.956722827882388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123217.5</v>
      </c>
      <c r="C35" s="15">
        <f t="shared" ref="C35:E35" si="1">SUM(C7:C34)</f>
        <v>144364</v>
      </c>
      <c r="D35" s="15">
        <f t="shared" si="1"/>
        <v>726267.25</v>
      </c>
      <c r="E35" s="15">
        <f t="shared" si="1"/>
        <v>799212</v>
      </c>
      <c r="F35" s="16">
        <f t="shared" si="0"/>
        <v>10.043788977129282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157</v>
      </c>
      <c r="C38" s="41">
        <f>D7</f>
        <v>358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181060</v>
      </c>
      <c r="G38" s="42">
        <f>LOOKUP(E38,$A$38:$A$65,$C$38:$C$65)</f>
        <v>161896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57158</v>
      </c>
      <c r="C39" s="41">
        <f t="shared" ref="C39:C65" si="5">D8</f>
        <v>59566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139386</v>
      </c>
      <c r="G39" s="42">
        <f t="shared" ref="G39:G65" si="8">LOOKUP(E39,$A$38:$A$65,$C$38:$C$65)</f>
        <v>130754</v>
      </c>
    </row>
    <row r="40" spans="1:9" x14ac:dyDescent="0.25">
      <c r="A40" s="42" t="str">
        <f t="shared" si="3"/>
        <v>ALMERIA</v>
      </c>
      <c r="B40" s="41">
        <f t="shared" si="4"/>
        <v>1103</v>
      </c>
      <c r="C40" s="41">
        <f t="shared" si="5"/>
        <v>1953</v>
      </c>
      <c r="D40" s="41">
        <f t="shared" si="6"/>
        <v>21</v>
      </c>
      <c r="E40" s="42" t="str">
        <f t="shared" si="2"/>
        <v>BARCELONA</v>
      </c>
      <c r="F40" s="42">
        <f t="shared" si="7"/>
        <v>95356</v>
      </c>
      <c r="G40" s="42">
        <f t="shared" si="8"/>
        <v>82774.5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84475</v>
      </c>
      <c r="G41" s="42">
        <f t="shared" si="8"/>
        <v>66731</v>
      </c>
    </row>
    <row r="42" spans="1:9" x14ac:dyDescent="0.25">
      <c r="A42" s="42" t="str">
        <f t="shared" si="3"/>
        <v>BAHIA DE ALGECIRAS</v>
      </c>
      <c r="B42" s="41">
        <f t="shared" si="4"/>
        <v>2138</v>
      </c>
      <c r="C42" s="41">
        <f t="shared" si="5"/>
        <v>361</v>
      </c>
      <c r="D42" s="41">
        <f t="shared" si="6"/>
        <v>20</v>
      </c>
      <c r="E42" s="42" t="str">
        <f t="shared" si="2"/>
        <v>SEVILLA</v>
      </c>
      <c r="F42" s="42">
        <f t="shared" si="7"/>
        <v>68406</v>
      </c>
      <c r="G42" s="42">
        <f t="shared" si="8"/>
        <v>60344</v>
      </c>
    </row>
    <row r="43" spans="1:9" x14ac:dyDescent="0.25">
      <c r="A43" s="42" t="str">
        <f t="shared" si="3"/>
        <v>BAHIA DE CADIZ</v>
      </c>
      <c r="B43" s="41">
        <f t="shared" si="4"/>
        <v>14719</v>
      </c>
      <c r="C43" s="41">
        <f t="shared" si="5"/>
        <v>16557.5</v>
      </c>
      <c r="D43" s="41">
        <f t="shared" si="6"/>
        <v>10</v>
      </c>
      <c r="E43" s="42" t="str">
        <f t="shared" si="2"/>
        <v>ALICANTE</v>
      </c>
      <c r="F43" s="42">
        <f t="shared" si="7"/>
        <v>57158</v>
      </c>
      <c r="G43" s="42">
        <f t="shared" si="8"/>
        <v>59566</v>
      </c>
    </row>
    <row r="44" spans="1:9" x14ac:dyDescent="0.25">
      <c r="A44" s="42" t="str">
        <f t="shared" si="3"/>
        <v>BALEARES</v>
      </c>
      <c r="B44" s="41">
        <f t="shared" si="4"/>
        <v>32130</v>
      </c>
      <c r="C44" s="41">
        <f t="shared" si="5"/>
        <v>31456</v>
      </c>
      <c r="D44" s="41">
        <f t="shared" si="6"/>
        <v>8</v>
      </c>
      <c r="E44" s="42" t="str">
        <f t="shared" si="2"/>
        <v>BILBAO</v>
      </c>
      <c r="F44" s="42">
        <f t="shared" si="7"/>
        <v>33774</v>
      </c>
      <c r="G44" s="42">
        <f t="shared" si="8"/>
        <v>32778.25</v>
      </c>
    </row>
    <row r="45" spans="1:9" x14ac:dyDescent="0.25">
      <c r="A45" s="42" t="str">
        <f t="shared" si="3"/>
        <v>BARCELONA</v>
      </c>
      <c r="B45" s="41">
        <f t="shared" si="4"/>
        <v>95356</v>
      </c>
      <c r="C45" s="41">
        <f t="shared" si="5"/>
        <v>82774.5</v>
      </c>
      <c r="D45" s="41">
        <f t="shared" si="6"/>
        <v>3</v>
      </c>
      <c r="E45" s="42" t="str">
        <f t="shared" si="2"/>
        <v>BALEARES</v>
      </c>
      <c r="F45" s="42">
        <f t="shared" si="7"/>
        <v>32130</v>
      </c>
      <c r="G45" s="42">
        <f t="shared" si="8"/>
        <v>31456</v>
      </c>
    </row>
    <row r="46" spans="1:9" x14ac:dyDescent="0.25">
      <c r="A46" s="42" t="str">
        <f t="shared" si="3"/>
        <v>BILBAO</v>
      </c>
      <c r="B46" s="41">
        <f t="shared" si="4"/>
        <v>33774</v>
      </c>
      <c r="C46" s="41">
        <f t="shared" si="5"/>
        <v>32778.25</v>
      </c>
      <c r="D46" s="41">
        <f t="shared" si="6"/>
        <v>7</v>
      </c>
      <c r="E46" s="42" t="str">
        <f t="shared" si="2"/>
        <v>VILAGARCIA</v>
      </c>
      <c r="F46" s="42">
        <f t="shared" si="7"/>
        <v>17096</v>
      </c>
      <c r="G46" s="42">
        <f t="shared" si="8"/>
        <v>15135</v>
      </c>
    </row>
    <row r="47" spans="1:9" x14ac:dyDescent="0.25">
      <c r="A47" s="42" t="str">
        <f t="shared" si="3"/>
        <v>CARTAGENA</v>
      </c>
      <c r="B47" s="41">
        <f t="shared" si="4"/>
        <v>11404</v>
      </c>
      <c r="C47" s="41">
        <f t="shared" si="5"/>
        <v>8903</v>
      </c>
      <c r="D47" s="41">
        <f t="shared" si="6"/>
        <v>13</v>
      </c>
      <c r="E47" s="42" t="str">
        <f t="shared" si="2"/>
        <v>BAHIA DE CADIZ</v>
      </c>
      <c r="F47" s="42">
        <f t="shared" si="7"/>
        <v>14719</v>
      </c>
      <c r="G47" s="42">
        <f t="shared" si="8"/>
        <v>16557.5</v>
      </c>
    </row>
    <row r="48" spans="1:9" x14ac:dyDescent="0.25">
      <c r="A48" s="42" t="str">
        <f t="shared" si="3"/>
        <v>CASTELLON</v>
      </c>
      <c r="B48" s="41">
        <f t="shared" si="4"/>
        <v>4620</v>
      </c>
      <c r="C48" s="41">
        <f t="shared" si="5"/>
        <v>1190</v>
      </c>
      <c r="D48" s="41">
        <f t="shared" si="6"/>
        <v>17</v>
      </c>
      <c r="E48" s="42" t="str">
        <f t="shared" si="2"/>
        <v>VIGO</v>
      </c>
      <c r="F48" s="42">
        <f t="shared" si="7"/>
        <v>13498</v>
      </c>
      <c r="G48" s="42">
        <f t="shared" si="8"/>
        <v>12018</v>
      </c>
    </row>
    <row r="49" spans="1:7" x14ac:dyDescent="0.25">
      <c r="A49" s="42" t="str">
        <f t="shared" si="3"/>
        <v>CEUTA</v>
      </c>
      <c r="B49" s="41">
        <f t="shared" si="4"/>
        <v>9902</v>
      </c>
      <c r="C49" s="41">
        <f t="shared" si="5"/>
        <v>9338</v>
      </c>
      <c r="D49" s="41">
        <f t="shared" si="6"/>
        <v>14</v>
      </c>
      <c r="E49" s="42" t="str">
        <f t="shared" si="2"/>
        <v>MELILLA</v>
      </c>
      <c r="F49" s="42">
        <f t="shared" si="7"/>
        <v>11828</v>
      </c>
      <c r="G49" s="42">
        <f t="shared" si="8"/>
        <v>9790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CARTAGENA</v>
      </c>
      <c r="F50" s="42">
        <f t="shared" si="7"/>
        <v>11404</v>
      </c>
      <c r="G50" s="42">
        <f t="shared" si="8"/>
        <v>8903</v>
      </c>
    </row>
    <row r="51" spans="1:7" x14ac:dyDescent="0.25">
      <c r="A51" s="42" t="str">
        <f t="shared" si="3"/>
        <v>GIJON</v>
      </c>
      <c r="B51" s="41">
        <f t="shared" si="4"/>
        <v>4659</v>
      </c>
      <c r="C51" s="41">
        <f t="shared" si="5"/>
        <v>5066</v>
      </c>
      <c r="D51" s="41">
        <f t="shared" si="6"/>
        <v>16</v>
      </c>
      <c r="E51" s="42" t="str">
        <f t="shared" si="2"/>
        <v>CEUTA</v>
      </c>
      <c r="F51" s="42">
        <f t="shared" si="7"/>
        <v>9902</v>
      </c>
      <c r="G51" s="42">
        <f t="shared" si="8"/>
        <v>9338</v>
      </c>
    </row>
    <row r="52" spans="1:7" x14ac:dyDescent="0.25">
      <c r="A52" s="42" t="str">
        <f t="shared" si="3"/>
        <v>HUELVA</v>
      </c>
      <c r="B52" s="41">
        <f t="shared" si="4"/>
        <v>382</v>
      </c>
      <c r="C52" s="41">
        <f t="shared" si="5"/>
        <v>481</v>
      </c>
      <c r="D52" s="41">
        <f t="shared" si="6"/>
        <v>22</v>
      </c>
      <c r="E52" s="42" t="str">
        <f t="shared" si="2"/>
        <v>MALAGA</v>
      </c>
      <c r="F52" s="42">
        <f t="shared" si="7"/>
        <v>7105</v>
      </c>
      <c r="G52" s="42">
        <f t="shared" si="8"/>
        <v>6668</v>
      </c>
    </row>
    <row r="53" spans="1:7" x14ac:dyDescent="0.25">
      <c r="A53" s="42" t="str">
        <f t="shared" si="3"/>
        <v>LAS PALMAS</v>
      </c>
      <c r="B53" s="41">
        <f t="shared" si="4"/>
        <v>181060</v>
      </c>
      <c r="C53" s="41">
        <f t="shared" si="5"/>
        <v>161896</v>
      </c>
      <c r="D53" s="41">
        <f t="shared" si="6"/>
        <v>1</v>
      </c>
      <c r="E53" s="42" t="str">
        <f t="shared" si="2"/>
        <v>GIJON</v>
      </c>
      <c r="F53" s="42">
        <f t="shared" si="7"/>
        <v>4659</v>
      </c>
      <c r="G53" s="42">
        <f t="shared" si="8"/>
        <v>5066</v>
      </c>
    </row>
    <row r="54" spans="1:7" x14ac:dyDescent="0.25">
      <c r="A54" s="42" t="str">
        <f t="shared" si="3"/>
        <v>MALAGA</v>
      </c>
      <c r="B54" s="41">
        <f t="shared" si="4"/>
        <v>7105</v>
      </c>
      <c r="C54" s="41">
        <f t="shared" si="5"/>
        <v>6668</v>
      </c>
      <c r="D54" s="41">
        <f t="shared" si="6"/>
        <v>15</v>
      </c>
      <c r="E54" s="42" t="str">
        <f t="shared" si="2"/>
        <v>CASTELLON</v>
      </c>
      <c r="F54" s="42">
        <f t="shared" si="7"/>
        <v>4620</v>
      </c>
      <c r="G54" s="42">
        <f t="shared" si="8"/>
        <v>1190</v>
      </c>
    </row>
    <row r="55" spans="1:7" x14ac:dyDescent="0.25">
      <c r="A55" s="42" t="str">
        <f t="shared" si="3"/>
        <v>MARIN Y RIA DE PONTEVEDRA</v>
      </c>
      <c r="B55" s="41">
        <f t="shared" si="4"/>
        <v>3899</v>
      </c>
      <c r="C55" s="41">
        <f t="shared" si="5"/>
        <v>3248</v>
      </c>
      <c r="D55" s="41">
        <f t="shared" si="6"/>
        <v>19</v>
      </c>
      <c r="E55" s="42" t="str">
        <f t="shared" si="2"/>
        <v>TARRAGONA</v>
      </c>
      <c r="F55" s="42">
        <f t="shared" si="7"/>
        <v>4607</v>
      </c>
      <c r="G55" s="42">
        <f t="shared" si="8"/>
        <v>8453</v>
      </c>
    </row>
    <row r="56" spans="1:7" x14ac:dyDescent="0.25">
      <c r="A56" s="42" t="str">
        <f t="shared" si="3"/>
        <v>MELILLA</v>
      </c>
      <c r="B56" s="41">
        <f t="shared" si="4"/>
        <v>11828</v>
      </c>
      <c r="C56" s="41">
        <f t="shared" si="5"/>
        <v>9790</v>
      </c>
      <c r="D56" s="41">
        <f t="shared" si="6"/>
        <v>12</v>
      </c>
      <c r="E56" s="42" t="str">
        <f t="shared" si="2"/>
        <v>MARIN Y RIA DE PONTEVEDRA</v>
      </c>
      <c r="F56" s="42">
        <f t="shared" si="7"/>
        <v>3899</v>
      </c>
      <c r="G56" s="42">
        <f t="shared" si="8"/>
        <v>3248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408</v>
      </c>
      <c r="D57" s="41">
        <f t="shared" si="6"/>
        <v>23</v>
      </c>
      <c r="E57" s="42" t="str">
        <f t="shared" si="2"/>
        <v>BAHIA DE ALGECIRAS</v>
      </c>
      <c r="F57" s="42">
        <f t="shared" si="7"/>
        <v>2138</v>
      </c>
      <c r="G57" s="42">
        <f t="shared" si="8"/>
        <v>361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1103</v>
      </c>
      <c r="G58" s="42">
        <f t="shared" si="8"/>
        <v>1953</v>
      </c>
    </row>
    <row r="59" spans="1:7" x14ac:dyDescent="0.25">
      <c r="A59" s="42" t="str">
        <f t="shared" si="3"/>
        <v>SANTA CRUZ DE TENERIFE</v>
      </c>
      <c r="B59" s="41">
        <f t="shared" si="4"/>
        <v>139386</v>
      </c>
      <c r="C59" s="41">
        <f t="shared" si="5"/>
        <v>130754</v>
      </c>
      <c r="D59" s="41">
        <f t="shared" si="6"/>
        <v>2</v>
      </c>
      <c r="E59" s="42" t="str">
        <f t="shared" si="2"/>
        <v>HUELVA</v>
      </c>
      <c r="F59" s="42">
        <f t="shared" si="7"/>
        <v>382</v>
      </c>
      <c r="G59" s="42">
        <f t="shared" si="8"/>
        <v>481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408</v>
      </c>
    </row>
    <row r="61" spans="1:7" x14ac:dyDescent="0.25">
      <c r="A61" s="42" t="str">
        <f t="shared" si="3"/>
        <v>SEVILLA</v>
      </c>
      <c r="B61" s="41">
        <f t="shared" si="4"/>
        <v>68406</v>
      </c>
      <c r="C61" s="41">
        <f t="shared" si="5"/>
        <v>60344</v>
      </c>
      <c r="D61" s="41">
        <f t="shared" si="6"/>
        <v>5</v>
      </c>
      <c r="E61" s="42" t="str">
        <f t="shared" si="2"/>
        <v>A CORUÑA</v>
      </c>
      <c r="F61" s="42">
        <f t="shared" si="7"/>
        <v>157</v>
      </c>
      <c r="G61" s="42">
        <f t="shared" si="8"/>
        <v>358</v>
      </c>
    </row>
    <row r="62" spans="1:7" x14ac:dyDescent="0.25">
      <c r="A62" s="42" t="str">
        <f t="shared" si="3"/>
        <v>TARRAGONA</v>
      </c>
      <c r="B62" s="41">
        <f t="shared" si="4"/>
        <v>4607</v>
      </c>
      <c r="C62" s="41">
        <f t="shared" si="5"/>
        <v>8453</v>
      </c>
      <c r="D62" s="41">
        <f t="shared" si="6"/>
        <v>18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84475</v>
      </c>
      <c r="C63" s="41">
        <f t="shared" si="5"/>
        <v>66731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13498</v>
      </c>
      <c r="C64" s="41">
        <f t="shared" si="5"/>
        <v>12018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17096</v>
      </c>
      <c r="C65" s="41">
        <f t="shared" si="5"/>
        <v>15135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">
        <v>40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648</v>
      </c>
      <c r="C7" s="9">
        <v>112</v>
      </c>
      <c r="D7" s="9">
        <v>1945</v>
      </c>
      <c r="E7" s="9">
        <v>1001</v>
      </c>
      <c r="F7" s="10">
        <f>((E7*100)/D7)-100</f>
        <v>-48.534704370179952</v>
      </c>
      <c r="G7" s="1"/>
      <c r="H7" s="1"/>
      <c r="I7" s="1"/>
    </row>
    <row r="8" spans="1:12" x14ac:dyDescent="0.25">
      <c r="A8" s="11" t="s">
        <v>45</v>
      </c>
      <c r="B8" s="12">
        <v>3085</v>
      </c>
      <c r="C8" s="12">
        <v>3012</v>
      </c>
      <c r="D8" s="12">
        <v>15302</v>
      </c>
      <c r="E8" s="12">
        <v>13431</v>
      </c>
      <c r="F8" s="13">
        <f t="shared" ref="F8:F35" si="0">((E8*100)/D8)-100</f>
        <v>-12.227159848385838</v>
      </c>
      <c r="G8" s="1"/>
      <c r="H8" s="1"/>
      <c r="I8" s="1"/>
    </row>
    <row r="9" spans="1:12" x14ac:dyDescent="0.25">
      <c r="A9" s="8" t="s">
        <v>46</v>
      </c>
      <c r="B9" s="9">
        <v>392</v>
      </c>
      <c r="C9" s="9">
        <v>510</v>
      </c>
      <c r="D9" s="9">
        <v>1393</v>
      </c>
      <c r="E9" s="9">
        <v>2654</v>
      </c>
      <c r="F9" s="10">
        <f t="shared" si="0"/>
        <v>90.524048815506092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30933</v>
      </c>
      <c r="C11" s="9">
        <v>23874</v>
      </c>
      <c r="D11" s="9">
        <v>192111</v>
      </c>
      <c r="E11" s="9">
        <v>177381</v>
      </c>
      <c r="F11" s="10">
        <f t="shared" si="0"/>
        <v>-7.6674422599434706</v>
      </c>
      <c r="G11" s="1"/>
      <c r="H11" s="1"/>
      <c r="I11" s="1"/>
    </row>
    <row r="12" spans="1:12" x14ac:dyDescent="0.25">
      <c r="A12" s="11" t="s">
        <v>49</v>
      </c>
      <c r="B12" s="12">
        <v>4767.5</v>
      </c>
      <c r="C12" s="12">
        <v>3276</v>
      </c>
      <c r="D12" s="12">
        <v>28851.5</v>
      </c>
      <c r="E12" s="12">
        <v>30922.5</v>
      </c>
      <c r="F12" s="13">
        <f t="shared" si="0"/>
        <v>7.1781363187355964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25</v>
      </c>
      <c r="E13" s="9">
        <v>42</v>
      </c>
      <c r="F13" s="10">
        <f t="shared" si="0"/>
        <v>68</v>
      </c>
      <c r="G13" s="1"/>
      <c r="H13" s="1"/>
      <c r="I13" s="1"/>
    </row>
    <row r="14" spans="1:12" x14ac:dyDescent="0.25">
      <c r="A14" s="11" t="s">
        <v>51</v>
      </c>
      <c r="B14" s="12">
        <v>118154.5</v>
      </c>
      <c r="C14" s="12">
        <v>118619</v>
      </c>
      <c r="D14" s="12">
        <v>604187.5</v>
      </c>
      <c r="E14" s="12">
        <v>636629.5</v>
      </c>
      <c r="F14" s="13">
        <f t="shared" si="0"/>
        <v>5.3695251887865965</v>
      </c>
      <c r="G14" s="1"/>
      <c r="H14" s="1"/>
      <c r="I14" s="1"/>
    </row>
    <row r="15" spans="1:12" x14ac:dyDescent="0.25">
      <c r="A15" s="8" t="s">
        <v>52</v>
      </c>
      <c r="B15" s="9">
        <v>44167.75</v>
      </c>
      <c r="C15" s="9">
        <v>47623.75</v>
      </c>
      <c r="D15" s="9">
        <v>263936</v>
      </c>
      <c r="E15" s="9">
        <v>268790.75</v>
      </c>
      <c r="F15" s="10">
        <f t="shared" si="0"/>
        <v>1.83936636154219</v>
      </c>
      <c r="G15" s="1"/>
      <c r="H15" s="1"/>
      <c r="I15" s="1"/>
    </row>
    <row r="16" spans="1:12" x14ac:dyDescent="0.25">
      <c r="A16" s="11" t="s">
        <v>53</v>
      </c>
      <c r="B16" s="12">
        <v>4727</v>
      </c>
      <c r="C16" s="12">
        <v>5511</v>
      </c>
      <c r="D16" s="12">
        <v>28837</v>
      </c>
      <c r="E16" s="12">
        <v>31855</v>
      </c>
      <c r="F16" s="13">
        <f t="shared" si="0"/>
        <v>10.465721122169441</v>
      </c>
      <c r="G16" s="1"/>
      <c r="H16" s="1"/>
      <c r="I16" s="1"/>
    </row>
    <row r="17" spans="1:9" x14ac:dyDescent="0.25">
      <c r="A17" s="8" t="s">
        <v>54</v>
      </c>
      <c r="B17" s="9">
        <v>21818</v>
      </c>
      <c r="C17" s="9">
        <v>20484</v>
      </c>
      <c r="D17" s="9">
        <v>94793</v>
      </c>
      <c r="E17" s="9">
        <v>96659</v>
      </c>
      <c r="F17" s="10">
        <f t="shared" si="0"/>
        <v>1.9684997837393041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8</v>
      </c>
      <c r="D18" s="12">
        <v>14</v>
      </c>
      <c r="E18" s="12">
        <v>15</v>
      </c>
      <c r="F18" s="13">
        <f t="shared" si="0"/>
        <v>7.1428571428571388</v>
      </c>
      <c r="G18" s="1"/>
      <c r="H18" s="1"/>
      <c r="I18" s="1"/>
    </row>
    <row r="19" spans="1:9" x14ac:dyDescent="0.25">
      <c r="A19" s="8" t="s">
        <v>56</v>
      </c>
      <c r="B19" s="9">
        <v>20</v>
      </c>
      <c r="C19" s="9">
        <v>12</v>
      </c>
      <c r="D19" s="9">
        <v>441</v>
      </c>
      <c r="E19" s="9">
        <v>423</v>
      </c>
      <c r="F19" s="10">
        <f t="shared" si="0"/>
        <v>-4.0816326530612201</v>
      </c>
      <c r="G19" s="1"/>
      <c r="H19" s="1"/>
      <c r="I19" s="1"/>
    </row>
    <row r="20" spans="1:9" x14ac:dyDescent="0.25">
      <c r="A20" s="11" t="s">
        <v>57</v>
      </c>
      <c r="B20" s="12">
        <v>4983</v>
      </c>
      <c r="C20" s="12">
        <v>4012</v>
      </c>
      <c r="D20" s="12">
        <v>25951</v>
      </c>
      <c r="E20" s="12">
        <v>22219</v>
      </c>
      <c r="F20" s="13">
        <f t="shared" si="0"/>
        <v>-14.380948711032332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565</v>
      </c>
      <c r="D21" s="9">
        <v>0</v>
      </c>
      <c r="E21" s="9">
        <v>2828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6721</v>
      </c>
      <c r="C22" s="12">
        <v>5688</v>
      </c>
      <c r="D22" s="12">
        <v>37183</v>
      </c>
      <c r="E22" s="12">
        <v>34527</v>
      </c>
      <c r="F22" s="13">
        <f t="shared" si="0"/>
        <v>-7.1430492429335999</v>
      </c>
      <c r="G22" s="1"/>
      <c r="H22" s="1"/>
      <c r="I22" s="1"/>
    </row>
    <row r="23" spans="1:9" x14ac:dyDescent="0.25">
      <c r="A23" s="8" t="s">
        <v>60</v>
      </c>
      <c r="B23" s="9">
        <v>1838</v>
      </c>
      <c r="C23" s="9">
        <v>1911</v>
      </c>
      <c r="D23" s="9">
        <v>8893</v>
      </c>
      <c r="E23" s="9">
        <v>11674</v>
      </c>
      <c r="F23" s="10">
        <f t="shared" si="0"/>
        <v>31.271786798605632</v>
      </c>
      <c r="G23" s="1"/>
      <c r="H23" s="1"/>
      <c r="I23" s="1"/>
    </row>
    <row r="24" spans="1:9" x14ac:dyDescent="0.25">
      <c r="A24" s="11" t="s">
        <v>61</v>
      </c>
      <c r="B24" s="12">
        <v>1445</v>
      </c>
      <c r="C24" s="12">
        <v>1640</v>
      </c>
      <c r="D24" s="12">
        <v>10781</v>
      </c>
      <c r="E24" s="12">
        <v>8816</v>
      </c>
      <c r="F24" s="13">
        <f t="shared" si="0"/>
        <v>-18.226509600222613</v>
      </c>
      <c r="G24" s="1"/>
      <c r="H24" s="1"/>
      <c r="I24" s="1"/>
    </row>
    <row r="25" spans="1:9" x14ac:dyDescent="0.25">
      <c r="A25" s="8" t="s">
        <v>62</v>
      </c>
      <c r="B25" s="9">
        <v>1147</v>
      </c>
      <c r="C25" s="9">
        <v>1054</v>
      </c>
      <c r="D25" s="9">
        <v>7766</v>
      </c>
      <c r="E25" s="9">
        <v>6972</v>
      </c>
      <c r="F25" s="10">
        <f t="shared" si="0"/>
        <v>-10.224053566829767</v>
      </c>
      <c r="G25" s="1"/>
      <c r="H25" s="1"/>
      <c r="I25" s="1"/>
    </row>
    <row r="26" spans="1:9" x14ac:dyDescent="0.25">
      <c r="A26" s="11" t="s">
        <v>63</v>
      </c>
      <c r="B26" s="12">
        <v>275</v>
      </c>
      <c r="C26" s="12">
        <v>0</v>
      </c>
      <c r="D26" s="12">
        <v>2474</v>
      </c>
      <c r="E26" s="12">
        <v>1357</v>
      </c>
      <c r="F26" s="13">
        <f t="shared" si="0"/>
        <v>-45.149555375909458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2509</v>
      </c>
      <c r="C28" s="12">
        <v>2352</v>
      </c>
      <c r="D28" s="12">
        <v>15649</v>
      </c>
      <c r="E28" s="12">
        <v>15411</v>
      </c>
      <c r="F28" s="13">
        <f t="shared" si="0"/>
        <v>-1.5208639529682415</v>
      </c>
      <c r="G28" s="1"/>
      <c r="H28" s="1"/>
      <c r="I28" s="1"/>
    </row>
    <row r="29" spans="1:9" x14ac:dyDescent="0.25">
      <c r="A29" s="8" t="s">
        <v>66</v>
      </c>
      <c r="B29" s="9">
        <v>86</v>
      </c>
      <c r="C29" s="9">
        <v>57</v>
      </c>
      <c r="D29" s="9">
        <v>651</v>
      </c>
      <c r="E29" s="9">
        <v>446</v>
      </c>
      <c r="F29" s="10">
        <f t="shared" si="0"/>
        <v>-31.490015360983108</v>
      </c>
      <c r="G29" s="1"/>
      <c r="H29" s="1"/>
      <c r="I29" s="1"/>
    </row>
    <row r="30" spans="1:9" x14ac:dyDescent="0.25">
      <c r="A30" s="11" t="s">
        <v>67</v>
      </c>
      <c r="B30" s="12">
        <v>1820</v>
      </c>
      <c r="C30" s="12">
        <v>1615</v>
      </c>
      <c r="D30" s="12">
        <v>6908</v>
      </c>
      <c r="E30" s="12">
        <v>6553</v>
      </c>
      <c r="F30" s="13">
        <f t="shared" si="0"/>
        <v>-5.1389693109438355</v>
      </c>
      <c r="G30" s="1"/>
      <c r="H30" s="1"/>
      <c r="I30" s="1"/>
    </row>
    <row r="31" spans="1:9" x14ac:dyDescent="0.25">
      <c r="A31" s="8" t="s">
        <v>68</v>
      </c>
      <c r="B31" s="9">
        <v>4883</v>
      </c>
      <c r="C31" s="9">
        <v>6696</v>
      </c>
      <c r="D31" s="9">
        <v>29434</v>
      </c>
      <c r="E31" s="9">
        <v>41170</v>
      </c>
      <c r="F31" s="10">
        <f t="shared" si="0"/>
        <v>39.872256574030047</v>
      </c>
      <c r="G31" s="1"/>
      <c r="H31" s="1"/>
      <c r="I31" s="1"/>
    </row>
    <row r="32" spans="1:9" x14ac:dyDescent="0.25">
      <c r="A32" s="11" t="s">
        <v>69</v>
      </c>
      <c r="B32" s="12">
        <v>160082</v>
      </c>
      <c r="C32" s="12">
        <v>156307</v>
      </c>
      <c r="D32" s="12">
        <v>1023516</v>
      </c>
      <c r="E32" s="12">
        <v>870340</v>
      </c>
      <c r="F32" s="13">
        <f t="shared" si="0"/>
        <v>-14.965667366216067</v>
      </c>
      <c r="G32" s="1"/>
      <c r="H32" s="1"/>
      <c r="I32" s="1"/>
    </row>
    <row r="33" spans="1:9" x14ac:dyDescent="0.25">
      <c r="A33" s="8" t="s">
        <v>70</v>
      </c>
      <c r="B33" s="9">
        <v>15930</v>
      </c>
      <c r="C33" s="9">
        <v>14934.5</v>
      </c>
      <c r="D33" s="9">
        <v>86343</v>
      </c>
      <c r="E33" s="9">
        <v>79507.5</v>
      </c>
      <c r="F33" s="10">
        <f t="shared" si="0"/>
        <v>-7.9166811438101519</v>
      </c>
      <c r="G33" s="1"/>
      <c r="H33" s="1"/>
      <c r="I33" s="1"/>
    </row>
    <row r="34" spans="1:9" x14ac:dyDescent="0.25">
      <c r="A34" s="11" t="s">
        <v>71</v>
      </c>
      <c r="B34" s="12">
        <v>99</v>
      </c>
      <c r="C34" s="12">
        <v>78</v>
      </c>
      <c r="D34" s="12">
        <v>469</v>
      </c>
      <c r="E34" s="12">
        <v>383</v>
      </c>
      <c r="F34" s="13">
        <f t="shared" si="0"/>
        <v>-18.336886993603414</v>
      </c>
      <c r="G34" s="1"/>
      <c r="H34" s="1"/>
      <c r="I34" s="1"/>
    </row>
    <row r="35" spans="1:9" x14ac:dyDescent="0.25">
      <c r="A35" s="14" t="s">
        <v>72</v>
      </c>
      <c r="B35" s="15">
        <f>SUM(B7:B34)</f>
        <v>430530.75</v>
      </c>
      <c r="C35" s="15">
        <f>SUM(C7:C34)</f>
        <v>419951.25</v>
      </c>
      <c r="D35" s="15">
        <f t="shared" ref="D35:E35" si="1">SUM(D7:D34)</f>
        <v>2487856</v>
      </c>
      <c r="E35" s="15">
        <f t="shared" si="1"/>
        <v>2362007.25</v>
      </c>
      <c r="F35" s="16">
        <f t="shared" si="0"/>
        <v>-5.0585222778167207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1001</v>
      </c>
      <c r="C38" s="41">
        <f>D7</f>
        <v>1945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870340</v>
      </c>
      <c r="G38" s="42">
        <f>LOOKUP(E38,$A$38:$A$65,$C$38:$C$65)</f>
        <v>1023516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13431</v>
      </c>
      <c r="C39" s="41">
        <f t="shared" ref="C39:C65" si="5">D8</f>
        <v>15302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636629.5</v>
      </c>
      <c r="G39" s="42">
        <f t="shared" ref="G39:G65" si="8">LOOKUP(E39,$A$38:$A$65,$C$38:$C$65)</f>
        <v>604187.5</v>
      </c>
      <c r="H39" s="42"/>
    </row>
    <row r="40" spans="1:9" x14ac:dyDescent="0.25">
      <c r="A40" s="42" t="str">
        <f t="shared" si="3"/>
        <v>ALMERIA</v>
      </c>
      <c r="B40" s="41">
        <f t="shared" si="4"/>
        <v>2654</v>
      </c>
      <c r="C40" s="41">
        <f t="shared" si="5"/>
        <v>1393</v>
      </c>
      <c r="D40" s="41">
        <f t="shared" si="6"/>
        <v>19</v>
      </c>
      <c r="E40" s="42" t="str">
        <f t="shared" si="2"/>
        <v>BILBAO</v>
      </c>
      <c r="F40" s="42">
        <f t="shared" si="7"/>
        <v>268790.75</v>
      </c>
      <c r="G40" s="42">
        <f t="shared" si="8"/>
        <v>263936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177381</v>
      </c>
      <c r="G41" s="42">
        <f t="shared" si="8"/>
        <v>192111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177381</v>
      </c>
      <c r="C42" s="41">
        <f t="shared" si="5"/>
        <v>192111</v>
      </c>
      <c r="D42" s="41">
        <f t="shared" si="6"/>
        <v>4</v>
      </c>
      <c r="E42" s="42" t="str">
        <f t="shared" si="2"/>
        <v>CASTELLON</v>
      </c>
      <c r="F42" s="42">
        <f t="shared" si="7"/>
        <v>96659</v>
      </c>
      <c r="G42" s="42">
        <f t="shared" si="8"/>
        <v>94793</v>
      </c>
      <c r="H42" s="42"/>
    </row>
    <row r="43" spans="1:9" x14ac:dyDescent="0.25">
      <c r="A43" s="42" t="str">
        <f t="shared" si="3"/>
        <v>BAHIA DE CADIZ</v>
      </c>
      <c r="B43" s="41">
        <f t="shared" si="4"/>
        <v>30922.5</v>
      </c>
      <c r="C43" s="41">
        <f t="shared" si="5"/>
        <v>28851.5</v>
      </c>
      <c r="D43" s="41">
        <f t="shared" si="6"/>
        <v>10</v>
      </c>
      <c r="E43" s="42" t="str">
        <f t="shared" si="2"/>
        <v>VIGO</v>
      </c>
      <c r="F43" s="42">
        <f t="shared" si="7"/>
        <v>79507.5</v>
      </c>
      <c r="G43" s="42">
        <f t="shared" si="8"/>
        <v>86343</v>
      </c>
      <c r="H43" s="42"/>
    </row>
    <row r="44" spans="1:9" x14ac:dyDescent="0.25">
      <c r="A44" s="42" t="str">
        <f t="shared" si="3"/>
        <v>BALEARES</v>
      </c>
      <c r="B44" s="41">
        <f t="shared" si="4"/>
        <v>42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41170</v>
      </c>
      <c r="G44" s="42">
        <f t="shared" si="8"/>
        <v>29434</v>
      </c>
      <c r="H44" s="42"/>
    </row>
    <row r="45" spans="1:9" x14ac:dyDescent="0.25">
      <c r="A45" s="42" t="str">
        <f t="shared" si="3"/>
        <v>BARCELONA</v>
      </c>
      <c r="B45" s="41">
        <f t="shared" si="4"/>
        <v>636629.5</v>
      </c>
      <c r="C45" s="41">
        <f t="shared" si="5"/>
        <v>604187.5</v>
      </c>
      <c r="D45" s="41">
        <f t="shared" si="6"/>
        <v>2</v>
      </c>
      <c r="E45" s="42" t="str">
        <f t="shared" si="2"/>
        <v>LAS PALMAS</v>
      </c>
      <c r="F45" s="42">
        <f t="shared" si="7"/>
        <v>34527</v>
      </c>
      <c r="G45" s="42">
        <f t="shared" si="8"/>
        <v>37183</v>
      </c>
      <c r="H45" s="42"/>
    </row>
    <row r="46" spans="1:9" x14ac:dyDescent="0.25">
      <c r="A46" s="42" t="str">
        <f t="shared" si="3"/>
        <v>BILBAO</v>
      </c>
      <c r="B46" s="41">
        <f t="shared" si="4"/>
        <v>268790.75</v>
      </c>
      <c r="C46" s="41">
        <f t="shared" si="5"/>
        <v>263936</v>
      </c>
      <c r="D46" s="41">
        <f t="shared" si="6"/>
        <v>3</v>
      </c>
      <c r="E46" s="42" t="str">
        <f t="shared" si="2"/>
        <v>CARTAGENA</v>
      </c>
      <c r="F46" s="42">
        <f t="shared" si="7"/>
        <v>31855</v>
      </c>
      <c r="G46" s="42">
        <f t="shared" si="8"/>
        <v>28837</v>
      </c>
      <c r="H46" s="42"/>
    </row>
    <row r="47" spans="1:9" x14ac:dyDescent="0.25">
      <c r="A47" s="42" t="str">
        <f t="shared" si="3"/>
        <v>CARTAGENA</v>
      </c>
      <c r="B47" s="41">
        <f t="shared" si="4"/>
        <v>31855</v>
      </c>
      <c r="C47" s="41">
        <f t="shared" si="5"/>
        <v>28837</v>
      </c>
      <c r="D47" s="41">
        <f t="shared" si="6"/>
        <v>9</v>
      </c>
      <c r="E47" s="42" t="str">
        <f t="shared" si="2"/>
        <v>BAHIA DE CADIZ</v>
      </c>
      <c r="F47" s="42">
        <f t="shared" si="7"/>
        <v>30922.5</v>
      </c>
      <c r="G47" s="42">
        <f t="shared" si="8"/>
        <v>28851.5</v>
      </c>
      <c r="H47" s="42"/>
    </row>
    <row r="48" spans="1:9" x14ac:dyDescent="0.25">
      <c r="A48" s="42" t="str">
        <f t="shared" si="3"/>
        <v>CASTELLON</v>
      </c>
      <c r="B48" s="41">
        <f t="shared" si="4"/>
        <v>96659</v>
      </c>
      <c r="C48" s="41">
        <f t="shared" si="5"/>
        <v>94793</v>
      </c>
      <c r="D48" s="41">
        <f t="shared" si="6"/>
        <v>5</v>
      </c>
      <c r="E48" s="42" t="str">
        <f t="shared" si="2"/>
        <v>GIJON</v>
      </c>
      <c r="F48" s="42">
        <f t="shared" si="7"/>
        <v>22219</v>
      </c>
      <c r="G48" s="42">
        <f t="shared" si="8"/>
        <v>25951</v>
      </c>
      <c r="H48" s="42"/>
    </row>
    <row r="49" spans="1:8" x14ac:dyDescent="0.25">
      <c r="A49" s="42" t="str">
        <f t="shared" si="3"/>
        <v>CEUTA</v>
      </c>
      <c r="B49" s="41">
        <f t="shared" si="4"/>
        <v>15</v>
      </c>
      <c r="C49" s="41">
        <f t="shared" si="5"/>
        <v>14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15411</v>
      </c>
      <c r="G49" s="42">
        <f t="shared" si="8"/>
        <v>15649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423</v>
      </c>
      <c r="C50" s="41">
        <f t="shared" si="5"/>
        <v>441</v>
      </c>
      <c r="D50" s="41">
        <f t="shared" si="6"/>
        <v>23</v>
      </c>
      <c r="E50" s="42" t="str">
        <f t="shared" si="2"/>
        <v>ALICANTE</v>
      </c>
      <c r="F50" s="42">
        <f t="shared" si="7"/>
        <v>13431</v>
      </c>
      <c r="G50" s="42">
        <f t="shared" si="8"/>
        <v>15302</v>
      </c>
      <c r="H50" s="42"/>
    </row>
    <row r="51" spans="1:8" x14ac:dyDescent="0.25">
      <c r="A51" s="42" t="str">
        <f t="shared" si="3"/>
        <v>GIJON</v>
      </c>
      <c r="B51" s="41">
        <f t="shared" si="4"/>
        <v>22219</v>
      </c>
      <c r="C51" s="41">
        <f t="shared" si="5"/>
        <v>25951</v>
      </c>
      <c r="D51" s="41">
        <f t="shared" si="6"/>
        <v>11</v>
      </c>
      <c r="E51" s="42" t="str">
        <f t="shared" si="2"/>
        <v>MALAGA</v>
      </c>
      <c r="F51" s="42">
        <f t="shared" si="7"/>
        <v>11674</v>
      </c>
      <c r="G51" s="42">
        <f t="shared" si="8"/>
        <v>8893</v>
      </c>
      <c r="H51" s="42"/>
    </row>
    <row r="52" spans="1:8" x14ac:dyDescent="0.25">
      <c r="A52" s="42" t="str">
        <f t="shared" si="3"/>
        <v>HUELVA</v>
      </c>
      <c r="B52" s="41">
        <f t="shared" si="4"/>
        <v>2828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8816</v>
      </c>
      <c r="G52" s="42">
        <f t="shared" si="8"/>
        <v>10781</v>
      </c>
      <c r="H52" s="42"/>
    </row>
    <row r="53" spans="1:8" x14ac:dyDescent="0.25">
      <c r="A53" s="42" t="str">
        <f t="shared" si="3"/>
        <v>LAS PALMAS</v>
      </c>
      <c r="B53" s="41">
        <f t="shared" si="4"/>
        <v>34527</v>
      </c>
      <c r="C53" s="41">
        <f t="shared" si="5"/>
        <v>37183</v>
      </c>
      <c r="D53" s="41">
        <f t="shared" si="6"/>
        <v>8</v>
      </c>
      <c r="E53" s="42" t="str">
        <f t="shared" si="2"/>
        <v>MELILLA</v>
      </c>
      <c r="F53" s="42">
        <f t="shared" si="7"/>
        <v>6972</v>
      </c>
      <c r="G53" s="42">
        <f t="shared" si="8"/>
        <v>7766</v>
      </c>
      <c r="H53" s="42"/>
    </row>
    <row r="54" spans="1:8" x14ac:dyDescent="0.25">
      <c r="A54" s="42" t="str">
        <f t="shared" si="3"/>
        <v>MALAGA</v>
      </c>
      <c r="B54" s="41">
        <f t="shared" si="4"/>
        <v>11674</v>
      </c>
      <c r="C54" s="41">
        <f t="shared" si="5"/>
        <v>8893</v>
      </c>
      <c r="D54" s="41">
        <f t="shared" si="6"/>
        <v>14</v>
      </c>
      <c r="E54" s="42" t="str">
        <f t="shared" si="2"/>
        <v>SEVILLA</v>
      </c>
      <c r="F54" s="42">
        <f t="shared" si="7"/>
        <v>6553</v>
      </c>
      <c r="G54" s="42">
        <f t="shared" si="8"/>
        <v>6908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8816</v>
      </c>
      <c r="C55" s="41">
        <f t="shared" si="5"/>
        <v>10781</v>
      </c>
      <c r="D55" s="41">
        <f t="shared" si="6"/>
        <v>15</v>
      </c>
      <c r="E55" s="42" t="str">
        <f t="shared" si="2"/>
        <v>HUELVA</v>
      </c>
      <c r="F55" s="42">
        <f t="shared" si="7"/>
        <v>2828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6972</v>
      </c>
      <c r="C56" s="41">
        <f t="shared" si="5"/>
        <v>7766</v>
      </c>
      <c r="D56" s="41">
        <f t="shared" si="6"/>
        <v>16</v>
      </c>
      <c r="E56" s="42" t="str">
        <f t="shared" si="2"/>
        <v>ALMERIA</v>
      </c>
      <c r="F56" s="42">
        <f t="shared" si="7"/>
        <v>2654</v>
      </c>
      <c r="G56" s="42">
        <f t="shared" si="8"/>
        <v>1393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2474</v>
      </c>
      <c r="D57" s="41">
        <f t="shared" si="6"/>
        <v>20</v>
      </c>
      <c r="E57" s="42" t="str">
        <f t="shared" si="2"/>
        <v>MOTRIL</v>
      </c>
      <c r="F57" s="42">
        <f t="shared" si="7"/>
        <v>1357</v>
      </c>
      <c r="G57" s="42">
        <f t="shared" si="8"/>
        <v>2474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1001</v>
      </c>
      <c r="G58" s="42">
        <f t="shared" si="8"/>
        <v>1945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15411</v>
      </c>
      <c r="C59" s="41">
        <f t="shared" si="5"/>
        <v>15649</v>
      </c>
      <c r="D59" s="41">
        <f t="shared" si="6"/>
        <v>12</v>
      </c>
      <c r="E59" s="42" t="str">
        <f t="shared" si="2"/>
        <v>SANTANDER</v>
      </c>
      <c r="F59" s="42">
        <f t="shared" si="7"/>
        <v>446</v>
      </c>
      <c r="G59" s="42">
        <f t="shared" si="8"/>
        <v>651</v>
      </c>
      <c r="H59" s="42"/>
    </row>
    <row r="60" spans="1:8" x14ac:dyDescent="0.25">
      <c r="A60" s="42" t="str">
        <f t="shared" si="3"/>
        <v>SANTANDER</v>
      </c>
      <c r="B60" s="41">
        <f t="shared" si="4"/>
        <v>446</v>
      </c>
      <c r="C60" s="41">
        <f t="shared" si="5"/>
        <v>651</v>
      </c>
      <c r="D60" s="41">
        <f t="shared" si="6"/>
        <v>22</v>
      </c>
      <c r="E60" s="42" t="str">
        <f t="shared" si="2"/>
        <v>FERROL-SAN CIBRAO</v>
      </c>
      <c r="F60" s="42">
        <f t="shared" si="7"/>
        <v>423</v>
      </c>
      <c r="G60" s="42">
        <f t="shared" si="8"/>
        <v>441</v>
      </c>
      <c r="H60" s="42"/>
    </row>
    <row r="61" spans="1:8" x14ac:dyDescent="0.25">
      <c r="A61" s="42" t="str">
        <f t="shared" si="3"/>
        <v>SEVILLA</v>
      </c>
      <c r="B61" s="41">
        <f t="shared" si="4"/>
        <v>6553</v>
      </c>
      <c r="C61" s="41">
        <f t="shared" si="5"/>
        <v>6908</v>
      </c>
      <c r="D61" s="41">
        <f t="shared" si="6"/>
        <v>17</v>
      </c>
      <c r="E61" s="42" t="str">
        <f t="shared" si="2"/>
        <v>VILAGARCIA</v>
      </c>
      <c r="F61" s="42">
        <f t="shared" si="7"/>
        <v>383</v>
      </c>
      <c r="G61" s="42">
        <f t="shared" si="8"/>
        <v>469</v>
      </c>
      <c r="H61" s="42"/>
    </row>
    <row r="62" spans="1:8" x14ac:dyDescent="0.25">
      <c r="A62" s="42" t="str">
        <f t="shared" si="3"/>
        <v>TARRAGONA</v>
      </c>
      <c r="B62" s="41">
        <f t="shared" si="4"/>
        <v>41170</v>
      </c>
      <c r="C62" s="41">
        <f t="shared" si="5"/>
        <v>29434</v>
      </c>
      <c r="D62" s="41">
        <f t="shared" si="6"/>
        <v>7</v>
      </c>
      <c r="E62" s="42" t="str">
        <f t="shared" si="2"/>
        <v>BALEARES</v>
      </c>
      <c r="F62" s="42">
        <f t="shared" si="7"/>
        <v>42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870340</v>
      </c>
      <c r="C63" s="41">
        <f t="shared" si="5"/>
        <v>1023516</v>
      </c>
      <c r="D63" s="41">
        <f t="shared" si="6"/>
        <v>1</v>
      </c>
      <c r="E63" s="42" t="str">
        <f t="shared" si="2"/>
        <v>CEUTA</v>
      </c>
      <c r="F63" s="42">
        <f t="shared" si="7"/>
        <v>15</v>
      </c>
      <c r="G63" s="42">
        <f t="shared" si="8"/>
        <v>14</v>
      </c>
      <c r="H63" s="42"/>
    </row>
    <row r="64" spans="1:8" x14ac:dyDescent="0.25">
      <c r="A64" s="42" t="str">
        <f t="shared" si="3"/>
        <v>VIGO</v>
      </c>
      <c r="B64" s="41">
        <f t="shared" si="4"/>
        <v>79507.5</v>
      </c>
      <c r="C64" s="41">
        <f t="shared" si="5"/>
        <v>86343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383</v>
      </c>
      <c r="C65" s="41">
        <f t="shared" si="5"/>
        <v>469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Junio</v>
      </c>
      <c r="C5" s="121"/>
      <c r="D5" s="120" t="s">
        <v>40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759</v>
      </c>
      <c r="C7" s="9">
        <v>120</v>
      </c>
      <c r="D7" s="9">
        <v>2303</v>
      </c>
      <c r="E7" s="9">
        <v>1158</v>
      </c>
      <c r="F7" s="10">
        <f>((E7*100)/D7)-100</f>
        <v>-49.71775944420321</v>
      </c>
      <c r="G7" s="1"/>
      <c r="H7" s="1"/>
      <c r="I7" s="1"/>
    </row>
    <row r="8" spans="1:12" x14ac:dyDescent="0.25">
      <c r="A8" s="11" t="s">
        <v>45</v>
      </c>
      <c r="B8" s="12">
        <v>13738</v>
      </c>
      <c r="C8" s="12">
        <v>12356</v>
      </c>
      <c r="D8" s="12">
        <v>74868</v>
      </c>
      <c r="E8" s="12">
        <v>70589</v>
      </c>
      <c r="F8" s="13">
        <f t="shared" ref="F8:F35" si="0">((E8*100)/D8)-100</f>
        <v>-5.7153924239995746</v>
      </c>
      <c r="G8" s="1"/>
      <c r="H8" s="1"/>
      <c r="I8" s="1"/>
    </row>
    <row r="9" spans="1:12" x14ac:dyDescent="0.25">
      <c r="A9" s="8" t="s">
        <v>46</v>
      </c>
      <c r="B9" s="9">
        <v>570</v>
      </c>
      <c r="C9" s="9">
        <v>675</v>
      </c>
      <c r="D9" s="9">
        <v>3346</v>
      </c>
      <c r="E9" s="9">
        <v>3757</v>
      </c>
      <c r="F9" s="10">
        <f t="shared" si="0"/>
        <v>12.283323371189482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30933</v>
      </c>
      <c r="C11" s="9">
        <v>24290</v>
      </c>
      <c r="D11" s="9">
        <v>192472</v>
      </c>
      <c r="E11" s="9">
        <v>179519</v>
      </c>
      <c r="F11" s="10">
        <f t="shared" si="0"/>
        <v>-6.7298100502930254</v>
      </c>
      <c r="G11" s="1"/>
      <c r="H11" s="1"/>
      <c r="I11" s="1"/>
    </row>
    <row r="12" spans="1:12" x14ac:dyDescent="0.25">
      <c r="A12" s="11" t="s">
        <v>49</v>
      </c>
      <c r="B12" s="12">
        <v>7343</v>
      </c>
      <c r="C12" s="12">
        <v>5711</v>
      </c>
      <c r="D12" s="12">
        <v>45409</v>
      </c>
      <c r="E12" s="12">
        <v>45641.5</v>
      </c>
      <c r="F12" s="13">
        <f t="shared" si="0"/>
        <v>0.5120130370631415</v>
      </c>
      <c r="G12" s="1"/>
      <c r="H12" s="1"/>
      <c r="I12" s="1"/>
    </row>
    <row r="13" spans="1:12" x14ac:dyDescent="0.25">
      <c r="A13" s="8" t="s">
        <v>50</v>
      </c>
      <c r="B13" s="9">
        <v>5865</v>
      </c>
      <c r="C13" s="9">
        <v>6423</v>
      </c>
      <c r="D13" s="9">
        <v>31481</v>
      </c>
      <c r="E13" s="9">
        <v>32172</v>
      </c>
      <c r="F13" s="10">
        <f t="shared" si="0"/>
        <v>2.1949747466725995</v>
      </c>
      <c r="G13" s="1"/>
      <c r="H13" s="1"/>
      <c r="I13" s="1"/>
    </row>
    <row r="14" spans="1:12" x14ac:dyDescent="0.25">
      <c r="A14" s="11" t="s">
        <v>51</v>
      </c>
      <c r="B14" s="12">
        <v>132632.5</v>
      </c>
      <c r="C14" s="12">
        <v>133613</v>
      </c>
      <c r="D14" s="12">
        <v>686971</v>
      </c>
      <c r="E14" s="12">
        <v>731985.5</v>
      </c>
      <c r="F14" s="13">
        <f t="shared" si="0"/>
        <v>6.5526055685028979</v>
      </c>
      <c r="G14" s="1"/>
      <c r="H14" s="1"/>
      <c r="I14" s="1"/>
    </row>
    <row r="15" spans="1:12" x14ac:dyDescent="0.25">
      <c r="A15" s="8" t="s">
        <v>52</v>
      </c>
      <c r="B15" s="9">
        <v>49694.75</v>
      </c>
      <c r="C15" s="9">
        <v>53682.75</v>
      </c>
      <c r="D15" s="9">
        <v>296714.25</v>
      </c>
      <c r="E15" s="9">
        <v>302564.75</v>
      </c>
      <c r="F15" s="10">
        <f t="shared" si="0"/>
        <v>1.9717623942901241</v>
      </c>
      <c r="G15" s="1"/>
      <c r="H15" s="1"/>
      <c r="I15" s="1"/>
    </row>
    <row r="16" spans="1:12" x14ac:dyDescent="0.25">
      <c r="A16" s="11" t="s">
        <v>53</v>
      </c>
      <c r="B16" s="12">
        <v>5856</v>
      </c>
      <c r="C16" s="12">
        <v>7540</v>
      </c>
      <c r="D16" s="12">
        <v>37740</v>
      </c>
      <c r="E16" s="12">
        <v>43259</v>
      </c>
      <c r="F16" s="13">
        <f t="shared" si="0"/>
        <v>14.623741388447272</v>
      </c>
      <c r="G16" s="1"/>
      <c r="H16" s="1"/>
      <c r="I16" s="1"/>
    </row>
    <row r="17" spans="1:9" x14ac:dyDescent="0.25">
      <c r="A17" s="8" t="s">
        <v>54</v>
      </c>
      <c r="B17" s="9">
        <v>22098</v>
      </c>
      <c r="C17" s="9">
        <v>22955</v>
      </c>
      <c r="D17" s="9">
        <v>95983</v>
      </c>
      <c r="E17" s="9">
        <v>101279</v>
      </c>
      <c r="F17" s="10">
        <f t="shared" si="0"/>
        <v>5.5176437494139634</v>
      </c>
      <c r="G17" s="1"/>
      <c r="H17" s="1"/>
      <c r="I17" s="1"/>
    </row>
    <row r="18" spans="1:9" x14ac:dyDescent="0.25">
      <c r="A18" s="11" t="s">
        <v>55</v>
      </c>
      <c r="B18" s="12">
        <v>1374</v>
      </c>
      <c r="C18" s="12">
        <v>1978</v>
      </c>
      <c r="D18" s="12">
        <v>9352</v>
      </c>
      <c r="E18" s="12">
        <v>9917</v>
      </c>
      <c r="F18" s="13">
        <f t="shared" si="0"/>
        <v>6.0414884516680871</v>
      </c>
      <c r="G18" s="1"/>
      <c r="H18" s="1"/>
      <c r="I18" s="1"/>
    </row>
    <row r="19" spans="1:9" x14ac:dyDescent="0.25">
      <c r="A19" s="8" t="s">
        <v>56</v>
      </c>
      <c r="B19" s="9">
        <v>20</v>
      </c>
      <c r="C19" s="9">
        <v>12</v>
      </c>
      <c r="D19" s="9">
        <v>481</v>
      </c>
      <c r="E19" s="9">
        <v>423</v>
      </c>
      <c r="F19" s="10">
        <f t="shared" si="0"/>
        <v>-12.058212058212064</v>
      </c>
      <c r="G19" s="1"/>
      <c r="H19" s="1"/>
      <c r="I19" s="1"/>
    </row>
    <row r="20" spans="1:9" x14ac:dyDescent="0.25">
      <c r="A20" s="11" t="s">
        <v>57</v>
      </c>
      <c r="B20" s="12">
        <v>5660</v>
      </c>
      <c r="C20" s="12">
        <v>5024</v>
      </c>
      <c r="D20" s="12">
        <v>31017</v>
      </c>
      <c r="E20" s="12">
        <v>26878</v>
      </c>
      <c r="F20" s="13">
        <f t="shared" si="0"/>
        <v>-13.344295063997166</v>
      </c>
      <c r="G20" s="1"/>
      <c r="H20" s="1"/>
      <c r="I20" s="1"/>
    </row>
    <row r="21" spans="1:9" x14ac:dyDescent="0.25">
      <c r="A21" s="8" t="s">
        <v>58</v>
      </c>
      <c r="B21" s="9">
        <v>200</v>
      </c>
      <c r="C21" s="9">
        <v>617</v>
      </c>
      <c r="D21" s="9">
        <v>481</v>
      </c>
      <c r="E21" s="9">
        <v>3210</v>
      </c>
      <c r="F21" s="10">
        <f t="shared" si="0"/>
        <v>567.35966735966736</v>
      </c>
      <c r="G21" s="1"/>
      <c r="H21" s="1"/>
      <c r="I21" s="1"/>
    </row>
    <row r="22" spans="1:9" x14ac:dyDescent="0.25">
      <c r="A22" s="11" t="s">
        <v>59</v>
      </c>
      <c r="B22" s="12">
        <v>33346</v>
      </c>
      <c r="C22" s="12">
        <v>36980</v>
      </c>
      <c r="D22" s="12">
        <v>199080</v>
      </c>
      <c r="E22" s="12">
        <v>215587</v>
      </c>
      <c r="F22" s="13">
        <f t="shared" si="0"/>
        <v>8.2916415511352284</v>
      </c>
      <c r="G22" s="1"/>
      <c r="H22" s="1"/>
      <c r="I22" s="1"/>
    </row>
    <row r="23" spans="1:9" x14ac:dyDescent="0.25">
      <c r="A23" s="8" t="s">
        <v>60</v>
      </c>
      <c r="B23" s="9">
        <v>2908</v>
      </c>
      <c r="C23" s="9">
        <v>3854</v>
      </c>
      <c r="D23" s="9">
        <v>15561</v>
      </c>
      <c r="E23" s="9">
        <v>18779</v>
      </c>
      <c r="F23" s="10">
        <f t="shared" si="0"/>
        <v>20.679904890431203</v>
      </c>
      <c r="G23" s="1"/>
      <c r="H23" s="1"/>
      <c r="I23" s="1"/>
    </row>
    <row r="24" spans="1:9" x14ac:dyDescent="0.25">
      <c r="A24" s="11" t="s">
        <v>61</v>
      </c>
      <c r="B24" s="12">
        <v>2062</v>
      </c>
      <c r="C24" s="12">
        <v>2095</v>
      </c>
      <c r="D24" s="12">
        <v>14029</v>
      </c>
      <c r="E24" s="12">
        <v>12715</v>
      </c>
      <c r="F24" s="13">
        <f t="shared" si="0"/>
        <v>-9.3663126381067769</v>
      </c>
      <c r="G24" s="1"/>
      <c r="H24" s="1"/>
      <c r="I24" s="1"/>
    </row>
    <row r="25" spans="1:9" x14ac:dyDescent="0.25">
      <c r="A25" s="8" t="s">
        <v>62</v>
      </c>
      <c r="B25" s="9">
        <v>3021</v>
      </c>
      <c r="C25" s="9">
        <v>3181</v>
      </c>
      <c r="D25" s="9">
        <v>17556</v>
      </c>
      <c r="E25" s="9">
        <v>18800</v>
      </c>
      <c r="F25" s="10">
        <f t="shared" si="0"/>
        <v>7.0858965595807746</v>
      </c>
      <c r="G25" s="1"/>
      <c r="H25" s="1"/>
      <c r="I25" s="1"/>
    </row>
    <row r="26" spans="1:9" x14ac:dyDescent="0.25">
      <c r="A26" s="11" t="s">
        <v>63</v>
      </c>
      <c r="B26" s="12">
        <v>299</v>
      </c>
      <c r="C26" s="12">
        <v>0</v>
      </c>
      <c r="D26" s="12">
        <v>2882</v>
      </c>
      <c r="E26" s="12">
        <v>1707</v>
      </c>
      <c r="F26" s="13">
        <f t="shared" si="0"/>
        <v>-40.770298403886187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23674</v>
      </c>
      <c r="C28" s="12">
        <v>26081</v>
      </c>
      <c r="D28" s="12">
        <v>146403</v>
      </c>
      <c r="E28" s="12">
        <v>154797</v>
      </c>
      <c r="F28" s="13">
        <f t="shared" si="0"/>
        <v>5.7334890678469748</v>
      </c>
      <c r="G28" s="1"/>
      <c r="H28" s="1"/>
      <c r="I28" s="1"/>
    </row>
    <row r="29" spans="1:9" x14ac:dyDescent="0.25">
      <c r="A29" s="8" t="s">
        <v>66</v>
      </c>
      <c r="B29" s="9">
        <v>86</v>
      </c>
      <c r="C29" s="9">
        <v>57</v>
      </c>
      <c r="D29" s="9">
        <v>651</v>
      </c>
      <c r="E29" s="9">
        <v>446</v>
      </c>
      <c r="F29" s="10">
        <f t="shared" si="0"/>
        <v>-31.490015360983108</v>
      </c>
      <c r="G29" s="1"/>
      <c r="H29" s="1"/>
      <c r="I29" s="1"/>
    </row>
    <row r="30" spans="1:9" x14ac:dyDescent="0.25">
      <c r="A30" s="11" t="s">
        <v>67</v>
      </c>
      <c r="B30" s="12">
        <v>12055</v>
      </c>
      <c r="C30" s="12">
        <v>13811</v>
      </c>
      <c r="D30" s="12">
        <v>67252</v>
      </c>
      <c r="E30" s="12">
        <v>74959</v>
      </c>
      <c r="F30" s="13">
        <f t="shared" si="0"/>
        <v>11.45988223398561</v>
      </c>
      <c r="G30" s="1"/>
      <c r="H30" s="1"/>
      <c r="I30" s="1"/>
    </row>
    <row r="31" spans="1:9" x14ac:dyDescent="0.25">
      <c r="A31" s="8" t="s">
        <v>68</v>
      </c>
      <c r="B31" s="9">
        <v>5848</v>
      </c>
      <c r="C31" s="9">
        <v>7093</v>
      </c>
      <c r="D31" s="9">
        <v>37887</v>
      </c>
      <c r="E31" s="9">
        <v>45777</v>
      </c>
      <c r="F31" s="10">
        <f t="shared" si="0"/>
        <v>20.825085121545655</v>
      </c>
      <c r="G31" s="1"/>
      <c r="H31" s="1"/>
      <c r="I31" s="1"/>
    </row>
    <row r="32" spans="1:9" x14ac:dyDescent="0.25">
      <c r="A32" s="11" t="s">
        <v>69</v>
      </c>
      <c r="B32" s="12">
        <v>172540</v>
      </c>
      <c r="C32" s="12">
        <v>175332</v>
      </c>
      <c r="D32" s="12">
        <v>1090247</v>
      </c>
      <c r="E32" s="12">
        <v>954815</v>
      </c>
      <c r="F32" s="13">
        <f t="shared" si="0"/>
        <v>-12.422139203318153</v>
      </c>
      <c r="G32" s="1"/>
      <c r="H32" s="1"/>
      <c r="I32" s="1"/>
    </row>
    <row r="33" spans="1:9" x14ac:dyDescent="0.25">
      <c r="A33" s="8" t="s">
        <v>70</v>
      </c>
      <c r="B33" s="9">
        <v>18337</v>
      </c>
      <c r="C33" s="9">
        <v>17575.5</v>
      </c>
      <c r="D33" s="9">
        <v>98361</v>
      </c>
      <c r="E33" s="9">
        <v>93005.5</v>
      </c>
      <c r="F33" s="10">
        <f t="shared" si="0"/>
        <v>-5.4447392767458638</v>
      </c>
      <c r="G33" s="1"/>
      <c r="H33" s="1"/>
      <c r="I33" s="1"/>
    </row>
    <row r="34" spans="1:9" x14ac:dyDescent="0.25">
      <c r="A34" s="11" t="s">
        <v>71</v>
      </c>
      <c r="B34" s="12">
        <v>2829</v>
      </c>
      <c r="C34" s="12">
        <v>3259</v>
      </c>
      <c r="D34" s="12">
        <v>15604</v>
      </c>
      <c r="E34" s="12">
        <v>17479</v>
      </c>
      <c r="F34" s="13">
        <f t="shared" si="0"/>
        <v>12.016149705203787</v>
      </c>
      <c r="G34" s="1"/>
      <c r="H34" s="1"/>
      <c r="I34" s="1"/>
    </row>
    <row r="35" spans="1:9" x14ac:dyDescent="0.25">
      <c r="A35" s="14" t="s">
        <v>72</v>
      </c>
      <c r="B35" s="15">
        <f>SUM(B7:B34)</f>
        <v>553748.25</v>
      </c>
      <c r="C35" s="15">
        <f t="shared" ref="C35:E35" si="1">SUM(C7:C34)</f>
        <v>564315.25</v>
      </c>
      <c r="D35" s="15">
        <f t="shared" si="1"/>
        <v>3214133.25</v>
      </c>
      <c r="E35" s="15">
        <f t="shared" si="1"/>
        <v>3161219.25</v>
      </c>
      <c r="F35" s="16">
        <f t="shared" si="0"/>
        <v>-1.6462914224231326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1158</v>
      </c>
      <c r="C38" s="41">
        <f>D7</f>
        <v>2303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954815</v>
      </c>
      <c r="G38" s="42">
        <f>LOOKUP(E38,$A$38:$A$65,$C$38:$C$65)</f>
        <v>1090247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70589</v>
      </c>
      <c r="C39" s="41">
        <f t="shared" ref="C39:C65" si="5">D8</f>
        <v>74868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731985.5</v>
      </c>
      <c r="G39" s="42">
        <f t="shared" ref="G39:G65" si="8">LOOKUP(E39,$A$38:$A$65,$C$38:$C$65)</f>
        <v>686971</v>
      </c>
    </row>
    <row r="40" spans="1:9" x14ac:dyDescent="0.25">
      <c r="A40" s="42" t="str">
        <f t="shared" si="3"/>
        <v>ALMERIA</v>
      </c>
      <c r="B40" s="41">
        <f t="shared" si="4"/>
        <v>3757</v>
      </c>
      <c r="C40" s="41">
        <f t="shared" si="5"/>
        <v>3346</v>
      </c>
      <c r="D40" s="41">
        <f t="shared" si="6"/>
        <v>21</v>
      </c>
      <c r="E40" s="42" t="str">
        <f t="shared" si="2"/>
        <v>BILBAO</v>
      </c>
      <c r="F40" s="42">
        <f t="shared" si="7"/>
        <v>302564.75</v>
      </c>
      <c r="G40" s="42">
        <f t="shared" si="8"/>
        <v>296714.25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215587</v>
      </c>
      <c r="G41" s="42">
        <f t="shared" si="8"/>
        <v>199080</v>
      </c>
    </row>
    <row r="42" spans="1:9" x14ac:dyDescent="0.25">
      <c r="A42" s="42" t="str">
        <f t="shared" si="3"/>
        <v>BAHIA DE ALGECIRAS</v>
      </c>
      <c r="B42" s="41">
        <f t="shared" si="4"/>
        <v>179519</v>
      </c>
      <c r="C42" s="41">
        <f t="shared" si="5"/>
        <v>192472</v>
      </c>
      <c r="D42" s="41">
        <f t="shared" si="6"/>
        <v>5</v>
      </c>
      <c r="E42" s="42" t="str">
        <f t="shared" si="2"/>
        <v>BAHIA DE ALGECIRAS</v>
      </c>
      <c r="F42" s="42">
        <f t="shared" si="7"/>
        <v>179519</v>
      </c>
      <c r="G42" s="42">
        <f t="shared" si="8"/>
        <v>192472</v>
      </c>
    </row>
    <row r="43" spans="1:9" x14ac:dyDescent="0.25">
      <c r="A43" s="42" t="str">
        <f t="shared" si="3"/>
        <v>BAHIA DE CADIZ</v>
      </c>
      <c r="B43" s="41">
        <f t="shared" si="4"/>
        <v>45641.5</v>
      </c>
      <c r="C43" s="41">
        <f t="shared" si="5"/>
        <v>45409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154797</v>
      </c>
      <c r="G43" s="42">
        <f t="shared" si="8"/>
        <v>146403</v>
      </c>
    </row>
    <row r="44" spans="1:9" x14ac:dyDescent="0.25">
      <c r="A44" s="42" t="str">
        <f t="shared" si="3"/>
        <v>BALEARES</v>
      </c>
      <c r="B44" s="41">
        <f t="shared" si="4"/>
        <v>32172</v>
      </c>
      <c r="C44" s="41">
        <f t="shared" si="5"/>
        <v>31481</v>
      </c>
      <c r="D44" s="41">
        <f t="shared" si="6"/>
        <v>14</v>
      </c>
      <c r="E44" s="42" t="str">
        <f t="shared" si="2"/>
        <v>CASTELLON</v>
      </c>
      <c r="F44" s="42">
        <f t="shared" si="7"/>
        <v>101279</v>
      </c>
      <c r="G44" s="42">
        <f t="shared" si="8"/>
        <v>95983</v>
      </c>
    </row>
    <row r="45" spans="1:9" x14ac:dyDescent="0.25">
      <c r="A45" s="42" t="str">
        <f t="shared" si="3"/>
        <v>BARCELONA</v>
      </c>
      <c r="B45" s="41">
        <f t="shared" si="4"/>
        <v>731985.5</v>
      </c>
      <c r="C45" s="41">
        <f t="shared" si="5"/>
        <v>686971</v>
      </c>
      <c r="D45" s="41">
        <f t="shared" si="6"/>
        <v>2</v>
      </c>
      <c r="E45" s="42" t="str">
        <f t="shared" si="2"/>
        <v>VIGO</v>
      </c>
      <c r="F45" s="42">
        <f t="shared" si="7"/>
        <v>93005.5</v>
      </c>
      <c r="G45" s="42">
        <f t="shared" si="8"/>
        <v>98361</v>
      </c>
    </row>
    <row r="46" spans="1:9" x14ac:dyDescent="0.25">
      <c r="A46" s="42" t="str">
        <f t="shared" si="3"/>
        <v>BILBAO</v>
      </c>
      <c r="B46" s="41">
        <f t="shared" si="4"/>
        <v>302564.75</v>
      </c>
      <c r="C46" s="41">
        <f t="shared" si="5"/>
        <v>296714.25</v>
      </c>
      <c r="D46" s="41">
        <f t="shared" si="6"/>
        <v>3</v>
      </c>
      <c r="E46" s="42" t="str">
        <f t="shared" si="2"/>
        <v>SEVILLA</v>
      </c>
      <c r="F46" s="42">
        <f t="shared" si="7"/>
        <v>74959</v>
      </c>
      <c r="G46" s="42">
        <f t="shared" si="8"/>
        <v>67252</v>
      </c>
    </row>
    <row r="47" spans="1:9" x14ac:dyDescent="0.25">
      <c r="A47" s="42" t="str">
        <f t="shared" si="3"/>
        <v>CARTAGENA</v>
      </c>
      <c r="B47" s="41">
        <f t="shared" si="4"/>
        <v>43259</v>
      </c>
      <c r="C47" s="41">
        <f t="shared" si="5"/>
        <v>37740</v>
      </c>
      <c r="D47" s="41">
        <f t="shared" si="6"/>
        <v>13</v>
      </c>
      <c r="E47" s="42" t="str">
        <f t="shared" si="2"/>
        <v>ALICANTE</v>
      </c>
      <c r="F47" s="42">
        <f t="shared" si="7"/>
        <v>70589</v>
      </c>
      <c r="G47" s="42">
        <f t="shared" si="8"/>
        <v>74868</v>
      </c>
    </row>
    <row r="48" spans="1:9" x14ac:dyDescent="0.25">
      <c r="A48" s="42" t="str">
        <f t="shared" si="3"/>
        <v>CASTELLON</v>
      </c>
      <c r="B48" s="41">
        <f t="shared" si="4"/>
        <v>101279</v>
      </c>
      <c r="C48" s="41">
        <f t="shared" si="5"/>
        <v>95983</v>
      </c>
      <c r="D48" s="41">
        <f t="shared" si="6"/>
        <v>7</v>
      </c>
      <c r="E48" s="42" t="str">
        <f t="shared" si="2"/>
        <v>TARRAGONA</v>
      </c>
      <c r="F48" s="42">
        <f t="shared" si="7"/>
        <v>45777</v>
      </c>
      <c r="G48" s="42">
        <f t="shared" si="8"/>
        <v>37887</v>
      </c>
    </row>
    <row r="49" spans="1:7" x14ac:dyDescent="0.25">
      <c r="A49" s="42" t="str">
        <f t="shared" si="3"/>
        <v>CEUTA</v>
      </c>
      <c r="B49" s="41">
        <f t="shared" si="4"/>
        <v>9917</v>
      </c>
      <c r="C49" s="41">
        <f t="shared" si="5"/>
        <v>9352</v>
      </c>
      <c r="D49" s="41">
        <f t="shared" si="6"/>
        <v>20</v>
      </c>
      <c r="E49" s="42" t="str">
        <f t="shared" si="2"/>
        <v>BAHIA DE CADIZ</v>
      </c>
      <c r="F49" s="42">
        <f t="shared" si="7"/>
        <v>45641.5</v>
      </c>
      <c r="G49" s="42">
        <f t="shared" si="8"/>
        <v>45409</v>
      </c>
    </row>
    <row r="50" spans="1:7" x14ac:dyDescent="0.25">
      <c r="A50" s="42" t="str">
        <f t="shared" si="3"/>
        <v>FERROL-SAN CIBRAO</v>
      </c>
      <c r="B50" s="41">
        <f t="shared" si="4"/>
        <v>423</v>
      </c>
      <c r="C50" s="41">
        <f t="shared" si="5"/>
        <v>481</v>
      </c>
      <c r="D50" s="41">
        <f t="shared" si="6"/>
        <v>26</v>
      </c>
      <c r="E50" s="42" t="str">
        <f t="shared" si="2"/>
        <v>CARTAGENA</v>
      </c>
      <c r="F50" s="42">
        <f t="shared" si="7"/>
        <v>43259</v>
      </c>
      <c r="G50" s="42">
        <f t="shared" si="8"/>
        <v>37740</v>
      </c>
    </row>
    <row r="51" spans="1:7" x14ac:dyDescent="0.25">
      <c r="A51" s="42" t="str">
        <f t="shared" si="3"/>
        <v>GIJON</v>
      </c>
      <c r="B51" s="41">
        <f t="shared" si="4"/>
        <v>26878</v>
      </c>
      <c r="C51" s="41">
        <f t="shared" si="5"/>
        <v>31017</v>
      </c>
      <c r="D51" s="41">
        <f t="shared" si="6"/>
        <v>15</v>
      </c>
      <c r="E51" s="42" t="str">
        <f t="shared" si="2"/>
        <v>BALEARES</v>
      </c>
      <c r="F51" s="42">
        <f t="shared" si="7"/>
        <v>32172</v>
      </c>
      <c r="G51" s="42">
        <f t="shared" si="8"/>
        <v>31481</v>
      </c>
    </row>
    <row r="52" spans="1:7" x14ac:dyDescent="0.25">
      <c r="A52" s="42" t="str">
        <f t="shared" si="3"/>
        <v>HUELVA</v>
      </c>
      <c r="B52" s="41">
        <f t="shared" si="4"/>
        <v>3210</v>
      </c>
      <c r="C52" s="41">
        <f t="shared" si="5"/>
        <v>481</v>
      </c>
      <c r="D52" s="41">
        <f t="shared" si="6"/>
        <v>22</v>
      </c>
      <c r="E52" s="42" t="str">
        <f t="shared" si="2"/>
        <v>GIJON</v>
      </c>
      <c r="F52" s="42">
        <f t="shared" si="7"/>
        <v>26878</v>
      </c>
      <c r="G52" s="42">
        <f t="shared" si="8"/>
        <v>31017</v>
      </c>
    </row>
    <row r="53" spans="1:7" x14ac:dyDescent="0.25">
      <c r="A53" s="42" t="str">
        <f t="shared" si="3"/>
        <v>LAS PALMAS</v>
      </c>
      <c r="B53" s="41">
        <f t="shared" si="4"/>
        <v>215587</v>
      </c>
      <c r="C53" s="41">
        <f t="shared" si="5"/>
        <v>199080</v>
      </c>
      <c r="D53" s="41">
        <f t="shared" si="6"/>
        <v>4</v>
      </c>
      <c r="E53" s="42" t="str">
        <f t="shared" si="2"/>
        <v>MELILLA</v>
      </c>
      <c r="F53" s="42">
        <f t="shared" si="7"/>
        <v>18800</v>
      </c>
      <c r="G53" s="42">
        <f t="shared" si="8"/>
        <v>17556</v>
      </c>
    </row>
    <row r="54" spans="1:7" x14ac:dyDescent="0.25">
      <c r="A54" s="42" t="str">
        <f t="shared" si="3"/>
        <v>MALAGA</v>
      </c>
      <c r="B54" s="41">
        <f t="shared" si="4"/>
        <v>18779</v>
      </c>
      <c r="C54" s="41">
        <f t="shared" si="5"/>
        <v>15561</v>
      </c>
      <c r="D54" s="41">
        <f t="shared" si="6"/>
        <v>17</v>
      </c>
      <c r="E54" s="42" t="str">
        <f t="shared" si="2"/>
        <v>MALAGA</v>
      </c>
      <c r="F54" s="42">
        <f t="shared" si="7"/>
        <v>18779</v>
      </c>
      <c r="G54" s="42">
        <f t="shared" si="8"/>
        <v>15561</v>
      </c>
    </row>
    <row r="55" spans="1:7" x14ac:dyDescent="0.25">
      <c r="A55" s="42" t="str">
        <f t="shared" si="3"/>
        <v>MARIN Y RIA DE PONTEVEDRA</v>
      </c>
      <c r="B55" s="41">
        <f t="shared" si="4"/>
        <v>12715</v>
      </c>
      <c r="C55" s="41">
        <f t="shared" si="5"/>
        <v>14029</v>
      </c>
      <c r="D55" s="41">
        <f t="shared" si="6"/>
        <v>19</v>
      </c>
      <c r="E55" s="42" t="str">
        <f t="shared" si="2"/>
        <v>VILAGARCIA</v>
      </c>
      <c r="F55" s="42">
        <f t="shared" si="7"/>
        <v>17479</v>
      </c>
      <c r="G55" s="42">
        <f t="shared" si="8"/>
        <v>15604</v>
      </c>
    </row>
    <row r="56" spans="1:7" x14ac:dyDescent="0.25">
      <c r="A56" s="42" t="str">
        <f t="shared" si="3"/>
        <v>MELILLA</v>
      </c>
      <c r="B56" s="41">
        <f t="shared" si="4"/>
        <v>18800</v>
      </c>
      <c r="C56" s="41">
        <f t="shared" si="5"/>
        <v>17556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12715</v>
      </c>
      <c r="G56" s="42">
        <f t="shared" si="8"/>
        <v>14029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2882</v>
      </c>
      <c r="D57" s="41">
        <f t="shared" si="6"/>
        <v>23</v>
      </c>
      <c r="E57" s="42" t="str">
        <f t="shared" si="2"/>
        <v>CEUTA</v>
      </c>
      <c r="F57" s="42">
        <f t="shared" si="7"/>
        <v>9917</v>
      </c>
      <c r="G57" s="42">
        <f t="shared" si="8"/>
        <v>9352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3757</v>
      </c>
      <c r="G58" s="42">
        <f t="shared" si="8"/>
        <v>3346</v>
      </c>
    </row>
    <row r="59" spans="1:7" x14ac:dyDescent="0.25">
      <c r="A59" s="42" t="str">
        <f t="shared" si="3"/>
        <v>SANTA CRUZ DE TENERIFE</v>
      </c>
      <c r="B59" s="41">
        <f t="shared" si="4"/>
        <v>154797</v>
      </c>
      <c r="C59" s="41">
        <f t="shared" si="5"/>
        <v>146403</v>
      </c>
      <c r="D59" s="41">
        <f t="shared" si="6"/>
        <v>6</v>
      </c>
      <c r="E59" s="42" t="str">
        <f t="shared" si="2"/>
        <v>HUELVA</v>
      </c>
      <c r="F59" s="42">
        <f t="shared" si="7"/>
        <v>3210</v>
      </c>
      <c r="G59" s="42">
        <f t="shared" si="8"/>
        <v>481</v>
      </c>
    </row>
    <row r="60" spans="1:7" x14ac:dyDescent="0.25">
      <c r="A60" s="42" t="str">
        <f t="shared" si="3"/>
        <v>SANTANDER</v>
      </c>
      <c r="B60" s="41">
        <f t="shared" si="4"/>
        <v>446</v>
      </c>
      <c r="C60" s="41">
        <f t="shared" si="5"/>
        <v>651</v>
      </c>
      <c r="D60" s="41">
        <f t="shared" si="6"/>
        <v>25</v>
      </c>
      <c r="E60" s="42" t="str">
        <f t="shared" si="2"/>
        <v>MOTRIL</v>
      </c>
      <c r="F60" s="42">
        <f t="shared" si="7"/>
        <v>1707</v>
      </c>
      <c r="G60" s="42">
        <f t="shared" si="8"/>
        <v>2882</v>
      </c>
    </row>
    <row r="61" spans="1:7" x14ac:dyDescent="0.25">
      <c r="A61" s="42" t="str">
        <f t="shared" si="3"/>
        <v>SEVILLA</v>
      </c>
      <c r="B61" s="41">
        <f t="shared" si="4"/>
        <v>74959</v>
      </c>
      <c r="C61" s="41">
        <f t="shared" si="5"/>
        <v>67252</v>
      </c>
      <c r="D61" s="41">
        <f t="shared" si="6"/>
        <v>9</v>
      </c>
      <c r="E61" s="42" t="str">
        <f t="shared" si="2"/>
        <v>A CORUÑA</v>
      </c>
      <c r="F61" s="42">
        <f t="shared" si="7"/>
        <v>1158</v>
      </c>
      <c r="G61" s="42">
        <f t="shared" si="8"/>
        <v>2303</v>
      </c>
    </row>
    <row r="62" spans="1:7" x14ac:dyDescent="0.25">
      <c r="A62" s="42" t="str">
        <f t="shared" si="3"/>
        <v>TARRAGONA</v>
      </c>
      <c r="B62" s="41">
        <f t="shared" si="4"/>
        <v>45777</v>
      </c>
      <c r="C62" s="41">
        <f t="shared" si="5"/>
        <v>37887</v>
      </c>
      <c r="D62" s="41">
        <f t="shared" si="6"/>
        <v>11</v>
      </c>
      <c r="E62" s="42" t="str">
        <f t="shared" si="2"/>
        <v>SANTANDER</v>
      </c>
      <c r="F62" s="42">
        <f t="shared" si="7"/>
        <v>446</v>
      </c>
      <c r="G62" s="42">
        <f t="shared" si="8"/>
        <v>651</v>
      </c>
    </row>
    <row r="63" spans="1:7" x14ac:dyDescent="0.25">
      <c r="A63" s="42" t="str">
        <f t="shared" si="3"/>
        <v>VALENCIA</v>
      </c>
      <c r="B63" s="41">
        <f t="shared" si="4"/>
        <v>954815</v>
      </c>
      <c r="C63" s="41">
        <f t="shared" si="5"/>
        <v>1090247</v>
      </c>
      <c r="D63" s="41">
        <f t="shared" si="6"/>
        <v>1</v>
      </c>
      <c r="E63" s="42" t="str">
        <f t="shared" si="2"/>
        <v>FERROL-SAN CIBRAO</v>
      </c>
      <c r="F63" s="42">
        <f t="shared" si="7"/>
        <v>423</v>
      </c>
      <c r="G63" s="42">
        <f t="shared" si="8"/>
        <v>481</v>
      </c>
    </row>
    <row r="64" spans="1:7" x14ac:dyDescent="0.25">
      <c r="A64" s="42" t="str">
        <f t="shared" si="3"/>
        <v>VIGO</v>
      </c>
      <c r="B64" s="41">
        <f t="shared" si="4"/>
        <v>93005.5</v>
      </c>
      <c r="C64" s="41">
        <f t="shared" si="5"/>
        <v>98361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17479</v>
      </c>
      <c r="C65" s="41">
        <f t="shared" si="5"/>
        <v>15604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6295</v>
      </c>
      <c r="C7" s="9">
        <v>10774</v>
      </c>
      <c r="D7" s="9">
        <v>57547</v>
      </c>
      <c r="E7" s="9">
        <v>58524</v>
      </c>
      <c r="F7" s="10">
        <f>((E7*100)/D7)-100</f>
        <v>1.6977427146506301</v>
      </c>
      <c r="G7" s="1"/>
      <c r="H7" s="1"/>
      <c r="I7" s="1"/>
    </row>
    <row r="8" spans="1:12" x14ac:dyDescent="0.25">
      <c r="A8" s="11" t="s">
        <v>45</v>
      </c>
      <c r="B8" s="12">
        <v>17624</v>
      </c>
      <c r="C8" s="12">
        <v>17201</v>
      </c>
      <c r="D8" s="12">
        <v>82564</v>
      </c>
      <c r="E8" s="12">
        <v>71487</v>
      </c>
      <c r="F8" s="13">
        <f t="shared" ref="F8:F35" si="0">((E8*100)/D8)-100</f>
        <v>-13.416258902184978</v>
      </c>
      <c r="G8" s="1"/>
      <c r="H8" s="1"/>
      <c r="I8" s="1"/>
    </row>
    <row r="9" spans="1:12" x14ac:dyDescent="0.25">
      <c r="A9" s="8" t="s">
        <v>46</v>
      </c>
      <c r="B9" s="9">
        <v>45513</v>
      </c>
      <c r="C9" s="9">
        <v>38783</v>
      </c>
      <c r="D9" s="9">
        <v>216651</v>
      </c>
      <c r="E9" s="9">
        <v>190173</v>
      </c>
      <c r="F9" s="10">
        <f t="shared" si="0"/>
        <v>-12.221499093011346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372040</v>
      </c>
      <c r="C11" s="9">
        <v>383977</v>
      </c>
      <c r="D11" s="9">
        <v>2032719</v>
      </c>
      <c r="E11" s="9">
        <v>2078038</v>
      </c>
      <c r="F11" s="10">
        <f t="shared" si="0"/>
        <v>2.2294768730946117</v>
      </c>
      <c r="G11" s="1"/>
      <c r="H11" s="1"/>
      <c r="I11" s="1"/>
    </row>
    <row r="12" spans="1:12" x14ac:dyDescent="0.25">
      <c r="A12" s="11" t="s">
        <v>49</v>
      </c>
      <c r="B12" s="12">
        <v>15129</v>
      </c>
      <c r="C12" s="12">
        <v>27325</v>
      </c>
      <c r="D12" s="12">
        <v>160579</v>
      </c>
      <c r="E12" s="12">
        <v>155842</v>
      </c>
      <c r="F12" s="13">
        <f t="shared" si="0"/>
        <v>-2.9499498689118724</v>
      </c>
      <c r="G12" s="1"/>
      <c r="H12" s="1"/>
      <c r="I12" s="1"/>
    </row>
    <row r="13" spans="1:12" x14ac:dyDescent="0.25">
      <c r="A13" s="8" t="s">
        <v>50</v>
      </c>
      <c r="B13" s="9">
        <v>745746</v>
      </c>
      <c r="C13" s="9">
        <v>696787</v>
      </c>
      <c r="D13" s="9">
        <v>2140021</v>
      </c>
      <c r="E13" s="9">
        <v>2216860</v>
      </c>
      <c r="F13" s="10">
        <f t="shared" si="0"/>
        <v>3.590572242048097</v>
      </c>
      <c r="G13" s="1"/>
      <c r="H13" s="1"/>
      <c r="I13" s="1"/>
    </row>
    <row r="14" spans="1:12" x14ac:dyDescent="0.25">
      <c r="A14" s="11" t="s">
        <v>51</v>
      </c>
      <c r="B14" s="12">
        <v>408949</v>
      </c>
      <c r="C14" s="12">
        <v>377107</v>
      </c>
      <c r="D14" s="12">
        <v>1441750</v>
      </c>
      <c r="E14" s="12">
        <v>1373530</v>
      </c>
      <c r="F14" s="13">
        <f t="shared" si="0"/>
        <v>-4.7317496098491461</v>
      </c>
      <c r="G14" s="1"/>
      <c r="H14" s="1"/>
      <c r="I14" s="1"/>
    </row>
    <row r="15" spans="1:12" x14ac:dyDescent="0.25">
      <c r="A15" s="8" t="s">
        <v>52</v>
      </c>
      <c r="B15" s="9">
        <v>10150</v>
      </c>
      <c r="C15" s="9">
        <v>8751</v>
      </c>
      <c r="D15" s="9">
        <v>46740</v>
      </c>
      <c r="E15" s="9">
        <v>61841</v>
      </c>
      <c r="F15" s="10">
        <f t="shared" si="0"/>
        <v>32.308515190415051</v>
      </c>
      <c r="G15" s="1"/>
      <c r="H15" s="1"/>
      <c r="I15" s="1"/>
    </row>
    <row r="16" spans="1:12" x14ac:dyDescent="0.25">
      <c r="A16" s="11" t="s">
        <v>53</v>
      </c>
      <c r="B16" s="12">
        <v>13450</v>
      </c>
      <c r="C16" s="12">
        <v>12929</v>
      </c>
      <c r="D16" s="12">
        <v>45218</v>
      </c>
      <c r="E16" s="12">
        <v>46997</v>
      </c>
      <c r="F16" s="13">
        <f t="shared" si="0"/>
        <v>3.9342739616966753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155794</v>
      </c>
      <c r="C18" s="12">
        <v>153634</v>
      </c>
      <c r="D18" s="12">
        <v>852830</v>
      </c>
      <c r="E18" s="12">
        <v>840140</v>
      </c>
      <c r="F18" s="13">
        <f t="shared" si="0"/>
        <v>-1.4879870548643908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2477</v>
      </c>
      <c r="D19" s="9">
        <v>3130</v>
      </c>
      <c r="E19" s="9">
        <v>14201</v>
      </c>
      <c r="F19" s="10">
        <f t="shared" si="0"/>
        <v>353.70607028753994</v>
      </c>
      <c r="G19" s="1"/>
      <c r="H19" s="1"/>
      <c r="I19" s="1"/>
    </row>
    <row r="20" spans="1:9" x14ac:dyDescent="0.25">
      <c r="A20" s="11" t="s">
        <v>57</v>
      </c>
      <c r="B20" s="12">
        <v>5091</v>
      </c>
      <c r="C20" s="12">
        <v>7210</v>
      </c>
      <c r="D20" s="12">
        <v>26373</v>
      </c>
      <c r="E20" s="12">
        <v>29524</v>
      </c>
      <c r="F20" s="13">
        <f t="shared" si="0"/>
        <v>11.94782542752057</v>
      </c>
      <c r="G20" s="1"/>
      <c r="H20" s="1"/>
      <c r="I20" s="1"/>
    </row>
    <row r="21" spans="1:9" x14ac:dyDescent="0.25">
      <c r="A21" s="8" t="s">
        <v>58</v>
      </c>
      <c r="B21" s="9">
        <v>3605</v>
      </c>
      <c r="C21" s="9">
        <v>2845</v>
      </c>
      <c r="D21" s="9">
        <v>12649</v>
      </c>
      <c r="E21" s="9">
        <v>12756</v>
      </c>
      <c r="F21" s="10">
        <f t="shared" si="0"/>
        <v>0.84591667325480557</v>
      </c>
      <c r="G21" s="1"/>
      <c r="H21" s="1"/>
      <c r="I21" s="1"/>
    </row>
    <row r="22" spans="1:9" x14ac:dyDescent="0.25">
      <c r="A22" s="11" t="s">
        <v>59</v>
      </c>
      <c r="B22" s="12">
        <v>130282</v>
      </c>
      <c r="C22" s="12">
        <v>104882</v>
      </c>
      <c r="D22" s="12">
        <v>982720</v>
      </c>
      <c r="E22" s="12">
        <v>1072214</v>
      </c>
      <c r="F22" s="13">
        <f t="shared" si="0"/>
        <v>9.1067648974275528</v>
      </c>
      <c r="G22" s="1"/>
      <c r="H22" s="1"/>
      <c r="I22" s="1"/>
    </row>
    <row r="23" spans="1:9" x14ac:dyDescent="0.25">
      <c r="A23" s="8" t="s">
        <v>60</v>
      </c>
      <c r="B23" s="9">
        <v>34615</v>
      </c>
      <c r="C23" s="9">
        <v>23235</v>
      </c>
      <c r="D23" s="9">
        <v>270254</v>
      </c>
      <c r="E23" s="9">
        <v>262994</v>
      </c>
      <c r="F23" s="10">
        <f t="shared" si="0"/>
        <v>-2.6863617189754763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58019</v>
      </c>
      <c r="C25" s="9">
        <v>56361</v>
      </c>
      <c r="D25" s="9">
        <v>275591</v>
      </c>
      <c r="E25" s="9">
        <v>280127</v>
      </c>
      <c r="F25" s="10">
        <f t="shared" si="0"/>
        <v>1.6459173195060828</v>
      </c>
      <c r="G25" s="1"/>
      <c r="H25" s="1"/>
      <c r="I25" s="1"/>
    </row>
    <row r="26" spans="1:9" x14ac:dyDescent="0.25">
      <c r="A26" s="11" t="s">
        <v>63</v>
      </c>
      <c r="B26" s="12">
        <v>21371</v>
      </c>
      <c r="C26" s="12">
        <v>26308</v>
      </c>
      <c r="D26" s="12">
        <v>97815</v>
      </c>
      <c r="E26" s="12">
        <v>120306</v>
      </c>
      <c r="F26" s="13">
        <f t="shared" si="0"/>
        <v>22.993405919337519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363485</v>
      </c>
      <c r="C28" s="12">
        <v>340711</v>
      </c>
      <c r="D28" s="12">
        <v>2452802</v>
      </c>
      <c r="E28" s="12">
        <v>2430532</v>
      </c>
      <c r="F28" s="13">
        <f t="shared" si="0"/>
        <v>-0.90794120357044505</v>
      </c>
      <c r="G28" s="1"/>
      <c r="H28" s="1"/>
      <c r="I28" s="1"/>
    </row>
    <row r="29" spans="1:9" x14ac:dyDescent="0.25">
      <c r="A29" s="8" t="s">
        <v>66</v>
      </c>
      <c r="B29" s="9">
        <v>21553</v>
      </c>
      <c r="C29" s="9">
        <v>27153</v>
      </c>
      <c r="D29" s="9">
        <v>77661</v>
      </c>
      <c r="E29" s="9">
        <v>87442</v>
      </c>
      <c r="F29" s="10">
        <f t="shared" si="0"/>
        <v>12.594481142400952</v>
      </c>
      <c r="G29" s="1"/>
      <c r="H29" s="1"/>
      <c r="I29" s="1"/>
    </row>
    <row r="30" spans="1:9" x14ac:dyDescent="0.25">
      <c r="A30" s="11" t="s">
        <v>67</v>
      </c>
      <c r="B30" s="12">
        <v>1154</v>
      </c>
      <c r="C30" s="12">
        <v>1056</v>
      </c>
      <c r="D30" s="12">
        <v>8836</v>
      </c>
      <c r="E30" s="12">
        <v>7129</v>
      </c>
      <c r="F30" s="13">
        <f t="shared" si="0"/>
        <v>-19.318696242643725</v>
      </c>
      <c r="G30" s="1"/>
      <c r="H30" s="1"/>
      <c r="I30" s="1"/>
    </row>
    <row r="31" spans="1:9" x14ac:dyDescent="0.25">
      <c r="A31" s="8" t="s">
        <v>68</v>
      </c>
      <c r="B31" s="9">
        <v>94</v>
      </c>
      <c r="C31" s="9">
        <v>282</v>
      </c>
      <c r="D31" s="9">
        <v>172</v>
      </c>
      <c r="E31" s="9">
        <v>367</v>
      </c>
      <c r="F31" s="10">
        <f t="shared" si="0"/>
        <v>113.37209302325581</v>
      </c>
      <c r="G31" s="1"/>
      <c r="H31" s="1"/>
      <c r="I31" s="1"/>
    </row>
    <row r="32" spans="1:9" x14ac:dyDescent="0.25">
      <c r="A32" s="11" t="s">
        <v>69</v>
      </c>
      <c r="B32" s="12">
        <v>73931</v>
      </c>
      <c r="C32" s="12">
        <v>62936</v>
      </c>
      <c r="D32" s="12">
        <v>304785</v>
      </c>
      <c r="E32" s="12">
        <v>263030</v>
      </c>
      <c r="F32" s="13">
        <f t="shared" si="0"/>
        <v>-13.69982118542579</v>
      </c>
      <c r="G32" s="1"/>
      <c r="H32" s="1"/>
      <c r="I32" s="1"/>
    </row>
    <row r="33" spans="1:9" x14ac:dyDescent="0.25">
      <c r="A33" s="8" t="s">
        <v>70</v>
      </c>
      <c r="B33" s="9">
        <v>16277</v>
      </c>
      <c r="C33" s="9">
        <v>16447</v>
      </c>
      <c r="D33" s="9">
        <v>63138</v>
      </c>
      <c r="E33" s="9">
        <v>38918</v>
      </c>
      <c r="F33" s="10">
        <f t="shared" si="0"/>
        <v>-38.3604168646457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2520167</v>
      </c>
      <c r="C35" s="15">
        <f t="shared" ref="C35:E35" si="1">SUM(C7:C34)</f>
        <v>2399171</v>
      </c>
      <c r="D35" s="15">
        <f t="shared" si="1"/>
        <v>11655291</v>
      </c>
      <c r="E35" s="15">
        <f t="shared" si="1"/>
        <v>11713869</v>
      </c>
      <c r="F35" s="16">
        <f t="shared" si="0"/>
        <v>0.50258719409065122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58524</v>
      </c>
      <c r="C38" s="41">
        <f>D7</f>
        <v>57547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2430532</v>
      </c>
      <c r="G38" s="42">
        <f>LOOKUP(E38,$A$38:$A$65,$C$38:$C$65)</f>
        <v>2452802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71487</v>
      </c>
      <c r="C39" s="41">
        <f t="shared" ref="C39:C65" si="5">D8</f>
        <v>82564</v>
      </c>
      <c r="D39" s="41">
        <f t="shared" ref="D39:D65" si="6">_xlfn.RANK.EQ(B39,$B$38:$B$65)+COUNTIF($B$38:$B$65,B39)-1</f>
        <v>14</v>
      </c>
      <c r="E39" s="42" t="str">
        <f t="shared" si="2"/>
        <v>BALEARES</v>
      </c>
      <c r="F39" s="42">
        <f t="shared" ref="F39:F54" si="7">LOOKUP(E39,$A$38:$A$65,$B$38:$B$65)</f>
        <v>2216860</v>
      </c>
      <c r="G39" s="42">
        <f t="shared" ref="G39:G65" si="8">LOOKUP(E39,$A$38:$A$65,$C$38:$C$65)</f>
        <v>2140021</v>
      </c>
    </row>
    <row r="40" spans="1:9" x14ac:dyDescent="0.25">
      <c r="A40" s="42" t="str">
        <f t="shared" si="3"/>
        <v>ALMERIA</v>
      </c>
      <c r="B40" s="41">
        <f t="shared" si="4"/>
        <v>190173</v>
      </c>
      <c r="C40" s="41">
        <f t="shared" si="5"/>
        <v>216651</v>
      </c>
      <c r="D40" s="41">
        <f t="shared" si="6"/>
        <v>10</v>
      </c>
      <c r="E40" s="42" t="str">
        <f t="shared" si="2"/>
        <v>BAHIA DE ALGECIRAS</v>
      </c>
      <c r="F40" s="42">
        <f t="shared" si="7"/>
        <v>2078038</v>
      </c>
      <c r="G40" s="42">
        <f t="shared" si="8"/>
        <v>2032719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BARCELONA</v>
      </c>
      <c r="F41" s="42">
        <f t="shared" si="7"/>
        <v>1373530</v>
      </c>
      <c r="G41" s="42">
        <f t="shared" si="8"/>
        <v>1441750</v>
      </c>
    </row>
    <row r="42" spans="1:9" x14ac:dyDescent="0.25">
      <c r="A42" s="42" t="str">
        <f t="shared" si="3"/>
        <v>BAHIA DE ALGECIRAS</v>
      </c>
      <c r="B42" s="41">
        <f t="shared" si="4"/>
        <v>2078038</v>
      </c>
      <c r="C42" s="41">
        <f t="shared" si="5"/>
        <v>2032719</v>
      </c>
      <c r="D42" s="41">
        <f t="shared" si="6"/>
        <v>3</v>
      </c>
      <c r="E42" s="42" t="str">
        <f t="shared" si="2"/>
        <v>LAS PALMAS</v>
      </c>
      <c r="F42" s="42">
        <f t="shared" si="7"/>
        <v>1072214</v>
      </c>
      <c r="G42" s="42">
        <f t="shared" si="8"/>
        <v>982720</v>
      </c>
    </row>
    <row r="43" spans="1:9" x14ac:dyDescent="0.25">
      <c r="A43" s="42" t="str">
        <f t="shared" si="3"/>
        <v>BAHIA DE CADIZ</v>
      </c>
      <c r="B43" s="41">
        <f t="shared" si="4"/>
        <v>155842</v>
      </c>
      <c r="C43" s="41">
        <f t="shared" si="5"/>
        <v>160579</v>
      </c>
      <c r="D43" s="41">
        <f t="shared" si="6"/>
        <v>11</v>
      </c>
      <c r="E43" s="42" t="str">
        <f t="shared" si="2"/>
        <v>CEUTA</v>
      </c>
      <c r="F43" s="42">
        <f t="shared" si="7"/>
        <v>840140</v>
      </c>
      <c r="G43" s="42">
        <f t="shared" si="8"/>
        <v>852830</v>
      </c>
    </row>
    <row r="44" spans="1:9" x14ac:dyDescent="0.25">
      <c r="A44" s="42" t="str">
        <f t="shared" si="3"/>
        <v>BALEARES</v>
      </c>
      <c r="B44" s="41">
        <f t="shared" si="4"/>
        <v>2216860</v>
      </c>
      <c r="C44" s="41">
        <f t="shared" si="5"/>
        <v>2140021</v>
      </c>
      <c r="D44" s="41">
        <f t="shared" si="6"/>
        <v>2</v>
      </c>
      <c r="E44" s="42" t="str">
        <f t="shared" si="2"/>
        <v>MELILLA</v>
      </c>
      <c r="F44" s="42">
        <f t="shared" si="7"/>
        <v>280127</v>
      </c>
      <c r="G44" s="42">
        <f t="shared" si="8"/>
        <v>275591</v>
      </c>
    </row>
    <row r="45" spans="1:9" x14ac:dyDescent="0.25">
      <c r="A45" s="42" t="str">
        <f t="shared" si="3"/>
        <v>BARCELONA</v>
      </c>
      <c r="B45" s="41">
        <f t="shared" si="4"/>
        <v>1373530</v>
      </c>
      <c r="C45" s="41">
        <f t="shared" si="5"/>
        <v>1441750</v>
      </c>
      <c r="D45" s="41">
        <f t="shared" si="6"/>
        <v>4</v>
      </c>
      <c r="E45" s="42" t="str">
        <f t="shared" si="2"/>
        <v>VALENCIA</v>
      </c>
      <c r="F45" s="42">
        <f t="shared" si="7"/>
        <v>263030</v>
      </c>
      <c r="G45" s="42">
        <f t="shared" si="8"/>
        <v>304785</v>
      </c>
    </row>
    <row r="46" spans="1:9" x14ac:dyDescent="0.25">
      <c r="A46" s="42" t="str">
        <f t="shared" si="3"/>
        <v>BILBAO</v>
      </c>
      <c r="B46" s="41">
        <f t="shared" si="4"/>
        <v>61841</v>
      </c>
      <c r="C46" s="41">
        <f t="shared" si="5"/>
        <v>46740</v>
      </c>
      <c r="D46" s="41">
        <f t="shared" si="6"/>
        <v>15</v>
      </c>
      <c r="E46" s="42" t="str">
        <f t="shared" si="2"/>
        <v>MALAGA</v>
      </c>
      <c r="F46" s="42">
        <f t="shared" si="7"/>
        <v>262994</v>
      </c>
      <c r="G46" s="42">
        <f t="shared" si="8"/>
        <v>270254</v>
      </c>
    </row>
    <row r="47" spans="1:9" x14ac:dyDescent="0.25">
      <c r="A47" s="42" t="str">
        <f t="shared" si="3"/>
        <v>CARTAGENA</v>
      </c>
      <c r="B47" s="41">
        <f t="shared" si="4"/>
        <v>46997</v>
      </c>
      <c r="C47" s="41">
        <f t="shared" si="5"/>
        <v>45218</v>
      </c>
      <c r="D47" s="41">
        <f t="shared" si="6"/>
        <v>17</v>
      </c>
      <c r="E47" s="42" t="str">
        <f t="shared" si="2"/>
        <v>ALMERIA</v>
      </c>
      <c r="F47" s="42">
        <f t="shared" si="7"/>
        <v>190173</v>
      </c>
      <c r="G47" s="42">
        <f t="shared" si="8"/>
        <v>216651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BAHIA DE CADIZ</v>
      </c>
      <c r="F48" s="42">
        <f t="shared" si="7"/>
        <v>155842</v>
      </c>
      <c r="G48" s="42">
        <f t="shared" si="8"/>
        <v>160579</v>
      </c>
    </row>
    <row r="49" spans="1:7" x14ac:dyDescent="0.25">
      <c r="A49" s="42" t="str">
        <f t="shared" si="3"/>
        <v>CEUTA</v>
      </c>
      <c r="B49" s="41">
        <f t="shared" si="4"/>
        <v>840140</v>
      </c>
      <c r="C49" s="41">
        <f t="shared" si="5"/>
        <v>852830</v>
      </c>
      <c r="D49" s="41">
        <f t="shared" si="6"/>
        <v>6</v>
      </c>
      <c r="E49" s="42" t="str">
        <f t="shared" si="2"/>
        <v>MOTRIL</v>
      </c>
      <c r="F49" s="42">
        <f t="shared" si="7"/>
        <v>120306</v>
      </c>
      <c r="G49" s="42">
        <f t="shared" si="8"/>
        <v>97815</v>
      </c>
    </row>
    <row r="50" spans="1:7" x14ac:dyDescent="0.25">
      <c r="A50" s="42" t="str">
        <f t="shared" si="3"/>
        <v>FERROL-SAN CIBRAO</v>
      </c>
      <c r="B50" s="41">
        <f t="shared" si="4"/>
        <v>14201</v>
      </c>
      <c r="C50" s="41">
        <f t="shared" si="5"/>
        <v>3130</v>
      </c>
      <c r="D50" s="41">
        <f t="shared" si="6"/>
        <v>20</v>
      </c>
      <c r="E50" s="42" t="str">
        <f t="shared" si="2"/>
        <v>SANTANDER</v>
      </c>
      <c r="F50" s="42">
        <f t="shared" si="7"/>
        <v>87442</v>
      </c>
      <c r="G50" s="42">
        <f t="shared" si="8"/>
        <v>77661</v>
      </c>
    </row>
    <row r="51" spans="1:7" x14ac:dyDescent="0.25">
      <c r="A51" s="42" t="str">
        <f t="shared" si="3"/>
        <v>GIJON</v>
      </c>
      <c r="B51" s="41">
        <f t="shared" si="4"/>
        <v>29524</v>
      </c>
      <c r="C51" s="41">
        <f t="shared" si="5"/>
        <v>26373</v>
      </c>
      <c r="D51" s="41">
        <f t="shared" si="6"/>
        <v>19</v>
      </c>
      <c r="E51" s="42" t="str">
        <f t="shared" si="2"/>
        <v>ALICANTE</v>
      </c>
      <c r="F51" s="42">
        <f t="shared" si="7"/>
        <v>71487</v>
      </c>
      <c r="G51" s="42">
        <f t="shared" si="8"/>
        <v>82564</v>
      </c>
    </row>
    <row r="52" spans="1:7" x14ac:dyDescent="0.25">
      <c r="A52" s="42" t="str">
        <f t="shared" si="3"/>
        <v>HUELVA</v>
      </c>
      <c r="B52" s="41">
        <f t="shared" si="4"/>
        <v>12756</v>
      </c>
      <c r="C52" s="41">
        <f t="shared" si="5"/>
        <v>12649</v>
      </c>
      <c r="D52" s="41">
        <f t="shared" si="6"/>
        <v>21</v>
      </c>
      <c r="E52" s="42" t="str">
        <f t="shared" si="2"/>
        <v>BILBAO</v>
      </c>
      <c r="F52" s="42">
        <f t="shared" si="7"/>
        <v>61841</v>
      </c>
      <c r="G52" s="42">
        <f t="shared" si="8"/>
        <v>46740</v>
      </c>
    </row>
    <row r="53" spans="1:7" x14ac:dyDescent="0.25">
      <c r="A53" s="42" t="str">
        <f t="shared" si="3"/>
        <v>LAS PALMAS</v>
      </c>
      <c r="B53" s="41">
        <f t="shared" si="4"/>
        <v>1072214</v>
      </c>
      <c r="C53" s="41">
        <f t="shared" si="5"/>
        <v>982720</v>
      </c>
      <c r="D53" s="41">
        <f t="shared" si="6"/>
        <v>5</v>
      </c>
      <c r="E53" s="42" t="str">
        <f t="shared" si="2"/>
        <v>A CORUÑA</v>
      </c>
      <c r="F53" s="42">
        <f t="shared" si="7"/>
        <v>58524</v>
      </c>
      <c r="G53" s="42">
        <f t="shared" si="8"/>
        <v>57547</v>
      </c>
    </row>
    <row r="54" spans="1:7" x14ac:dyDescent="0.25">
      <c r="A54" s="42" t="str">
        <f t="shared" si="3"/>
        <v>MALAGA</v>
      </c>
      <c r="B54" s="41">
        <f t="shared" si="4"/>
        <v>262994</v>
      </c>
      <c r="C54" s="41">
        <f t="shared" si="5"/>
        <v>270254</v>
      </c>
      <c r="D54" s="41">
        <f t="shared" si="6"/>
        <v>9</v>
      </c>
      <c r="E54" s="42" t="str">
        <f t="shared" si="2"/>
        <v>CARTAGENA</v>
      </c>
      <c r="F54" s="42">
        <f t="shared" si="7"/>
        <v>46997</v>
      </c>
      <c r="G54" s="42">
        <f t="shared" si="8"/>
        <v>45218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VIGO</v>
      </c>
      <c r="F55" s="42">
        <f t="shared" ref="F55:F65" si="9">LOOKUP(E55,$A$38:$A$65,$B$38:$B$65)</f>
        <v>38918</v>
      </c>
      <c r="G55" s="42">
        <f t="shared" si="8"/>
        <v>63138</v>
      </c>
    </row>
    <row r="56" spans="1:7" x14ac:dyDescent="0.25">
      <c r="A56" s="42" t="str">
        <f t="shared" si="3"/>
        <v>MELILLA</v>
      </c>
      <c r="B56" s="41">
        <f t="shared" si="4"/>
        <v>280127</v>
      </c>
      <c r="C56" s="41">
        <f t="shared" si="5"/>
        <v>275591</v>
      </c>
      <c r="D56" s="41">
        <f t="shared" si="6"/>
        <v>7</v>
      </c>
      <c r="E56" s="42" t="str">
        <f t="shared" si="2"/>
        <v>GIJON</v>
      </c>
      <c r="F56" s="42">
        <f t="shared" si="9"/>
        <v>29524</v>
      </c>
      <c r="G56" s="42">
        <f t="shared" si="8"/>
        <v>26373</v>
      </c>
    </row>
    <row r="57" spans="1:7" x14ac:dyDescent="0.25">
      <c r="A57" s="42" t="str">
        <f t="shared" si="3"/>
        <v>MOTRIL</v>
      </c>
      <c r="B57" s="41">
        <f t="shared" si="4"/>
        <v>120306</v>
      </c>
      <c r="C57" s="41">
        <f t="shared" si="5"/>
        <v>97815</v>
      </c>
      <c r="D57" s="41">
        <f t="shared" si="6"/>
        <v>12</v>
      </c>
      <c r="E57" s="42" t="str">
        <f t="shared" si="2"/>
        <v>FERROL-SAN CIBRAO</v>
      </c>
      <c r="F57" s="42">
        <f t="shared" si="9"/>
        <v>14201</v>
      </c>
      <c r="G57" s="42">
        <f t="shared" si="8"/>
        <v>3130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12756</v>
      </c>
      <c r="G58" s="42">
        <f t="shared" si="8"/>
        <v>12649</v>
      </c>
    </row>
    <row r="59" spans="1:7" x14ac:dyDescent="0.25">
      <c r="A59" s="42" t="str">
        <f t="shared" si="3"/>
        <v>SANTA CRUZ DE TENERIFE</v>
      </c>
      <c r="B59" s="41">
        <f t="shared" si="4"/>
        <v>2430532</v>
      </c>
      <c r="C59" s="41">
        <f t="shared" si="5"/>
        <v>2452802</v>
      </c>
      <c r="D59" s="41">
        <f t="shared" si="6"/>
        <v>1</v>
      </c>
      <c r="E59" s="42" t="str">
        <f t="shared" si="2"/>
        <v>SEVILLA</v>
      </c>
      <c r="F59" s="42">
        <f t="shared" si="9"/>
        <v>7129</v>
      </c>
      <c r="G59" s="42">
        <f t="shared" si="8"/>
        <v>8836</v>
      </c>
    </row>
    <row r="60" spans="1:7" x14ac:dyDescent="0.25">
      <c r="A60" s="42" t="str">
        <f t="shared" si="3"/>
        <v>SANTANDER</v>
      </c>
      <c r="B60" s="41">
        <f t="shared" si="4"/>
        <v>87442</v>
      </c>
      <c r="C60" s="41">
        <f t="shared" si="5"/>
        <v>77661</v>
      </c>
      <c r="D60" s="41">
        <f t="shared" si="6"/>
        <v>13</v>
      </c>
      <c r="E60" s="42" t="str">
        <f t="shared" si="2"/>
        <v>VILAGARCIA</v>
      </c>
      <c r="F60" s="42">
        <f t="shared" si="9"/>
        <v>897</v>
      </c>
      <c r="G60" s="42">
        <f t="shared" si="8"/>
        <v>1021</v>
      </c>
    </row>
    <row r="61" spans="1:7" x14ac:dyDescent="0.25">
      <c r="A61" s="42" t="str">
        <f t="shared" si="3"/>
        <v>SEVILLA</v>
      </c>
      <c r="B61" s="41">
        <f t="shared" si="4"/>
        <v>7129</v>
      </c>
      <c r="C61" s="41">
        <f t="shared" si="5"/>
        <v>8836</v>
      </c>
      <c r="D61" s="41">
        <f t="shared" si="6"/>
        <v>22</v>
      </c>
      <c r="E61" s="42" t="str">
        <f t="shared" si="2"/>
        <v>TARRAGONA</v>
      </c>
      <c r="F61" s="42">
        <f t="shared" si="9"/>
        <v>367</v>
      </c>
      <c r="G61" s="42">
        <f t="shared" si="8"/>
        <v>172</v>
      </c>
    </row>
    <row r="62" spans="1:7" x14ac:dyDescent="0.25">
      <c r="A62" s="42" t="str">
        <f t="shared" si="3"/>
        <v>TARRAGONA</v>
      </c>
      <c r="B62" s="41">
        <f t="shared" si="4"/>
        <v>367</v>
      </c>
      <c r="C62" s="41">
        <f t="shared" si="5"/>
        <v>172</v>
      </c>
      <c r="D62" s="41">
        <f t="shared" si="6"/>
        <v>24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263030</v>
      </c>
      <c r="C63" s="41">
        <f t="shared" si="5"/>
        <v>304785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38918</v>
      </c>
      <c r="C64" s="41">
        <f t="shared" si="5"/>
        <v>63138</v>
      </c>
      <c r="D64" s="41">
        <f t="shared" si="6"/>
        <v>18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6295</v>
      </c>
      <c r="C7" s="9">
        <v>10774</v>
      </c>
      <c r="D7" s="9">
        <v>57547</v>
      </c>
      <c r="E7" s="9">
        <v>58524</v>
      </c>
      <c r="F7" s="10">
        <f>((E7*100)/D7)-100</f>
        <v>1.6977427146506301</v>
      </c>
      <c r="G7" s="1"/>
      <c r="H7" s="1"/>
      <c r="I7" s="1"/>
    </row>
    <row r="8" spans="1:12" x14ac:dyDescent="0.25">
      <c r="A8" s="11" t="s">
        <v>45</v>
      </c>
      <c r="B8" s="12">
        <v>1823</v>
      </c>
      <c r="C8" s="12">
        <v>4093</v>
      </c>
      <c r="D8" s="12">
        <v>18206</v>
      </c>
      <c r="E8" s="12">
        <v>17036</v>
      </c>
      <c r="F8" s="13">
        <f t="shared" ref="F8:F35" si="0">((E8*100)/D8)-100</f>
        <v>-6.4264528177523914</v>
      </c>
      <c r="G8" s="1"/>
      <c r="H8" s="1"/>
      <c r="I8" s="1"/>
    </row>
    <row r="9" spans="1:12" x14ac:dyDescent="0.25">
      <c r="A9" s="8" t="s">
        <v>46</v>
      </c>
      <c r="B9" s="9">
        <v>2299</v>
      </c>
      <c r="C9" s="9">
        <v>302</v>
      </c>
      <c r="D9" s="9">
        <v>8243</v>
      </c>
      <c r="E9" s="9">
        <v>5427</v>
      </c>
      <c r="F9" s="10">
        <f t="shared" si="0"/>
        <v>-34.162319543855389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13197</v>
      </c>
      <c r="C12" s="12">
        <v>25209</v>
      </c>
      <c r="D12" s="12">
        <v>151165</v>
      </c>
      <c r="E12" s="12">
        <v>146961</v>
      </c>
      <c r="F12" s="13">
        <f t="shared" si="0"/>
        <v>-2.7810670459431748</v>
      </c>
      <c r="G12" s="1"/>
      <c r="H12" s="1"/>
      <c r="I12" s="1"/>
    </row>
    <row r="13" spans="1:12" x14ac:dyDescent="0.25">
      <c r="A13" s="8" t="s">
        <v>50</v>
      </c>
      <c r="B13" s="9">
        <v>174237</v>
      </c>
      <c r="C13" s="9">
        <v>166381</v>
      </c>
      <c r="D13" s="9">
        <v>562308</v>
      </c>
      <c r="E13" s="9">
        <v>591263</v>
      </c>
      <c r="F13" s="10">
        <f t="shared" si="0"/>
        <v>5.1493131877903267</v>
      </c>
      <c r="G13" s="1"/>
      <c r="H13" s="1"/>
      <c r="I13" s="1"/>
    </row>
    <row r="14" spans="1:12" x14ac:dyDescent="0.25">
      <c r="A14" s="11" t="s">
        <v>51</v>
      </c>
      <c r="B14" s="12">
        <v>296042</v>
      </c>
      <c r="C14" s="12">
        <v>255261</v>
      </c>
      <c r="D14" s="12">
        <v>1044598</v>
      </c>
      <c r="E14" s="12">
        <v>947873</v>
      </c>
      <c r="F14" s="13">
        <f t="shared" si="0"/>
        <v>-9.2595429055004956</v>
      </c>
      <c r="G14" s="1"/>
      <c r="H14" s="1"/>
      <c r="I14" s="1"/>
    </row>
    <row r="15" spans="1:12" x14ac:dyDescent="0.25">
      <c r="A15" s="8" t="s">
        <v>52</v>
      </c>
      <c r="B15" s="9">
        <v>2354</v>
      </c>
      <c r="C15" s="9">
        <v>1604</v>
      </c>
      <c r="D15" s="9">
        <v>9624</v>
      </c>
      <c r="E15" s="9">
        <v>30767</v>
      </c>
      <c r="F15" s="10">
        <f t="shared" si="0"/>
        <v>219.69035743973399</v>
      </c>
      <c r="G15" s="1"/>
      <c r="H15" s="1"/>
      <c r="I15" s="1"/>
    </row>
    <row r="16" spans="1:12" x14ac:dyDescent="0.25">
      <c r="A16" s="11" t="s">
        <v>53</v>
      </c>
      <c r="B16" s="12">
        <v>13450</v>
      </c>
      <c r="C16" s="12">
        <v>12929</v>
      </c>
      <c r="D16" s="12">
        <v>45218</v>
      </c>
      <c r="E16" s="12">
        <v>46997</v>
      </c>
      <c r="F16" s="13">
        <f t="shared" si="0"/>
        <v>3.9342739616966753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1485</v>
      </c>
      <c r="E18" s="12">
        <v>2141</v>
      </c>
      <c r="F18" s="13">
        <f t="shared" si="0"/>
        <v>44.17508417508418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2477</v>
      </c>
      <c r="D19" s="9">
        <v>3130</v>
      </c>
      <c r="E19" s="9">
        <v>14201</v>
      </c>
      <c r="F19" s="10">
        <f t="shared" si="0"/>
        <v>353.70607028753994</v>
      </c>
      <c r="G19" s="1"/>
      <c r="H19" s="1"/>
      <c r="I19" s="1"/>
    </row>
    <row r="20" spans="1:9" x14ac:dyDescent="0.25">
      <c r="A20" s="11" t="s">
        <v>57</v>
      </c>
      <c r="B20" s="12">
        <v>256</v>
      </c>
      <c r="C20" s="12">
        <v>0</v>
      </c>
      <c r="D20" s="12">
        <v>4916</v>
      </c>
      <c r="E20" s="12">
        <v>4741</v>
      </c>
      <c r="F20" s="13">
        <f t="shared" si="0"/>
        <v>-3.5598047192839744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10244</v>
      </c>
      <c r="C22" s="12">
        <v>12064</v>
      </c>
      <c r="D22" s="12">
        <v>372866</v>
      </c>
      <c r="E22" s="12">
        <v>576062</v>
      </c>
      <c r="F22" s="13">
        <f t="shared" si="0"/>
        <v>54.495716959980257</v>
      </c>
      <c r="G22" s="1"/>
      <c r="H22" s="1"/>
      <c r="I22" s="1"/>
    </row>
    <row r="23" spans="1:9" x14ac:dyDescent="0.25">
      <c r="A23" s="8" t="s">
        <v>60</v>
      </c>
      <c r="B23" s="9">
        <v>12083</v>
      </c>
      <c r="C23" s="9">
        <v>6430</v>
      </c>
      <c r="D23" s="9">
        <v>172351</v>
      </c>
      <c r="E23" s="9">
        <v>167860</v>
      </c>
      <c r="F23" s="10">
        <f t="shared" si="0"/>
        <v>-2.6057290065041627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679</v>
      </c>
      <c r="E25" s="9">
        <v>254</v>
      </c>
      <c r="F25" s="10">
        <f t="shared" si="0"/>
        <v>-62.5920471281296</v>
      </c>
      <c r="G25" s="1"/>
      <c r="H25" s="1"/>
      <c r="I25" s="1"/>
    </row>
    <row r="26" spans="1:9" x14ac:dyDescent="0.25">
      <c r="A26" s="11" t="s">
        <v>63</v>
      </c>
      <c r="B26" s="12">
        <v>1549</v>
      </c>
      <c r="C26" s="12">
        <v>3006</v>
      </c>
      <c r="D26" s="12">
        <v>7040</v>
      </c>
      <c r="E26" s="12">
        <v>12629</v>
      </c>
      <c r="F26" s="13">
        <f t="shared" si="0"/>
        <v>79.389204545454533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7908</v>
      </c>
      <c r="C28" s="12">
        <v>9320</v>
      </c>
      <c r="D28" s="12">
        <v>419420</v>
      </c>
      <c r="E28" s="12">
        <v>448121</v>
      </c>
      <c r="F28" s="13">
        <f t="shared" si="0"/>
        <v>6.8430213151494854</v>
      </c>
      <c r="G28" s="1"/>
      <c r="H28" s="1"/>
      <c r="I28" s="1"/>
    </row>
    <row r="29" spans="1:9" x14ac:dyDescent="0.25">
      <c r="A29" s="8" t="s">
        <v>66</v>
      </c>
      <c r="B29" s="9">
        <v>208</v>
      </c>
      <c r="C29" s="9">
        <v>2973</v>
      </c>
      <c r="D29" s="9">
        <v>5288</v>
      </c>
      <c r="E29" s="9">
        <v>7094</v>
      </c>
      <c r="F29" s="10">
        <f t="shared" si="0"/>
        <v>34.152798789712563</v>
      </c>
      <c r="G29" s="1"/>
      <c r="H29" s="1"/>
      <c r="I29" s="1"/>
    </row>
    <row r="30" spans="1:9" x14ac:dyDescent="0.25">
      <c r="A30" s="11" t="s">
        <v>67</v>
      </c>
      <c r="B30" s="12">
        <v>1154</v>
      </c>
      <c r="C30" s="12">
        <v>1056</v>
      </c>
      <c r="D30" s="12">
        <v>8836</v>
      </c>
      <c r="E30" s="12">
        <v>7129</v>
      </c>
      <c r="F30" s="13">
        <f t="shared" si="0"/>
        <v>-19.318696242643725</v>
      </c>
      <c r="G30" s="1"/>
      <c r="H30" s="1"/>
      <c r="I30" s="1"/>
    </row>
    <row r="31" spans="1:9" x14ac:dyDescent="0.25">
      <c r="A31" s="8" t="s">
        <v>68</v>
      </c>
      <c r="B31" s="9">
        <v>94</v>
      </c>
      <c r="C31" s="9">
        <v>282</v>
      </c>
      <c r="D31" s="9">
        <v>172</v>
      </c>
      <c r="E31" s="9">
        <v>359</v>
      </c>
      <c r="F31" s="10">
        <f t="shared" si="0"/>
        <v>108.72093023255815</v>
      </c>
      <c r="G31" s="1"/>
      <c r="H31" s="1"/>
      <c r="I31" s="1"/>
    </row>
    <row r="32" spans="1:9" x14ac:dyDescent="0.25">
      <c r="A32" s="11" t="s">
        <v>69</v>
      </c>
      <c r="B32" s="12">
        <v>32799</v>
      </c>
      <c r="C32" s="12">
        <v>23203</v>
      </c>
      <c r="D32" s="12">
        <v>174474</v>
      </c>
      <c r="E32" s="12">
        <v>124300</v>
      </c>
      <c r="F32" s="13">
        <f t="shared" si="0"/>
        <v>-28.75729335029861</v>
      </c>
      <c r="G32" s="1"/>
      <c r="H32" s="1"/>
      <c r="I32" s="1"/>
    </row>
    <row r="33" spans="1:9" x14ac:dyDescent="0.25">
      <c r="A33" s="8" t="s">
        <v>70</v>
      </c>
      <c r="B33" s="9">
        <v>16277</v>
      </c>
      <c r="C33" s="9">
        <v>16447</v>
      </c>
      <c r="D33" s="9">
        <v>63138</v>
      </c>
      <c r="E33" s="9">
        <v>38918</v>
      </c>
      <c r="F33" s="10">
        <f t="shared" si="0"/>
        <v>-38.3604168646457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1021</v>
      </c>
      <c r="E34" s="12">
        <v>897</v>
      </c>
      <c r="F34" s="13">
        <f t="shared" si="0"/>
        <v>-12.144955925563167</v>
      </c>
      <c r="G34" s="1"/>
      <c r="H34" s="1"/>
      <c r="I34" s="1"/>
    </row>
    <row r="35" spans="1:9" x14ac:dyDescent="0.25">
      <c r="A35" s="14" t="s">
        <v>72</v>
      </c>
      <c r="B35" s="15">
        <f>SUM(B7:B34)</f>
        <v>592269</v>
      </c>
      <c r="C35" s="15">
        <f t="shared" ref="C35:E35" si="1">SUM(C7:C34)</f>
        <v>553811</v>
      </c>
      <c r="D35" s="15">
        <f t="shared" si="1"/>
        <v>3133450</v>
      </c>
      <c r="E35" s="15">
        <f t="shared" si="1"/>
        <v>3249554</v>
      </c>
      <c r="F35" s="16">
        <f t="shared" si="0"/>
        <v>3.705308844883433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58524</v>
      </c>
      <c r="C38" s="41">
        <f>D7</f>
        <v>57547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BARCELONA</v>
      </c>
      <c r="F38" s="42">
        <f>LOOKUP(E38,$A$38:$A$65,$B$38:$B$65)</f>
        <v>947873</v>
      </c>
      <c r="G38" s="42">
        <f>LOOKUP(E38,$A$38:$A$65,$C$38:$C$65)</f>
        <v>1044598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17036</v>
      </c>
      <c r="C39" s="41">
        <f t="shared" ref="C39:C65" si="5">D8</f>
        <v>18206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591263</v>
      </c>
      <c r="G39" s="42">
        <f t="shared" ref="G39:G65" si="8">LOOKUP(E39,$A$38:$A$65,$C$38:$C$65)</f>
        <v>562308</v>
      </c>
    </row>
    <row r="40" spans="1:9" x14ac:dyDescent="0.25">
      <c r="A40" s="42" t="str">
        <f t="shared" si="3"/>
        <v>ALMERIA</v>
      </c>
      <c r="B40" s="41">
        <f t="shared" si="4"/>
        <v>5427</v>
      </c>
      <c r="C40" s="41">
        <f t="shared" si="5"/>
        <v>8243</v>
      </c>
      <c r="D40" s="41">
        <f t="shared" si="6"/>
        <v>17</v>
      </c>
      <c r="E40" s="42" t="str">
        <f t="shared" si="2"/>
        <v>LAS PALMAS</v>
      </c>
      <c r="F40" s="42">
        <f t="shared" si="7"/>
        <v>576062</v>
      </c>
      <c r="G40" s="42">
        <f t="shared" si="8"/>
        <v>372866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448121</v>
      </c>
      <c r="G41" s="42">
        <f t="shared" si="8"/>
        <v>419420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167860</v>
      </c>
      <c r="G42" s="42">
        <f t="shared" si="8"/>
        <v>172351</v>
      </c>
    </row>
    <row r="43" spans="1:9" x14ac:dyDescent="0.25">
      <c r="A43" s="42" t="str">
        <f t="shared" si="3"/>
        <v>BAHIA DE CADIZ</v>
      </c>
      <c r="B43" s="41">
        <f t="shared" si="4"/>
        <v>146961</v>
      </c>
      <c r="C43" s="41">
        <f t="shared" si="5"/>
        <v>151165</v>
      </c>
      <c r="D43" s="41">
        <f t="shared" si="6"/>
        <v>6</v>
      </c>
      <c r="E43" s="42" t="str">
        <f t="shared" si="2"/>
        <v>BAHIA DE CADIZ</v>
      </c>
      <c r="F43" s="42">
        <f t="shared" si="7"/>
        <v>146961</v>
      </c>
      <c r="G43" s="42">
        <f t="shared" si="8"/>
        <v>151165</v>
      </c>
    </row>
    <row r="44" spans="1:9" x14ac:dyDescent="0.25">
      <c r="A44" s="42" t="str">
        <f t="shared" si="3"/>
        <v>BALEARES</v>
      </c>
      <c r="B44" s="41">
        <f t="shared" si="4"/>
        <v>591263</v>
      </c>
      <c r="C44" s="41">
        <f t="shared" si="5"/>
        <v>562308</v>
      </c>
      <c r="D44" s="41">
        <f t="shared" si="6"/>
        <v>2</v>
      </c>
      <c r="E44" s="42" t="str">
        <f t="shared" si="2"/>
        <v>VALENCIA</v>
      </c>
      <c r="F44" s="42">
        <f t="shared" si="7"/>
        <v>124300</v>
      </c>
      <c r="G44" s="42">
        <f t="shared" si="8"/>
        <v>174474</v>
      </c>
    </row>
    <row r="45" spans="1:9" x14ac:dyDescent="0.25">
      <c r="A45" s="42" t="str">
        <f t="shared" si="3"/>
        <v>BARCELONA</v>
      </c>
      <c r="B45" s="41">
        <f t="shared" si="4"/>
        <v>947873</v>
      </c>
      <c r="C45" s="41">
        <f t="shared" si="5"/>
        <v>1044598</v>
      </c>
      <c r="D45" s="41">
        <f t="shared" si="6"/>
        <v>1</v>
      </c>
      <c r="E45" s="42" t="str">
        <f t="shared" si="2"/>
        <v>A CORUÑA</v>
      </c>
      <c r="F45" s="42">
        <f t="shared" si="7"/>
        <v>58524</v>
      </c>
      <c r="G45" s="42">
        <f t="shared" si="8"/>
        <v>57547</v>
      </c>
    </row>
    <row r="46" spans="1:9" x14ac:dyDescent="0.25">
      <c r="A46" s="42" t="str">
        <f t="shared" si="3"/>
        <v>BILBAO</v>
      </c>
      <c r="B46" s="41">
        <f t="shared" si="4"/>
        <v>30767</v>
      </c>
      <c r="C46" s="41">
        <f t="shared" si="5"/>
        <v>9624</v>
      </c>
      <c r="D46" s="41">
        <f t="shared" si="6"/>
        <v>11</v>
      </c>
      <c r="E46" s="42" t="str">
        <f t="shared" si="2"/>
        <v>CARTAGENA</v>
      </c>
      <c r="F46" s="42">
        <f t="shared" si="7"/>
        <v>46997</v>
      </c>
      <c r="G46" s="42">
        <f t="shared" si="8"/>
        <v>45218</v>
      </c>
    </row>
    <row r="47" spans="1:9" x14ac:dyDescent="0.25">
      <c r="A47" s="42" t="str">
        <f t="shared" si="3"/>
        <v>CARTAGENA</v>
      </c>
      <c r="B47" s="41">
        <f t="shared" si="4"/>
        <v>46997</v>
      </c>
      <c r="C47" s="41">
        <f t="shared" si="5"/>
        <v>45218</v>
      </c>
      <c r="D47" s="41">
        <f t="shared" si="6"/>
        <v>9</v>
      </c>
      <c r="E47" s="42" t="str">
        <f t="shared" si="2"/>
        <v>VIGO</v>
      </c>
      <c r="F47" s="42">
        <f t="shared" si="7"/>
        <v>38918</v>
      </c>
      <c r="G47" s="42">
        <f t="shared" si="8"/>
        <v>63138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BILBAO</v>
      </c>
      <c r="F48" s="42">
        <f t="shared" si="7"/>
        <v>30767</v>
      </c>
      <c r="G48" s="42">
        <f t="shared" si="8"/>
        <v>9624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1485</v>
      </c>
      <c r="D49" s="41">
        <f t="shared" si="6"/>
        <v>19</v>
      </c>
      <c r="E49" s="42" t="str">
        <f t="shared" si="2"/>
        <v>ALICANTE</v>
      </c>
      <c r="F49" s="42">
        <f t="shared" si="7"/>
        <v>17036</v>
      </c>
      <c r="G49" s="42">
        <f t="shared" si="8"/>
        <v>18206</v>
      </c>
    </row>
    <row r="50" spans="1:7" x14ac:dyDescent="0.25">
      <c r="A50" s="42" t="str">
        <f t="shared" si="3"/>
        <v>FERROL-SAN CIBRAO</v>
      </c>
      <c r="B50" s="41">
        <f t="shared" si="4"/>
        <v>14201</v>
      </c>
      <c r="C50" s="41">
        <f t="shared" si="5"/>
        <v>3130</v>
      </c>
      <c r="D50" s="41">
        <f t="shared" si="6"/>
        <v>13</v>
      </c>
      <c r="E50" s="42" t="str">
        <f t="shared" si="2"/>
        <v>FERROL-SAN CIBRAO</v>
      </c>
      <c r="F50" s="42">
        <f t="shared" si="7"/>
        <v>14201</v>
      </c>
      <c r="G50" s="42">
        <f t="shared" si="8"/>
        <v>3130</v>
      </c>
    </row>
    <row r="51" spans="1:7" x14ac:dyDescent="0.25">
      <c r="A51" s="42" t="str">
        <f t="shared" si="3"/>
        <v>GIJON</v>
      </c>
      <c r="B51" s="41">
        <f t="shared" si="4"/>
        <v>4741</v>
      </c>
      <c r="C51" s="41">
        <f t="shared" si="5"/>
        <v>4916</v>
      </c>
      <c r="D51" s="41">
        <f t="shared" si="6"/>
        <v>18</v>
      </c>
      <c r="E51" s="42" t="str">
        <f t="shared" si="2"/>
        <v>MOTRIL</v>
      </c>
      <c r="F51" s="42">
        <f t="shared" si="7"/>
        <v>12629</v>
      </c>
      <c r="G51" s="42">
        <f t="shared" si="8"/>
        <v>7040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7129</v>
      </c>
      <c r="G52" s="42">
        <f t="shared" si="8"/>
        <v>8836</v>
      </c>
    </row>
    <row r="53" spans="1:7" x14ac:dyDescent="0.25">
      <c r="A53" s="42" t="str">
        <f t="shared" si="3"/>
        <v>LAS PALMAS</v>
      </c>
      <c r="B53" s="41">
        <f t="shared" si="4"/>
        <v>576062</v>
      </c>
      <c r="C53" s="41">
        <f t="shared" si="5"/>
        <v>372866</v>
      </c>
      <c r="D53" s="41">
        <f t="shared" si="6"/>
        <v>3</v>
      </c>
      <c r="E53" s="42" t="str">
        <f t="shared" si="2"/>
        <v>SANTANDER</v>
      </c>
      <c r="F53" s="42">
        <f t="shared" si="7"/>
        <v>7094</v>
      </c>
      <c r="G53" s="42">
        <f t="shared" si="8"/>
        <v>5288</v>
      </c>
    </row>
    <row r="54" spans="1:7" x14ac:dyDescent="0.25">
      <c r="A54" s="42" t="str">
        <f t="shared" si="3"/>
        <v>MALAGA</v>
      </c>
      <c r="B54" s="41">
        <f t="shared" si="4"/>
        <v>167860</v>
      </c>
      <c r="C54" s="41">
        <f t="shared" si="5"/>
        <v>172351</v>
      </c>
      <c r="D54" s="41">
        <f t="shared" si="6"/>
        <v>5</v>
      </c>
      <c r="E54" s="42" t="str">
        <f t="shared" si="2"/>
        <v>ALMERIA</v>
      </c>
      <c r="F54" s="42">
        <f t="shared" si="7"/>
        <v>5427</v>
      </c>
      <c r="G54" s="42">
        <f t="shared" si="8"/>
        <v>8243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4741</v>
      </c>
      <c r="G55" s="42">
        <f t="shared" si="8"/>
        <v>4916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679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1485</v>
      </c>
    </row>
    <row r="57" spans="1:7" x14ac:dyDescent="0.25">
      <c r="A57" s="42" t="str">
        <f t="shared" si="3"/>
        <v>MOTRIL</v>
      </c>
      <c r="B57" s="41">
        <f t="shared" si="4"/>
        <v>12629</v>
      </c>
      <c r="C57" s="41">
        <f t="shared" si="5"/>
        <v>7040</v>
      </c>
      <c r="D57" s="41">
        <f t="shared" si="6"/>
        <v>14</v>
      </c>
      <c r="E57" s="42" t="str">
        <f t="shared" si="2"/>
        <v>VILAGARCIA</v>
      </c>
      <c r="F57" s="42">
        <f t="shared" si="9"/>
        <v>897</v>
      </c>
      <c r="G57" s="42">
        <f t="shared" si="8"/>
        <v>1021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359</v>
      </c>
      <c r="G58" s="42">
        <f t="shared" si="8"/>
        <v>172</v>
      </c>
    </row>
    <row r="59" spans="1:7" x14ac:dyDescent="0.25">
      <c r="A59" s="42" t="str">
        <f t="shared" si="3"/>
        <v>SANTA CRUZ DE TENERIFE</v>
      </c>
      <c r="B59" s="41">
        <f t="shared" si="4"/>
        <v>448121</v>
      </c>
      <c r="C59" s="41">
        <f t="shared" si="5"/>
        <v>419420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679</v>
      </c>
    </row>
    <row r="60" spans="1:7" x14ac:dyDescent="0.25">
      <c r="A60" s="42" t="str">
        <f t="shared" si="3"/>
        <v>SANTANDER</v>
      </c>
      <c r="B60" s="41">
        <f t="shared" si="4"/>
        <v>7094</v>
      </c>
      <c r="C60" s="41">
        <f t="shared" si="5"/>
        <v>5288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7129</v>
      </c>
      <c r="C61" s="41">
        <f t="shared" si="5"/>
        <v>8836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359</v>
      </c>
      <c r="C62" s="41">
        <f t="shared" si="5"/>
        <v>172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124300</v>
      </c>
      <c r="C63" s="41">
        <f t="shared" si="5"/>
        <v>174474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38918</v>
      </c>
      <c r="C64" s="41">
        <f t="shared" si="5"/>
        <v>63138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1021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3752</v>
      </c>
      <c r="C8" s="12">
        <v>3600</v>
      </c>
      <c r="D8" s="12">
        <v>17182</v>
      </c>
      <c r="E8" s="12">
        <v>15301</v>
      </c>
      <c r="F8" s="13">
        <f t="shared" ref="F8:F35" si="0">((E8*100)/D8)-100</f>
        <v>-10.947503201024332</v>
      </c>
      <c r="G8" s="1"/>
      <c r="H8" s="1"/>
      <c r="I8" s="1"/>
    </row>
    <row r="9" spans="1:12" x14ac:dyDescent="0.25">
      <c r="A9" s="8" t="s">
        <v>46</v>
      </c>
      <c r="B9" s="9">
        <v>9445</v>
      </c>
      <c r="C9" s="9">
        <v>7123</v>
      </c>
      <c r="D9" s="9">
        <v>46937</v>
      </c>
      <c r="E9" s="9">
        <v>37554</v>
      </c>
      <c r="F9" s="10">
        <f t="shared" si="0"/>
        <v>-19.990625732364663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81447</v>
      </c>
      <c r="C11" s="9">
        <v>74746</v>
      </c>
      <c r="D11" s="9">
        <v>451534</v>
      </c>
      <c r="E11" s="9">
        <v>429689</v>
      </c>
      <c r="F11" s="10">
        <f t="shared" si="0"/>
        <v>-4.837952402255425</v>
      </c>
      <c r="G11" s="1"/>
      <c r="H11" s="1"/>
      <c r="I11" s="1"/>
    </row>
    <row r="12" spans="1:12" x14ac:dyDescent="0.25">
      <c r="A12" s="11" t="s">
        <v>49</v>
      </c>
      <c r="B12" s="12">
        <v>1044</v>
      </c>
      <c r="C12" s="12">
        <v>1131</v>
      </c>
      <c r="D12" s="12">
        <v>5177</v>
      </c>
      <c r="E12" s="12">
        <v>5036</v>
      </c>
      <c r="F12" s="13">
        <f t="shared" si="0"/>
        <v>-2.7235850878887362</v>
      </c>
      <c r="G12" s="1"/>
      <c r="H12" s="1"/>
      <c r="I12" s="1"/>
    </row>
    <row r="13" spans="1:12" x14ac:dyDescent="0.25">
      <c r="A13" s="8" t="s">
        <v>50</v>
      </c>
      <c r="B13" s="9">
        <v>37670</v>
      </c>
      <c r="C13" s="9">
        <v>30846</v>
      </c>
      <c r="D13" s="9">
        <v>144193</v>
      </c>
      <c r="E13" s="9">
        <v>156781</v>
      </c>
      <c r="F13" s="10">
        <f t="shared" si="0"/>
        <v>8.729966087119351</v>
      </c>
      <c r="G13" s="1"/>
      <c r="H13" s="1"/>
      <c r="I13" s="1"/>
    </row>
    <row r="14" spans="1:12" x14ac:dyDescent="0.25">
      <c r="A14" s="11" t="s">
        <v>51</v>
      </c>
      <c r="B14" s="12">
        <v>24054</v>
      </c>
      <c r="C14" s="12">
        <v>23989</v>
      </c>
      <c r="D14" s="12">
        <v>87721</v>
      </c>
      <c r="E14" s="12">
        <v>85893</v>
      </c>
      <c r="F14" s="13">
        <f t="shared" si="0"/>
        <v>-2.0838795727362935</v>
      </c>
      <c r="G14" s="1"/>
      <c r="H14" s="1"/>
      <c r="I14" s="1"/>
    </row>
    <row r="15" spans="1:12" x14ac:dyDescent="0.25">
      <c r="A15" s="8" t="s">
        <v>52</v>
      </c>
      <c r="B15" s="9">
        <v>3566</v>
      </c>
      <c r="C15" s="9">
        <v>3475</v>
      </c>
      <c r="D15" s="9">
        <v>16619</v>
      </c>
      <c r="E15" s="9">
        <v>14457</v>
      </c>
      <c r="F15" s="10">
        <f t="shared" si="0"/>
        <v>-13.009206330104092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29141</v>
      </c>
      <c r="C18" s="12">
        <v>27122</v>
      </c>
      <c r="D18" s="12">
        <v>164977</v>
      </c>
      <c r="E18" s="12">
        <v>154519</v>
      </c>
      <c r="F18" s="13">
        <f t="shared" si="0"/>
        <v>-6.3390654454863409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570</v>
      </c>
      <c r="C20" s="12">
        <v>2687</v>
      </c>
      <c r="D20" s="12">
        <v>2375</v>
      </c>
      <c r="E20" s="12">
        <v>8270</v>
      </c>
      <c r="F20" s="13">
        <f t="shared" si="0"/>
        <v>248.21052631578948</v>
      </c>
      <c r="G20" s="1"/>
      <c r="H20" s="1"/>
      <c r="I20" s="1"/>
    </row>
    <row r="21" spans="1:9" x14ac:dyDescent="0.25">
      <c r="A21" s="8" t="s">
        <v>58</v>
      </c>
      <c r="B21" s="9">
        <v>1779</v>
      </c>
      <c r="C21" s="9">
        <v>1538</v>
      </c>
      <c r="D21" s="9">
        <v>6701</v>
      </c>
      <c r="E21" s="9">
        <v>7293</v>
      </c>
      <c r="F21" s="10">
        <f t="shared" si="0"/>
        <v>8.8345023130875973</v>
      </c>
      <c r="G21" s="1"/>
      <c r="H21" s="1"/>
      <c r="I21" s="1"/>
    </row>
    <row r="22" spans="1:9" x14ac:dyDescent="0.25">
      <c r="A22" s="11" t="s">
        <v>59</v>
      </c>
      <c r="B22" s="12">
        <v>38561</v>
      </c>
      <c r="C22" s="12">
        <v>31754</v>
      </c>
      <c r="D22" s="12">
        <v>189819</v>
      </c>
      <c r="E22" s="12">
        <v>168570</v>
      </c>
      <c r="F22" s="13">
        <f t="shared" si="0"/>
        <v>-11.194348300222842</v>
      </c>
      <c r="G22" s="1"/>
      <c r="H22" s="1"/>
      <c r="I22" s="1"/>
    </row>
    <row r="23" spans="1:9" x14ac:dyDescent="0.25">
      <c r="A23" s="8" t="s">
        <v>60</v>
      </c>
      <c r="B23" s="9">
        <v>2546</v>
      </c>
      <c r="C23" s="9">
        <v>1715</v>
      </c>
      <c r="D23" s="9">
        <v>11451</v>
      </c>
      <c r="E23" s="9">
        <v>10470</v>
      </c>
      <c r="F23" s="10">
        <f t="shared" si="0"/>
        <v>-8.5669373853811948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10995</v>
      </c>
      <c r="C25" s="9">
        <v>9467</v>
      </c>
      <c r="D25" s="9">
        <v>52194</v>
      </c>
      <c r="E25" s="9">
        <v>47933</v>
      </c>
      <c r="F25" s="10">
        <f t="shared" si="0"/>
        <v>-8.1637736138253416</v>
      </c>
      <c r="G25" s="1"/>
      <c r="H25" s="1"/>
      <c r="I25" s="1"/>
    </row>
    <row r="26" spans="1:9" x14ac:dyDescent="0.25">
      <c r="A26" s="11" t="s">
        <v>63</v>
      </c>
      <c r="B26" s="12">
        <v>5614</v>
      </c>
      <c r="C26" s="12">
        <v>5002</v>
      </c>
      <c r="D26" s="12">
        <v>24570</v>
      </c>
      <c r="E26" s="12">
        <v>24451</v>
      </c>
      <c r="F26" s="13">
        <f t="shared" si="0"/>
        <v>-0.48433048433048498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86790</v>
      </c>
      <c r="C28" s="12">
        <v>82090</v>
      </c>
      <c r="D28" s="12">
        <v>463422</v>
      </c>
      <c r="E28" s="12">
        <v>442897</v>
      </c>
      <c r="F28" s="13">
        <f t="shared" si="0"/>
        <v>-4.4290085494430542</v>
      </c>
      <c r="G28" s="1"/>
      <c r="H28" s="1"/>
      <c r="I28" s="1"/>
    </row>
    <row r="29" spans="1:9" x14ac:dyDescent="0.25">
      <c r="A29" s="8" t="s">
        <v>66</v>
      </c>
      <c r="B29" s="9">
        <v>9059</v>
      </c>
      <c r="C29" s="9">
        <v>10736</v>
      </c>
      <c r="D29" s="9">
        <v>30473</v>
      </c>
      <c r="E29" s="9">
        <v>34983</v>
      </c>
      <c r="F29" s="10">
        <f t="shared" si="0"/>
        <v>14.799986873625826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3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5</v>
      </c>
      <c r="E31" s="9">
        <v>1</v>
      </c>
      <c r="F31" s="10">
        <f t="shared" si="0"/>
        <v>-80</v>
      </c>
      <c r="G31" s="1"/>
      <c r="H31" s="1"/>
      <c r="I31" s="1"/>
    </row>
    <row r="32" spans="1:9" x14ac:dyDescent="0.25">
      <c r="A32" s="11" t="s">
        <v>69</v>
      </c>
      <c r="B32" s="12">
        <v>4989</v>
      </c>
      <c r="C32" s="12">
        <v>4193</v>
      </c>
      <c r="D32" s="12">
        <v>26290</v>
      </c>
      <c r="E32" s="12">
        <v>24262</v>
      </c>
      <c r="F32" s="13">
        <f t="shared" si="0"/>
        <v>-7.7139596804868802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351022</v>
      </c>
      <c r="C35" s="15">
        <f t="shared" ref="C35:E35" si="1">SUM(C7:C34)</f>
        <v>321214</v>
      </c>
      <c r="D35" s="15">
        <f t="shared" si="1"/>
        <v>1741643</v>
      </c>
      <c r="E35" s="15">
        <f t="shared" si="1"/>
        <v>1668360</v>
      </c>
      <c r="F35" s="16">
        <f t="shared" si="0"/>
        <v>-4.2076935399504976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442897</v>
      </c>
      <c r="G38" s="42">
        <f>LOOKUP(E38,$A$38:$A$65,$C$38:$C$65)</f>
        <v>463422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15301</v>
      </c>
      <c r="C39" s="41">
        <f t="shared" ref="C39:C65" si="5">D8</f>
        <v>17182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429689</v>
      </c>
      <c r="G39" s="42">
        <f t="shared" ref="G39:G65" si="8">LOOKUP(E39,$A$38:$A$65,$C$38:$C$65)</f>
        <v>451534</v>
      </c>
    </row>
    <row r="40" spans="1:9" x14ac:dyDescent="0.25">
      <c r="A40" s="42" t="str">
        <f t="shared" si="3"/>
        <v>ALMERIA</v>
      </c>
      <c r="B40" s="41">
        <f t="shared" si="4"/>
        <v>37554</v>
      </c>
      <c r="C40" s="41">
        <f t="shared" si="5"/>
        <v>46937</v>
      </c>
      <c r="D40" s="41">
        <f t="shared" si="6"/>
        <v>8</v>
      </c>
      <c r="E40" s="42" t="str">
        <f t="shared" si="2"/>
        <v>LAS PALMAS</v>
      </c>
      <c r="F40" s="42">
        <f t="shared" si="7"/>
        <v>168570</v>
      </c>
      <c r="G40" s="42">
        <f t="shared" si="8"/>
        <v>189819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156781</v>
      </c>
      <c r="G41" s="42">
        <f t="shared" si="8"/>
        <v>144193</v>
      </c>
    </row>
    <row r="42" spans="1:9" x14ac:dyDescent="0.25">
      <c r="A42" s="42" t="str">
        <f t="shared" si="3"/>
        <v>BAHIA DE ALGECIRAS</v>
      </c>
      <c r="B42" s="41">
        <f t="shared" si="4"/>
        <v>429689</v>
      </c>
      <c r="C42" s="41">
        <f t="shared" si="5"/>
        <v>451534</v>
      </c>
      <c r="D42" s="41">
        <f t="shared" si="6"/>
        <v>2</v>
      </c>
      <c r="E42" s="42" t="str">
        <f t="shared" si="2"/>
        <v>CEUTA</v>
      </c>
      <c r="F42" s="42">
        <f t="shared" si="7"/>
        <v>154519</v>
      </c>
      <c r="G42" s="42">
        <f t="shared" si="8"/>
        <v>164977</v>
      </c>
    </row>
    <row r="43" spans="1:9" x14ac:dyDescent="0.25">
      <c r="A43" s="42" t="str">
        <f t="shared" si="3"/>
        <v>BAHIA DE CADIZ</v>
      </c>
      <c r="B43" s="41">
        <f t="shared" si="4"/>
        <v>5036</v>
      </c>
      <c r="C43" s="41">
        <f t="shared" si="5"/>
        <v>5177</v>
      </c>
      <c r="D43" s="41">
        <f t="shared" si="6"/>
        <v>17</v>
      </c>
      <c r="E43" s="42" t="str">
        <f t="shared" si="2"/>
        <v>BARCELONA</v>
      </c>
      <c r="F43" s="42">
        <f t="shared" si="7"/>
        <v>85893</v>
      </c>
      <c r="G43" s="42">
        <f t="shared" si="8"/>
        <v>87721</v>
      </c>
    </row>
    <row r="44" spans="1:9" x14ac:dyDescent="0.25">
      <c r="A44" s="42" t="str">
        <f t="shared" si="3"/>
        <v>BALEARES</v>
      </c>
      <c r="B44" s="41">
        <f t="shared" si="4"/>
        <v>156781</v>
      </c>
      <c r="C44" s="41">
        <f t="shared" si="5"/>
        <v>144193</v>
      </c>
      <c r="D44" s="41">
        <f t="shared" si="6"/>
        <v>4</v>
      </c>
      <c r="E44" s="42" t="str">
        <f t="shared" si="2"/>
        <v>MELILLA</v>
      </c>
      <c r="F44" s="42">
        <f t="shared" si="7"/>
        <v>47933</v>
      </c>
      <c r="G44" s="42">
        <f t="shared" si="8"/>
        <v>52194</v>
      </c>
    </row>
    <row r="45" spans="1:9" x14ac:dyDescent="0.25">
      <c r="A45" s="42" t="str">
        <f t="shared" si="3"/>
        <v>BARCELONA</v>
      </c>
      <c r="B45" s="41">
        <f t="shared" si="4"/>
        <v>85893</v>
      </c>
      <c r="C45" s="41">
        <f t="shared" si="5"/>
        <v>87721</v>
      </c>
      <c r="D45" s="41">
        <f t="shared" si="6"/>
        <v>6</v>
      </c>
      <c r="E45" s="42" t="str">
        <f t="shared" si="2"/>
        <v>ALMERIA</v>
      </c>
      <c r="F45" s="42">
        <f t="shared" si="7"/>
        <v>37554</v>
      </c>
      <c r="G45" s="42">
        <f t="shared" si="8"/>
        <v>46937</v>
      </c>
    </row>
    <row r="46" spans="1:9" x14ac:dyDescent="0.25">
      <c r="A46" s="42" t="str">
        <f t="shared" si="3"/>
        <v>BILBAO</v>
      </c>
      <c r="B46" s="41">
        <f t="shared" si="4"/>
        <v>14457</v>
      </c>
      <c r="C46" s="41">
        <f t="shared" si="5"/>
        <v>16619</v>
      </c>
      <c r="D46" s="41">
        <f t="shared" si="6"/>
        <v>13</v>
      </c>
      <c r="E46" s="42" t="str">
        <f t="shared" si="2"/>
        <v>SANTANDER</v>
      </c>
      <c r="F46" s="42">
        <f t="shared" si="7"/>
        <v>34983</v>
      </c>
      <c r="G46" s="42">
        <f t="shared" si="8"/>
        <v>30473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24451</v>
      </c>
      <c r="G47" s="42">
        <f t="shared" si="8"/>
        <v>24570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24262</v>
      </c>
      <c r="G48" s="42">
        <f t="shared" si="8"/>
        <v>26290</v>
      </c>
    </row>
    <row r="49" spans="1:7" x14ac:dyDescent="0.25">
      <c r="A49" s="42" t="str">
        <f t="shared" si="3"/>
        <v>CEUTA</v>
      </c>
      <c r="B49" s="41">
        <f t="shared" si="4"/>
        <v>154519</v>
      </c>
      <c r="C49" s="41">
        <f t="shared" si="5"/>
        <v>164977</v>
      </c>
      <c r="D49" s="41">
        <f t="shared" si="6"/>
        <v>5</v>
      </c>
      <c r="E49" s="42" t="str">
        <f t="shared" si="2"/>
        <v>ALICANTE</v>
      </c>
      <c r="F49" s="42">
        <f t="shared" si="7"/>
        <v>15301</v>
      </c>
      <c r="G49" s="42">
        <f t="shared" si="8"/>
        <v>17182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14457</v>
      </c>
      <c r="G50" s="42">
        <f t="shared" si="8"/>
        <v>16619</v>
      </c>
    </row>
    <row r="51" spans="1:7" x14ac:dyDescent="0.25">
      <c r="A51" s="42" t="str">
        <f t="shared" si="3"/>
        <v>GIJON</v>
      </c>
      <c r="B51" s="41">
        <f t="shared" si="4"/>
        <v>8270</v>
      </c>
      <c r="C51" s="41">
        <f t="shared" si="5"/>
        <v>2375</v>
      </c>
      <c r="D51" s="41">
        <f t="shared" si="6"/>
        <v>15</v>
      </c>
      <c r="E51" s="42" t="str">
        <f t="shared" si="2"/>
        <v>MALAGA</v>
      </c>
      <c r="F51" s="42">
        <f t="shared" si="7"/>
        <v>10470</v>
      </c>
      <c r="G51" s="42">
        <f t="shared" si="8"/>
        <v>11451</v>
      </c>
    </row>
    <row r="52" spans="1:7" x14ac:dyDescent="0.25">
      <c r="A52" s="42" t="str">
        <f t="shared" si="3"/>
        <v>HUELVA</v>
      </c>
      <c r="B52" s="41">
        <f t="shared" si="4"/>
        <v>7293</v>
      </c>
      <c r="C52" s="41">
        <f t="shared" si="5"/>
        <v>6701</v>
      </c>
      <c r="D52" s="41">
        <f t="shared" si="6"/>
        <v>16</v>
      </c>
      <c r="E52" s="42" t="str">
        <f t="shared" si="2"/>
        <v>GIJON</v>
      </c>
      <c r="F52" s="42">
        <f t="shared" si="7"/>
        <v>8270</v>
      </c>
      <c r="G52" s="42">
        <f t="shared" si="8"/>
        <v>2375</v>
      </c>
    </row>
    <row r="53" spans="1:7" x14ac:dyDescent="0.25">
      <c r="A53" s="42" t="str">
        <f t="shared" si="3"/>
        <v>LAS PALMAS</v>
      </c>
      <c r="B53" s="41">
        <f t="shared" si="4"/>
        <v>168570</v>
      </c>
      <c r="C53" s="41">
        <f t="shared" si="5"/>
        <v>189819</v>
      </c>
      <c r="D53" s="41">
        <f t="shared" si="6"/>
        <v>3</v>
      </c>
      <c r="E53" s="42" t="str">
        <f t="shared" si="2"/>
        <v>HUELVA</v>
      </c>
      <c r="F53" s="42">
        <f t="shared" si="7"/>
        <v>7293</v>
      </c>
      <c r="G53" s="42">
        <f t="shared" si="8"/>
        <v>6701</v>
      </c>
    </row>
    <row r="54" spans="1:7" x14ac:dyDescent="0.25">
      <c r="A54" s="42" t="str">
        <f t="shared" si="3"/>
        <v>MALAGA</v>
      </c>
      <c r="B54" s="41">
        <f t="shared" si="4"/>
        <v>10470</v>
      </c>
      <c r="C54" s="41">
        <f t="shared" si="5"/>
        <v>11451</v>
      </c>
      <c r="D54" s="41">
        <f t="shared" si="6"/>
        <v>14</v>
      </c>
      <c r="E54" s="42" t="str">
        <f t="shared" si="2"/>
        <v>BAHIA DE CADIZ</v>
      </c>
      <c r="F54" s="42">
        <f t="shared" si="7"/>
        <v>5036</v>
      </c>
      <c r="G54" s="42">
        <f t="shared" si="8"/>
        <v>5177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1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47933</v>
      </c>
      <c r="C56" s="41">
        <f t="shared" si="5"/>
        <v>52194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24451</v>
      </c>
      <c r="C57" s="41">
        <f t="shared" si="5"/>
        <v>24570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442897</v>
      </c>
      <c r="C59" s="41">
        <f t="shared" si="5"/>
        <v>463422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34983</v>
      </c>
      <c r="C60" s="41">
        <f t="shared" si="5"/>
        <v>30473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24262</v>
      </c>
      <c r="C63" s="41">
        <f t="shared" si="5"/>
        <v>26290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90</v>
      </c>
      <c r="C7" s="9">
        <v>84</v>
      </c>
      <c r="D7" s="9">
        <v>573</v>
      </c>
      <c r="E7" s="9">
        <v>555</v>
      </c>
      <c r="F7" s="10">
        <f>((E7*100)/D7)-100</f>
        <v>-3.1413612565444993</v>
      </c>
      <c r="G7" s="1"/>
      <c r="H7" s="1"/>
      <c r="I7" s="1"/>
    </row>
    <row r="8" spans="1:12" x14ac:dyDescent="0.25">
      <c r="A8" s="11" t="s">
        <v>45</v>
      </c>
      <c r="B8" s="12">
        <v>78</v>
      </c>
      <c r="C8" s="12">
        <v>72</v>
      </c>
      <c r="D8" s="12">
        <v>424</v>
      </c>
      <c r="E8" s="12">
        <v>389</v>
      </c>
      <c r="F8" s="13">
        <f t="shared" ref="F8:F35" si="0">((E8*100)/D8)-100</f>
        <v>-8.2547169811320771</v>
      </c>
      <c r="G8" s="1"/>
      <c r="H8" s="1"/>
      <c r="I8" s="1"/>
    </row>
    <row r="9" spans="1:12" x14ac:dyDescent="0.25">
      <c r="A9" s="8" t="s">
        <v>46</v>
      </c>
      <c r="B9" s="9">
        <v>106</v>
      </c>
      <c r="C9" s="9">
        <v>113</v>
      </c>
      <c r="D9" s="9">
        <v>572</v>
      </c>
      <c r="E9" s="9">
        <v>599</v>
      </c>
      <c r="F9" s="10">
        <f t="shared" si="0"/>
        <v>4.72027972027972</v>
      </c>
      <c r="G9" s="1"/>
      <c r="H9" s="1"/>
      <c r="I9" s="1"/>
    </row>
    <row r="10" spans="1:12" x14ac:dyDescent="0.25">
      <c r="A10" s="11" t="s">
        <v>47</v>
      </c>
      <c r="B10" s="12">
        <v>83</v>
      </c>
      <c r="C10" s="12">
        <v>67</v>
      </c>
      <c r="D10" s="12">
        <v>408</v>
      </c>
      <c r="E10" s="12">
        <v>411</v>
      </c>
      <c r="F10" s="13">
        <f t="shared" si="0"/>
        <v>0.73529411764705799</v>
      </c>
      <c r="G10" s="1"/>
      <c r="H10" s="1"/>
      <c r="I10" s="1"/>
    </row>
    <row r="11" spans="1:12" x14ac:dyDescent="0.25">
      <c r="A11" s="8" t="s">
        <v>48</v>
      </c>
      <c r="B11" s="9">
        <v>2024</v>
      </c>
      <c r="C11" s="9">
        <v>2308</v>
      </c>
      <c r="D11" s="9">
        <v>11727</v>
      </c>
      <c r="E11" s="9">
        <v>12303</v>
      </c>
      <c r="F11" s="10">
        <f t="shared" si="0"/>
        <v>4.9117421335379845</v>
      </c>
      <c r="G11" s="1"/>
      <c r="H11" s="1"/>
      <c r="I11" s="1"/>
    </row>
    <row r="12" spans="1:12" x14ac:dyDescent="0.25">
      <c r="A12" s="11" t="s">
        <v>49</v>
      </c>
      <c r="B12" s="12">
        <v>74</v>
      </c>
      <c r="C12" s="12">
        <v>69</v>
      </c>
      <c r="D12" s="12">
        <v>542</v>
      </c>
      <c r="E12" s="12">
        <v>458</v>
      </c>
      <c r="F12" s="13">
        <f t="shared" si="0"/>
        <v>-15.498154981549817</v>
      </c>
      <c r="G12" s="1"/>
      <c r="H12" s="1"/>
      <c r="I12" s="1"/>
    </row>
    <row r="13" spans="1:12" x14ac:dyDescent="0.25">
      <c r="A13" s="8" t="s">
        <v>50</v>
      </c>
      <c r="B13" s="9">
        <v>3244</v>
      </c>
      <c r="C13" s="9">
        <v>4225</v>
      </c>
      <c r="D13" s="9">
        <v>11116</v>
      </c>
      <c r="E13" s="9">
        <v>14140</v>
      </c>
      <c r="F13" s="10">
        <f t="shared" si="0"/>
        <v>27.204030226700255</v>
      </c>
      <c r="G13" s="1"/>
      <c r="H13" s="1"/>
      <c r="I13" s="1"/>
    </row>
    <row r="14" spans="1:12" x14ac:dyDescent="0.25">
      <c r="A14" s="11" t="s">
        <v>51</v>
      </c>
      <c r="B14" s="12">
        <v>708</v>
      </c>
      <c r="C14" s="12">
        <v>701</v>
      </c>
      <c r="D14" s="12">
        <v>3733</v>
      </c>
      <c r="E14" s="12">
        <v>3716</v>
      </c>
      <c r="F14" s="13">
        <f t="shared" si="0"/>
        <v>-0.45539780337530544</v>
      </c>
      <c r="G14" s="1"/>
      <c r="H14" s="1"/>
      <c r="I14" s="1"/>
    </row>
    <row r="15" spans="1:12" x14ac:dyDescent="0.25">
      <c r="A15" s="8" t="s">
        <v>52</v>
      </c>
      <c r="B15" s="9">
        <v>232</v>
      </c>
      <c r="C15" s="9">
        <v>239</v>
      </c>
      <c r="D15" s="9">
        <v>1411</v>
      </c>
      <c r="E15" s="9">
        <v>1423</v>
      </c>
      <c r="F15" s="10">
        <f t="shared" si="0"/>
        <v>0.85046066619419491</v>
      </c>
      <c r="G15" s="1"/>
      <c r="H15" s="1"/>
      <c r="I15" s="1"/>
    </row>
    <row r="16" spans="1:12" x14ac:dyDescent="0.25">
      <c r="A16" s="11" t="s">
        <v>53</v>
      </c>
      <c r="B16" s="12">
        <v>144</v>
      </c>
      <c r="C16" s="12">
        <v>147</v>
      </c>
      <c r="D16" s="12">
        <v>854</v>
      </c>
      <c r="E16" s="12">
        <v>821</v>
      </c>
      <c r="F16" s="13">
        <f t="shared" si="0"/>
        <v>-3.864168618266973</v>
      </c>
      <c r="G16" s="1"/>
      <c r="H16" s="1"/>
      <c r="I16" s="1"/>
    </row>
    <row r="17" spans="1:9" x14ac:dyDescent="0.25">
      <c r="A17" s="8" t="s">
        <v>54</v>
      </c>
      <c r="B17" s="9">
        <v>136</v>
      </c>
      <c r="C17" s="9">
        <v>135</v>
      </c>
      <c r="D17" s="9">
        <v>699</v>
      </c>
      <c r="E17" s="9">
        <v>748</v>
      </c>
      <c r="F17" s="10">
        <f t="shared" si="0"/>
        <v>7.0100143061516462</v>
      </c>
      <c r="G17" s="1"/>
      <c r="H17" s="1"/>
      <c r="I17" s="1"/>
    </row>
    <row r="18" spans="1:9" x14ac:dyDescent="0.25">
      <c r="A18" s="11" t="s">
        <v>55</v>
      </c>
      <c r="B18" s="12">
        <v>941</v>
      </c>
      <c r="C18" s="12">
        <v>921</v>
      </c>
      <c r="D18" s="12">
        <v>5793</v>
      </c>
      <c r="E18" s="12">
        <v>5473</v>
      </c>
      <c r="F18" s="13">
        <f t="shared" si="0"/>
        <v>-5.5239081650267536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85</v>
      </c>
      <c r="D19" s="9">
        <v>517</v>
      </c>
      <c r="E19" s="9">
        <v>548</v>
      </c>
      <c r="F19" s="10">
        <f t="shared" si="0"/>
        <v>5.9961315280464191</v>
      </c>
      <c r="G19" s="1"/>
      <c r="H19" s="1"/>
      <c r="I19" s="1"/>
    </row>
    <row r="20" spans="1:9" x14ac:dyDescent="0.25">
      <c r="A20" s="11" t="s">
        <v>57</v>
      </c>
      <c r="B20" s="12">
        <v>104</v>
      </c>
      <c r="C20" s="12">
        <v>116</v>
      </c>
      <c r="D20" s="12">
        <v>604</v>
      </c>
      <c r="E20" s="12">
        <v>679</v>
      </c>
      <c r="F20" s="13">
        <f t="shared" si="0"/>
        <v>12.41721854304636</v>
      </c>
      <c r="G20" s="1"/>
      <c r="H20" s="1"/>
      <c r="I20" s="1"/>
    </row>
    <row r="21" spans="1:9" x14ac:dyDescent="0.25">
      <c r="A21" s="8" t="s">
        <v>58</v>
      </c>
      <c r="B21" s="9">
        <v>154</v>
      </c>
      <c r="C21" s="9">
        <v>115</v>
      </c>
      <c r="D21" s="9">
        <v>911</v>
      </c>
      <c r="E21" s="9">
        <v>895</v>
      </c>
      <c r="F21" s="10">
        <f t="shared" si="0"/>
        <v>-1.7563117453347985</v>
      </c>
      <c r="G21" s="1"/>
      <c r="H21" s="1"/>
      <c r="I21" s="1"/>
    </row>
    <row r="22" spans="1:9" x14ac:dyDescent="0.25">
      <c r="A22" s="11" t="s">
        <v>59</v>
      </c>
      <c r="B22" s="12">
        <v>846</v>
      </c>
      <c r="C22" s="12">
        <v>845</v>
      </c>
      <c r="D22" s="12">
        <v>5415</v>
      </c>
      <c r="E22" s="12">
        <v>5423</v>
      </c>
      <c r="F22" s="13">
        <f t="shared" si="0"/>
        <v>0.14773776546630302</v>
      </c>
      <c r="G22" s="1"/>
      <c r="H22" s="1"/>
      <c r="I22" s="1"/>
    </row>
    <row r="23" spans="1:9" x14ac:dyDescent="0.25">
      <c r="A23" s="8" t="s">
        <v>60</v>
      </c>
      <c r="B23" s="9">
        <v>128</v>
      </c>
      <c r="C23" s="9">
        <v>103</v>
      </c>
      <c r="D23" s="9">
        <v>668</v>
      </c>
      <c r="E23" s="9">
        <v>672</v>
      </c>
      <c r="F23" s="10">
        <f t="shared" si="0"/>
        <v>0.59880239520957446</v>
      </c>
      <c r="G23" s="1"/>
      <c r="H23" s="1"/>
      <c r="I23" s="1"/>
    </row>
    <row r="24" spans="1:9" x14ac:dyDescent="0.25">
      <c r="A24" s="11" t="s">
        <v>61</v>
      </c>
      <c r="B24" s="12">
        <v>53</v>
      </c>
      <c r="C24" s="12">
        <v>55</v>
      </c>
      <c r="D24" s="12">
        <v>260</v>
      </c>
      <c r="E24" s="12">
        <v>285</v>
      </c>
      <c r="F24" s="13">
        <f t="shared" si="0"/>
        <v>9.6153846153846132</v>
      </c>
      <c r="G24" s="1"/>
      <c r="H24" s="1"/>
      <c r="I24" s="1"/>
    </row>
    <row r="25" spans="1:9" x14ac:dyDescent="0.25">
      <c r="A25" s="8" t="s">
        <v>62</v>
      </c>
      <c r="B25" s="9">
        <v>139</v>
      </c>
      <c r="C25" s="9">
        <v>113</v>
      </c>
      <c r="D25" s="9">
        <v>687</v>
      </c>
      <c r="E25" s="9">
        <v>667</v>
      </c>
      <c r="F25" s="10">
        <f t="shared" si="0"/>
        <v>-2.911208151382823</v>
      </c>
      <c r="G25" s="1"/>
      <c r="H25" s="1"/>
      <c r="I25" s="1"/>
    </row>
    <row r="26" spans="1:9" x14ac:dyDescent="0.25">
      <c r="A26" s="11" t="s">
        <v>63</v>
      </c>
      <c r="B26" s="12">
        <v>78</v>
      </c>
      <c r="C26" s="12">
        <v>73</v>
      </c>
      <c r="D26" s="12">
        <v>442</v>
      </c>
      <c r="E26" s="12">
        <v>401</v>
      </c>
      <c r="F26" s="13">
        <f t="shared" si="0"/>
        <v>-9.2760180995475139</v>
      </c>
      <c r="G26" s="1"/>
      <c r="H26" s="1"/>
      <c r="I26" s="1"/>
    </row>
    <row r="27" spans="1:9" x14ac:dyDescent="0.25">
      <c r="A27" s="8" t="s">
        <v>64</v>
      </c>
      <c r="B27" s="9">
        <v>83</v>
      </c>
      <c r="C27" s="9">
        <v>77</v>
      </c>
      <c r="D27" s="9">
        <v>431</v>
      </c>
      <c r="E27" s="9">
        <v>445</v>
      </c>
      <c r="F27" s="10">
        <f t="shared" si="0"/>
        <v>3.2482598607888633</v>
      </c>
      <c r="G27" s="1"/>
      <c r="H27" s="1"/>
      <c r="I27" s="1"/>
    </row>
    <row r="28" spans="1:9" x14ac:dyDescent="0.25">
      <c r="A28" s="11" t="s">
        <v>65</v>
      </c>
      <c r="B28" s="12">
        <v>935</v>
      </c>
      <c r="C28" s="12">
        <v>950</v>
      </c>
      <c r="D28" s="12">
        <v>6054</v>
      </c>
      <c r="E28" s="12">
        <v>6064</v>
      </c>
      <c r="F28" s="13">
        <f t="shared" si="0"/>
        <v>0.16518004625041272</v>
      </c>
      <c r="G28" s="1"/>
      <c r="H28" s="1"/>
      <c r="I28" s="1"/>
    </row>
    <row r="29" spans="1:9" x14ac:dyDescent="0.25">
      <c r="A29" s="8" t="s">
        <v>66</v>
      </c>
      <c r="B29" s="9">
        <v>110</v>
      </c>
      <c r="C29" s="9">
        <v>115</v>
      </c>
      <c r="D29" s="9">
        <v>633</v>
      </c>
      <c r="E29" s="9">
        <v>688</v>
      </c>
      <c r="F29" s="10">
        <f t="shared" si="0"/>
        <v>8.6887835703001599</v>
      </c>
      <c r="G29" s="1"/>
      <c r="H29" s="1"/>
      <c r="I29" s="1"/>
    </row>
    <row r="30" spans="1:9" x14ac:dyDescent="0.25">
      <c r="A30" s="11" t="s">
        <v>67</v>
      </c>
      <c r="B30" s="12">
        <v>94</v>
      </c>
      <c r="C30" s="12">
        <v>80</v>
      </c>
      <c r="D30" s="12">
        <v>537</v>
      </c>
      <c r="E30" s="12">
        <v>485</v>
      </c>
      <c r="F30" s="13">
        <f t="shared" si="0"/>
        <v>-9.6834264432029755</v>
      </c>
      <c r="G30" s="1"/>
      <c r="H30" s="1"/>
      <c r="I30" s="1"/>
    </row>
    <row r="31" spans="1:9" x14ac:dyDescent="0.25">
      <c r="A31" s="8" t="s">
        <v>68</v>
      </c>
      <c r="B31" s="9">
        <v>200</v>
      </c>
      <c r="C31" s="9">
        <v>210</v>
      </c>
      <c r="D31" s="9">
        <v>1274</v>
      </c>
      <c r="E31" s="9">
        <v>1246</v>
      </c>
      <c r="F31" s="10">
        <f t="shared" si="0"/>
        <v>-2.1978021978022042</v>
      </c>
      <c r="G31" s="1"/>
      <c r="H31" s="1"/>
      <c r="I31" s="1"/>
    </row>
    <row r="32" spans="1:9" x14ac:dyDescent="0.25">
      <c r="A32" s="11" t="s">
        <v>69</v>
      </c>
      <c r="B32" s="12">
        <v>608</v>
      </c>
      <c r="C32" s="12">
        <v>635</v>
      </c>
      <c r="D32" s="12">
        <v>3499</v>
      </c>
      <c r="E32" s="12">
        <v>3611</v>
      </c>
      <c r="F32" s="13">
        <f t="shared" si="0"/>
        <v>3.2009145470134257</v>
      </c>
      <c r="G32" s="1"/>
      <c r="H32" s="1"/>
      <c r="I32" s="1"/>
    </row>
    <row r="33" spans="1:9" x14ac:dyDescent="0.25">
      <c r="A33" s="8" t="s">
        <v>70</v>
      </c>
      <c r="B33" s="9">
        <v>147</v>
      </c>
      <c r="C33" s="9">
        <v>139</v>
      </c>
      <c r="D33" s="9">
        <v>778</v>
      </c>
      <c r="E33" s="9">
        <v>766</v>
      </c>
      <c r="F33" s="10">
        <f t="shared" si="0"/>
        <v>-1.5424164524421542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18</v>
      </c>
      <c r="D34" s="12">
        <v>120</v>
      </c>
      <c r="E34" s="12">
        <v>131</v>
      </c>
      <c r="F34" s="13">
        <f t="shared" si="0"/>
        <v>9.1666666666666714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11643</v>
      </c>
      <c r="C35" s="15">
        <f t="shared" ref="C35:E35" si="1">SUM(C7:C34)</f>
        <v>12810</v>
      </c>
      <c r="D35" s="15">
        <f t="shared" si="1"/>
        <v>60682</v>
      </c>
      <c r="E35" s="15">
        <f t="shared" si="1"/>
        <v>64042</v>
      </c>
      <c r="F35" s="16">
        <f t="shared" si="0"/>
        <v>5.5370620612372647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555</v>
      </c>
      <c r="C38" s="41">
        <f>D7</f>
        <v>573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14140</v>
      </c>
      <c r="G38" s="42">
        <f>LOOKUP(E38,$A$38:$A$65,$C$38:$C$65)</f>
        <v>11116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389</v>
      </c>
      <c r="C39" s="41">
        <f t="shared" ref="C39:C65" si="5">D8</f>
        <v>424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12303</v>
      </c>
      <c r="G39" s="42">
        <f t="shared" ref="G39:G65" si="8">LOOKUP(E39,$A$38:$A$65,$C$38:$C$65)</f>
        <v>11727</v>
      </c>
    </row>
    <row r="40" spans="1:9" x14ac:dyDescent="0.25">
      <c r="A40" s="42" t="str">
        <f t="shared" si="3"/>
        <v>ALMERIA</v>
      </c>
      <c r="B40" s="41">
        <f t="shared" si="4"/>
        <v>599</v>
      </c>
      <c r="C40" s="41">
        <f t="shared" si="5"/>
        <v>572</v>
      </c>
      <c r="D40" s="41">
        <f t="shared" si="6"/>
        <v>18</v>
      </c>
      <c r="E40" s="42" t="str">
        <f t="shared" si="2"/>
        <v>SANTA CRUZ DE TENERIFE</v>
      </c>
      <c r="F40" s="42">
        <f t="shared" si="7"/>
        <v>6064</v>
      </c>
      <c r="G40" s="42">
        <f t="shared" si="8"/>
        <v>6054</v>
      </c>
    </row>
    <row r="41" spans="1:9" x14ac:dyDescent="0.25">
      <c r="A41" s="42" t="str">
        <f t="shared" si="3"/>
        <v>AVILES</v>
      </c>
      <c r="B41" s="41">
        <f t="shared" si="4"/>
        <v>411</v>
      </c>
      <c r="C41" s="41">
        <f t="shared" si="5"/>
        <v>408</v>
      </c>
      <c r="D41" s="41">
        <f t="shared" si="6"/>
        <v>24</v>
      </c>
      <c r="E41" s="42" t="str">
        <f t="shared" si="2"/>
        <v>CEUTA</v>
      </c>
      <c r="F41" s="42">
        <f t="shared" si="7"/>
        <v>5473</v>
      </c>
      <c r="G41" s="42">
        <f t="shared" si="8"/>
        <v>5793</v>
      </c>
    </row>
    <row r="42" spans="1:9" x14ac:dyDescent="0.25">
      <c r="A42" s="42" t="str">
        <f t="shared" si="3"/>
        <v>BAHIA DE ALGECIRAS</v>
      </c>
      <c r="B42" s="41">
        <f t="shared" si="4"/>
        <v>12303</v>
      </c>
      <c r="C42" s="41">
        <f t="shared" si="5"/>
        <v>11727</v>
      </c>
      <c r="D42" s="41">
        <f t="shared" si="6"/>
        <v>2</v>
      </c>
      <c r="E42" s="42" t="str">
        <f t="shared" si="2"/>
        <v>LAS PALMAS</v>
      </c>
      <c r="F42" s="42">
        <f t="shared" si="7"/>
        <v>5423</v>
      </c>
      <c r="G42" s="42">
        <f t="shared" si="8"/>
        <v>5415</v>
      </c>
    </row>
    <row r="43" spans="1:9" x14ac:dyDescent="0.25">
      <c r="A43" s="42" t="str">
        <f t="shared" si="3"/>
        <v>BAHIA DE CADIZ</v>
      </c>
      <c r="B43" s="41">
        <f t="shared" si="4"/>
        <v>458</v>
      </c>
      <c r="C43" s="41">
        <f t="shared" si="5"/>
        <v>542</v>
      </c>
      <c r="D43" s="41">
        <f t="shared" si="6"/>
        <v>22</v>
      </c>
      <c r="E43" s="42" t="str">
        <f t="shared" si="2"/>
        <v>BARCELONA</v>
      </c>
      <c r="F43" s="42">
        <f t="shared" si="7"/>
        <v>3716</v>
      </c>
      <c r="G43" s="42">
        <f t="shared" si="8"/>
        <v>3733</v>
      </c>
    </row>
    <row r="44" spans="1:9" x14ac:dyDescent="0.25">
      <c r="A44" s="42" t="str">
        <f t="shared" si="3"/>
        <v>BALEARES</v>
      </c>
      <c r="B44" s="41">
        <f t="shared" si="4"/>
        <v>14140</v>
      </c>
      <c r="C44" s="41">
        <f t="shared" si="5"/>
        <v>11116</v>
      </c>
      <c r="D44" s="41">
        <f t="shared" si="6"/>
        <v>1</v>
      </c>
      <c r="E44" s="42" t="str">
        <f t="shared" si="2"/>
        <v>VALENCIA</v>
      </c>
      <c r="F44" s="42">
        <f t="shared" si="7"/>
        <v>3611</v>
      </c>
      <c r="G44" s="42">
        <f t="shared" si="8"/>
        <v>3499</v>
      </c>
    </row>
    <row r="45" spans="1:9" x14ac:dyDescent="0.25">
      <c r="A45" s="42" t="str">
        <f t="shared" si="3"/>
        <v>BARCELONA</v>
      </c>
      <c r="B45" s="41">
        <f t="shared" si="4"/>
        <v>3716</v>
      </c>
      <c r="C45" s="41">
        <f t="shared" si="5"/>
        <v>3733</v>
      </c>
      <c r="D45" s="41">
        <f t="shared" si="6"/>
        <v>6</v>
      </c>
      <c r="E45" s="42" t="str">
        <f t="shared" si="2"/>
        <v>BILBAO</v>
      </c>
      <c r="F45" s="42">
        <f t="shared" si="7"/>
        <v>1423</v>
      </c>
      <c r="G45" s="42">
        <f t="shared" si="8"/>
        <v>1411</v>
      </c>
    </row>
    <row r="46" spans="1:9" x14ac:dyDescent="0.25">
      <c r="A46" s="42" t="str">
        <f t="shared" si="3"/>
        <v>BILBAO</v>
      </c>
      <c r="B46" s="41">
        <f t="shared" si="4"/>
        <v>1423</v>
      </c>
      <c r="C46" s="41">
        <f t="shared" si="5"/>
        <v>1411</v>
      </c>
      <c r="D46" s="41">
        <f t="shared" si="6"/>
        <v>8</v>
      </c>
      <c r="E46" s="42" t="str">
        <f t="shared" si="2"/>
        <v>TARRAGONA</v>
      </c>
      <c r="F46" s="42">
        <f t="shared" si="7"/>
        <v>1246</v>
      </c>
      <c r="G46" s="42">
        <f t="shared" si="8"/>
        <v>1274</v>
      </c>
    </row>
    <row r="47" spans="1:9" x14ac:dyDescent="0.25">
      <c r="A47" s="42" t="str">
        <f t="shared" si="3"/>
        <v>CARTAGENA</v>
      </c>
      <c r="B47" s="41">
        <f t="shared" si="4"/>
        <v>821</v>
      </c>
      <c r="C47" s="41">
        <f t="shared" si="5"/>
        <v>854</v>
      </c>
      <c r="D47" s="41">
        <f t="shared" si="6"/>
        <v>11</v>
      </c>
      <c r="E47" s="42" t="str">
        <f t="shared" si="2"/>
        <v>HUELVA</v>
      </c>
      <c r="F47" s="42">
        <f t="shared" si="7"/>
        <v>895</v>
      </c>
      <c r="G47" s="42">
        <f t="shared" si="8"/>
        <v>911</v>
      </c>
    </row>
    <row r="48" spans="1:9" x14ac:dyDescent="0.25">
      <c r="A48" s="42" t="str">
        <f t="shared" si="3"/>
        <v>CASTELLON</v>
      </c>
      <c r="B48" s="41">
        <f t="shared" si="4"/>
        <v>748</v>
      </c>
      <c r="C48" s="41">
        <f t="shared" si="5"/>
        <v>699</v>
      </c>
      <c r="D48" s="41">
        <f t="shared" si="6"/>
        <v>13</v>
      </c>
      <c r="E48" s="42" t="str">
        <f t="shared" si="2"/>
        <v>CARTAGENA</v>
      </c>
      <c r="F48" s="42">
        <f t="shared" si="7"/>
        <v>821</v>
      </c>
      <c r="G48" s="42">
        <f t="shared" si="8"/>
        <v>854</v>
      </c>
    </row>
    <row r="49" spans="1:7" x14ac:dyDescent="0.25">
      <c r="A49" s="42" t="str">
        <f t="shared" si="3"/>
        <v>CEUTA</v>
      </c>
      <c r="B49" s="41">
        <f t="shared" si="4"/>
        <v>5473</v>
      </c>
      <c r="C49" s="41">
        <f t="shared" si="5"/>
        <v>5793</v>
      </c>
      <c r="D49" s="41">
        <f t="shared" si="6"/>
        <v>4</v>
      </c>
      <c r="E49" s="42" t="str">
        <f t="shared" si="2"/>
        <v>VIGO</v>
      </c>
      <c r="F49" s="42">
        <f t="shared" si="7"/>
        <v>766</v>
      </c>
      <c r="G49" s="42">
        <f t="shared" si="8"/>
        <v>778</v>
      </c>
    </row>
    <row r="50" spans="1:7" x14ac:dyDescent="0.25">
      <c r="A50" s="42" t="str">
        <f t="shared" si="3"/>
        <v>FERROL-SAN CIBRAO</v>
      </c>
      <c r="B50" s="41">
        <f t="shared" si="4"/>
        <v>548</v>
      </c>
      <c r="C50" s="41">
        <f t="shared" si="5"/>
        <v>517</v>
      </c>
      <c r="D50" s="41">
        <f t="shared" si="6"/>
        <v>20</v>
      </c>
      <c r="E50" s="42" t="str">
        <f t="shared" si="2"/>
        <v>CASTELLON</v>
      </c>
      <c r="F50" s="42">
        <f t="shared" si="7"/>
        <v>748</v>
      </c>
      <c r="G50" s="42">
        <f t="shared" si="8"/>
        <v>699</v>
      </c>
    </row>
    <row r="51" spans="1:7" x14ac:dyDescent="0.25">
      <c r="A51" s="42" t="str">
        <f t="shared" si="3"/>
        <v>GIJON</v>
      </c>
      <c r="B51" s="41">
        <f t="shared" si="4"/>
        <v>679</v>
      </c>
      <c r="C51" s="41">
        <f t="shared" si="5"/>
        <v>604</v>
      </c>
      <c r="D51" s="41">
        <f t="shared" si="6"/>
        <v>15</v>
      </c>
      <c r="E51" s="42" t="str">
        <f t="shared" si="2"/>
        <v>SANTANDER</v>
      </c>
      <c r="F51" s="42">
        <f t="shared" si="7"/>
        <v>688</v>
      </c>
      <c r="G51" s="42">
        <f t="shared" si="8"/>
        <v>633</v>
      </c>
    </row>
    <row r="52" spans="1:7" x14ac:dyDescent="0.25">
      <c r="A52" s="42" t="str">
        <f t="shared" si="3"/>
        <v>HUELVA</v>
      </c>
      <c r="B52" s="41">
        <f t="shared" si="4"/>
        <v>895</v>
      </c>
      <c r="C52" s="41">
        <f t="shared" si="5"/>
        <v>911</v>
      </c>
      <c r="D52" s="41">
        <f t="shared" si="6"/>
        <v>10</v>
      </c>
      <c r="E52" s="42" t="str">
        <f t="shared" si="2"/>
        <v>GIJON</v>
      </c>
      <c r="F52" s="42">
        <f t="shared" si="7"/>
        <v>679</v>
      </c>
      <c r="G52" s="42">
        <f t="shared" si="8"/>
        <v>604</v>
      </c>
    </row>
    <row r="53" spans="1:7" x14ac:dyDescent="0.25">
      <c r="A53" s="42" t="str">
        <f t="shared" si="3"/>
        <v>LAS PALMAS</v>
      </c>
      <c r="B53" s="41">
        <f t="shared" si="4"/>
        <v>5423</v>
      </c>
      <c r="C53" s="41">
        <f t="shared" si="5"/>
        <v>5415</v>
      </c>
      <c r="D53" s="41">
        <f t="shared" si="6"/>
        <v>5</v>
      </c>
      <c r="E53" s="42" t="str">
        <f t="shared" si="2"/>
        <v>MALAGA</v>
      </c>
      <c r="F53" s="42">
        <f t="shared" si="7"/>
        <v>672</v>
      </c>
      <c r="G53" s="42">
        <f t="shared" si="8"/>
        <v>668</v>
      </c>
    </row>
    <row r="54" spans="1:7" x14ac:dyDescent="0.25">
      <c r="A54" s="42" t="str">
        <f t="shared" si="3"/>
        <v>MALAGA</v>
      </c>
      <c r="B54" s="41">
        <f t="shared" si="4"/>
        <v>672</v>
      </c>
      <c r="C54" s="41">
        <f t="shared" si="5"/>
        <v>668</v>
      </c>
      <c r="D54" s="41">
        <f t="shared" si="6"/>
        <v>16</v>
      </c>
      <c r="E54" s="42" t="str">
        <f t="shared" si="2"/>
        <v>MELILLA</v>
      </c>
      <c r="F54" s="42">
        <f t="shared" si="7"/>
        <v>667</v>
      </c>
      <c r="G54" s="42">
        <f t="shared" si="8"/>
        <v>687</v>
      </c>
    </row>
    <row r="55" spans="1:7" x14ac:dyDescent="0.25">
      <c r="A55" s="42" t="str">
        <f t="shared" si="3"/>
        <v>MARIN Y RIA DE PONTEVEDRA</v>
      </c>
      <c r="B55" s="41">
        <f t="shared" si="4"/>
        <v>285</v>
      </c>
      <c r="C55" s="41">
        <f t="shared" si="5"/>
        <v>260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599</v>
      </c>
      <c r="G55" s="42">
        <f t="shared" si="8"/>
        <v>572</v>
      </c>
    </row>
    <row r="56" spans="1:7" x14ac:dyDescent="0.25">
      <c r="A56" s="42" t="str">
        <f t="shared" si="3"/>
        <v>MELILLA</v>
      </c>
      <c r="B56" s="41">
        <f t="shared" si="4"/>
        <v>667</v>
      </c>
      <c r="C56" s="41">
        <f t="shared" si="5"/>
        <v>687</v>
      </c>
      <c r="D56" s="41">
        <f t="shared" si="6"/>
        <v>17</v>
      </c>
      <c r="E56" s="42" t="str">
        <f t="shared" si="2"/>
        <v>A CORUÑA</v>
      </c>
      <c r="F56" s="42">
        <f t="shared" si="9"/>
        <v>555</v>
      </c>
      <c r="G56" s="42">
        <f t="shared" si="8"/>
        <v>573</v>
      </c>
    </row>
    <row r="57" spans="1:7" x14ac:dyDescent="0.25">
      <c r="A57" s="42" t="str">
        <f t="shared" si="3"/>
        <v>MOTRIL</v>
      </c>
      <c r="B57" s="41">
        <f t="shared" si="4"/>
        <v>401</v>
      </c>
      <c r="C57" s="41">
        <f t="shared" si="5"/>
        <v>442</v>
      </c>
      <c r="D57" s="41">
        <f t="shared" si="6"/>
        <v>25</v>
      </c>
      <c r="E57" s="42" t="str">
        <f t="shared" si="2"/>
        <v>FERROL-SAN CIBRAO</v>
      </c>
      <c r="F57" s="42">
        <f t="shared" si="9"/>
        <v>548</v>
      </c>
      <c r="G57" s="42">
        <f t="shared" si="8"/>
        <v>517</v>
      </c>
    </row>
    <row r="58" spans="1:7" x14ac:dyDescent="0.25">
      <c r="A58" s="42" t="str">
        <f t="shared" si="3"/>
        <v>PASAIA</v>
      </c>
      <c r="B58" s="41">
        <f t="shared" si="4"/>
        <v>445</v>
      </c>
      <c r="C58" s="41">
        <f t="shared" si="5"/>
        <v>431</v>
      </c>
      <c r="D58" s="41">
        <f t="shared" si="6"/>
        <v>23</v>
      </c>
      <c r="E58" s="42" t="str">
        <f t="shared" si="2"/>
        <v>SEVILLA</v>
      </c>
      <c r="F58" s="42">
        <f t="shared" si="9"/>
        <v>485</v>
      </c>
      <c r="G58" s="42">
        <f t="shared" si="8"/>
        <v>537</v>
      </c>
    </row>
    <row r="59" spans="1:7" x14ac:dyDescent="0.25">
      <c r="A59" s="42" t="str">
        <f t="shared" si="3"/>
        <v>SANTA CRUZ DE TENERIFE</v>
      </c>
      <c r="B59" s="41">
        <f t="shared" si="4"/>
        <v>6064</v>
      </c>
      <c r="C59" s="41">
        <f t="shared" si="5"/>
        <v>6054</v>
      </c>
      <c r="D59" s="41">
        <f t="shared" si="6"/>
        <v>3</v>
      </c>
      <c r="E59" s="42" t="str">
        <f t="shared" si="2"/>
        <v>BAHIA DE CADIZ</v>
      </c>
      <c r="F59" s="42">
        <f t="shared" si="9"/>
        <v>458</v>
      </c>
      <c r="G59" s="42">
        <f t="shared" si="8"/>
        <v>542</v>
      </c>
    </row>
    <row r="60" spans="1:7" x14ac:dyDescent="0.25">
      <c r="A60" s="42" t="str">
        <f t="shared" si="3"/>
        <v>SANTANDER</v>
      </c>
      <c r="B60" s="41">
        <f t="shared" si="4"/>
        <v>688</v>
      </c>
      <c r="C60" s="41">
        <f t="shared" si="5"/>
        <v>633</v>
      </c>
      <c r="D60" s="41">
        <f t="shared" si="6"/>
        <v>14</v>
      </c>
      <c r="E60" s="42" t="str">
        <f t="shared" si="2"/>
        <v>PASAIA</v>
      </c>
      <c r="F60" s="42">
        <f t="shared" si="9"/>
        <v>445</v>
      </c>
      <c r="G60" s="42">
        <f t="shared" si="8"/>
        <v>431</v>
      </c>
    </row>
    <row r="61" spans="1:7" x14ac:dyDescent="0.25">
      <c r="A61" s="42" t="str">
        <f t="shared" si="3"/>
        <v>SEVILLA</v>
      </c>
      <c r="B61" s="41">
        <f t="shared" si="4"/>
        <v>485</v>
      </c>
      <c r="C61" s="41">
        <f t="shared" si="5"/>
        <v>537</v>
      </c>
      <c r="D61" s="41">
        <f t="shared" si="6"/>
        <v>21</v>
      </c>
      <c r="E61" s="42" t="str">
        <f t="shared" si="2"/>
        <v>AVILES</v>
      </c>
      <c r="F61" s="42">
        <f t="shared" si="9"/>
        <v>411</v>
      </c>
      <c r="G61" s="42">
        <f t="shared" si="8"/>
        <v>408</v>
      </c>
    </row>
    <row r="62" spans="1:7" x14ac:dyDescent="0.25">
      <c r="A62" s="42" t="str">
        <f t="shared" si="3"/>
        <v>TARRAGONA</v>
      </c>
      <c r="B62" s="41">
        <f t="shared" si="4"/>
        <v>1246</v>
      </c>
      <c r="C62" s="41">
        <f t="shared" si="5"/>
        <v>1274</v>
      </c>
      <c r="D62" s="41">
        <f t="shared" si="6"/>
        <v>9</v>
      </c>
      <c r="E62" s="42" t="str">
        <f t="shared" si="2"/>
        <v>MOTRIL</v>
      </c>
      <c r="F62" s="42">
        <f t="shared" si="9"/>
        <v>401</v>
      </c>
      <c r="G62" s="42">
        <f t="shared" si="8"/>
        <v>442</v>
      </c>
    </row>
    <row r="63" spans="1:7" x14ac:dyDescent="0.25">
      <c r="A63" s="42" t="str">
        <f t="shared" si="3"/>
        <v>VALENCIA</v>
      </c>
      <c r="B63" s="41">
        <f t="shared" si="4"/>
        <v>3611</v>
      </c>
      <c r="C63" s="41">
        <f t="shared" si="5"/>
        <v>3499</v>
      </c>
      <c r="D63" s="41">
        <f t="shared" si="6"/>
        <v>7</v>
      </c>
      <c r="E63" s="42" t="str">
        <f t="shared" si="2"/>
        <v>ALICANTE</v>
      </c>
      <c r="F63" s="42">
        <f t="shared" si="9"/>
        <v>389</v>
      </c>
      <c r="G63" s="42">
        <f t="shared" si="8"/>
        <v>424</v>
      </c>
    </row>
    <row r="64" spans="1:7" x14ac:dyDescent="0.25">
      <c r="A64" s="42" t="str">
        <f t="shared" si="3"/>
        <v>VIGO</v>
      </c>
      <c r="B64" s="41">
        <f t="shared" si="4"/>
        <v>766</v>
      </c>
      <c r="C64" s="41">
        <f t="shared" si="5"/>
        <v>778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285</v>
      </c>
      <c r="G64" s="42">
        <f t="shared" si="8"/>
        <v>260</v>
      </c>
    </row>
    <row r="65" spans="1:7" x14ac:dyDescent="0.25">
      <c r="A65" s="42" t="str">
        <f t="shared" si="3"/>
        <v>VILAGARCIA</v>
      </c>
      <c r="B65" s="41">
        <f t="shared" si="4"/>
        <v>131</v>
      </c>
      <c r="C65" s="41">
        <f t="shared" si="5"/>
        <v>120</v>
      </c>
      <c r="D65" s="41">
        <f t="shared" si="6"/>
        <v>28</v>
      </c>
      <c r="E65" s="42" t="str">
        <f t="shared" si="2"/>
        <v>VILAGARCIA</v>
      </c>
      <c r="F65" s="42">
        <f t="shared" si="9"/>
        <v>131</v>
      </c>
      <c r="G65" s="42">
        <f t="shared" si="8"/>
        <v>120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122" t="s">
        <v>73</v>
      </c>
      <c r="B5" s="120" t="str">
        <f>'Resumen general'!D6</f>
        <v>Mes Junio</v>
      </c>
      <c r="C5" s="121"/>
      <c r="D5" s="120" t="str">
        <f>'Resumen general'!F6</f>
        <v>Acumulado desde Enero</v>
      </c>
      <c r="E5" s="121"/>
      <c r="F5" s="121"/>
      <c r="L5" s="39">
        <f>'Resumen general'!I4</f>
        <v>41857</v>
      </c>
    </row>
    <row r="6" spans="1:12" x14ac:dyDescent="0.25">
      <c r="A6" s="123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1198798</v>
      </c>
      <c r="C7" s="9">
        <v>1570300</v>
      </c>
      <c r="D7" s="9">
        <v>8052787</v>
      </c>
      <c r="E7" s="9">
        <v>8804075</v>
      </c>
      <c r="F7" s="10">
        <f>((E7*100)/D7)-100</f>
        <v>9.3295401952144061</v>
      </c>
      <c r="G7" s="1"/>
      <c r="H7" s="1"/>
      <c r="I7" s="1"/>
    </row>
    <row r="8" spans="1:12" x14ac:dyDescent="0.25">
      <c r="A8" s="11" t="s">
        <v>45</v>
      </c>
      <c r="B8" s="12">
        <v>848163</v>
      </c>
      <c r="C8" s="12">
        <v>830795</v>
      </c>
      <c r="D8" s="12">
        <v>4820873</v>
      </c>
      <c r="E8" s="12">
        <v>4228228</v>
      </c>
      <c r="F8" s="13">
        <f t="shared" ref="F8:F35" si="0">((E8*100)/D8)-100</f>
        <v>-12.293312850182943</v>
      </c>
      <c r="G8" s="1"/>
      <c r="H8" s="1"/>
      <c r="I8" s="1"/>
    </row>
    <row r="9" spans="1:12" x14ac:dyDescent="0.25">
      <c r="A9" s="8" t="s">
        <v>46</v>
      </c>
      <c r="B9" s="9">
        <v>1465662</v>
      </c>
      <c r="C9" s="9">
        <v>1841514</v>
      </c>
      <c r="D9" s="9">
        <v>8108110</v>
      </c>
      <c r="E9" s="9">
        <v>8992643</v>
      </c>
      <c r="F9" s="10">
        <f t="shared" si="0"/>
        <v>10.909237787844518</v>
      </c>
      <c r="G9" s="1"/>
      <c r="H9" s="1"/>
      <c r="I9" s="1"/>
    </row>
    <row r="10" spans="1:12" x14ac:dyDescent="0.25">
      <c r="A10" s="11" t="s">
        <v>47</v>
      </c>
      <c r="B10" s="12">
        <v>643757</v>
      </c>
      <c r="C10" s="12">
        <v>470074</v>
      </c>
      <c r="D10" s="12">
        <v>2957630</v>
      </c>
      <c r="E10" s="12">
        <v>3021223</v>
      </c>
      <c r="F10" s="13">
        <f t="shared" si="0"/>
        <v>2.150133721932761</v>
      </c>
      <c r="G10" s="1"/>
      <c r="H10" s="1"/>
      <c r="I10" s="1"/>
    </row>
    <row r="11" spans="1:12" x14ac:dyDescent="0.25">
      <c r="A11" s="8" t="s">
        <v>48</v>
      </c>
      <c r="B11" s="9">
        <v>28194569</v>
      </c>
      <c r="C11" s="9">
        <v>33971918</v>
      </c>
      <c r="D11" s="9">
        <v>168893129</v>
      </c>
      <c r="E11" s="9">
        <v>191671134</v>
      </c>
      <c r="F11" s="10">
        <f t="shared" si="0"/>
        <v>13.486638050266691</v>
      </c>
      <c r="G11" s="1"/>
      <c r="H11" s="1"/>
      <c r="I11" s="1"/>
    </row>
    <row r="12" spans="1:12" x14ac:dyDescent="0.25">
      <c r="A12" s="11" t="s">
        <v>49</v>
      </c>
      <c r="B12" s="12">
        <v>1480546</v>
      </c>
      <c r="C12" s="12">
        <v>1744194</v>
      </c>
      <c r="D12" s="12">
        <v>11842952</v>
      </c>
      <c r="E12" s="12">
        <v>10852749</v>
      </c>
      <c r="F12" s="13">
        <f t="shared" si="0"/>
        <v>-8.3611163838205158</v>
      </c>
      <c r="G12" s="1"/>
      <c r="H12" s="1"/>
      <c r="I12" s="1"/>
    </row>
    <row r="13" spans="1:12" x14ac:dyDescent="0.25">
      <c r="A13" s="8" t="s">
        <v>50</v>
      </c>
      <c r="B13" s="9">
        <v>13784048</v>
      </c>
      <c r="C13" s="9">
        <v>17134605</v>
      </c>
      <c r="D13" s="9">
        <v>55637396</v>
      </c>
      <c r="E13" s="9">
        <v>72494259</v>
      </c>
      <c r="F13" s="10">
        <f t="shared" si="0"/>
        <v>30.297720978889799</v>
      </c>
      <c r="G13" s="1"/>
      <c r="H13" s="1"/>
      <c r="I13" s="1"/>
    </row>
    <row r="14" spans="1:12" x14ac:dyDescent="0.25">
      <c r="A14" s="11" t="s">
        <v>51</v>
      </c>
      <c r="B14" s="12">
        <v>23796803</v>
      </c>
      <c r="C14" s="12">
        <v>23096022</v>
      </c>
      <c r="D14" s="12">
        <v>123640642</v>
      </c>
      <c r="E14" s="12">
        <v>119394426</v>
      </c>
      <c r="F14" s="13">
        <f t="shared" si="0"/>
        <v>-3.4343205691215957</v>
      </c>
      <c r="G14" s="1"/>
      <c r="H14" s="1"/>
      <c r="I14" s="1"/>
    </row>
    <row r="15" spans="1:12" x14ac:dyDescent="0.25">
      <c r="A15" s="8" t="s">
        <v>52</v>
      </c>
      <c r="B15" s="9">
        <v>3210643</v>
      </c>
      <c r="C15" s="9">
        <v>3647161</v>
      </c>
      <c r="D15" s="9">
        <v>19192069</v>
      </c>
      <c r="E15" s="9">
        <v>20383764</v>
      </c>
      <c r="F15" s="10">
        <f t="shared" si="0"/>
        <v>6.2093096893305244</v>
      </c>
      <c r="G15" s="1"/>
      <c r="H15" s="1"/>
      <c r="I15" s="1"/>
    </row>
    <row r="16" spans="1:12" x14ac:dyDescent="0.25">
      <c r="A16" s="11" t="s">
        <v>53</v>
      </c>
      <c r="B16" s="12">
        <v>2990431</v>
      </c>
      <c r="C16" s="12">
        <v>2902490</v>
      </c>
      <c r="D16" s="12">
        <v>16548909</v>
      </c>
      <c r="E16" s="12">
        <v>17189710</v>
      </c>
      <c r="F16" s="13">
        <f t="shared" si="0"/>
        <v>3.872164624266162</v>
      </c>
      <c r="G16" s="1"/>
      <c r="H16" s="1"/>
      <c r="I16" s="1"/>
    </row>
    <row r="17" spans="1:9" x14ac:dyDescent="0.25">
      <c r="A17" s="8" t="s">
        <v>54</v>
      </c>
      <c r="B17" s="9">
        <v>1632001</v>
      </c>
      <c r="C17" s="9">
        <v>1671499</v>
      </c>
      <c r="D17" s="9">
        <v>8838965</v>
      </c>
      <c r="E17" s="9">
        <v>10148579</v>
      </c>
      <c r="F17" s="10">
        <f t="shared" si="0"/>
        <v>14.816372731422746</v>
      </c>
      <c r="G17" s="1"/>
      <c r="H17" s="1"/>
      <c r="I17" s="1"/>
    </row>
    <row r="18" spans="1:9" x14ac:dyDescent="0.25">
      <c r="A18" s="11" t="s">
        <v>55</v>
      </c>
      <c r="B18" s="12">
        <v>4873103</v>
      </c>
      <c r="C18" s="12">
        <v>4609011</v>
      </c>
      <c r="D18" s="12">
        <v>30354837</v>
      </c>
      <c r="E18" s="12">
        <v>27001566</v>
      </c>
      <c r="F18" s="13">
        <f t="shared" si="0"/>
        <v>-11.046908273630322</v>
      </c>
      <c r="G18" s="1"/>
      <c r="H18" s="1"/>
      <c r="I18" s="1"/>
    </row>
    <row r="19" spans="1:9" x14ac:dyDescent="0.25">
      <c r="A19" s="8" t="s">
        <v>56</v>
      </c>
      <c r="B19" s="9">
        <v>1289067</v>
      </c>
      <c r="C19" s="9">
        <v>1350565</v>
      </c>
      <c r="D19" s="9">
        <v>7806634</v>
      </c>
      <c r="E19" s="9">
        <v>8117217</v>
      </c>
      <c r="F19" s="10">
        <f t="shared" si="0"/>
        <v>3.9784496109334668</v>
      </c>
      <c r="G19" s="1"/>
      <c r="H19" s="1"/>
      <c r="I19" s="1"/>
    </row>
    <row r="20" spans="1:9" x14ac:dyDescent="0.25">
      <c r="A20" s="11" t="s">
        <v>57</v>
      </c>
      <c r="B20" s="12">
        <v>1621494</v>
      </c>
      <c r="C20" s="12">
        <v>1644713</v>
      </c>
      <c r="D20" s="12">
        <v>9552338</v>
      </c>
      <c r="E20" s="12">
        <v>11046464</v>
      </c>
      <c r="F20" s="13">
        <f t="shared" si="0"/>
        <v>15.641469135618948</v>
      </c>
      <c r="G20" s="1"/>
      <c r="H20" s="1"/>
      <c r="I20" s="1"/>
    </row>
    <row r="21" spans="1:9" x14ac:dyDescent="0.25">
      <c r="A21" s="8" t="s">
        <v>58</v>
      </c>
      <c r="B21" s="9">
        <v>2358498</v>
      </c>
      <c r="C21" s="9">
        <v>1489078</v>
      </c>
      <c r="D21" s="9">
        <v>13028310</v>
      </c>
      <c r="E21" s="9">
        <v>12837167</v>
      </c>
      <c r="F21" s="10">
        <f t="shared" si="0"/>
        <v>-1.4671357988871989</v>
      </c>
      <c r="G21" s="1"/>
      <c r="H21" s="1"/>
      <c r="I21" s="1"/>
    </row>
    <row r="22" spans="1:9" x14ac:dyDescent="0.25">
      <c r="A22" s="11" t="s">
        <v>59</v>
      </c>
      <c r="B22" s="12">
        <v>15266877</v>
      </c>
      <c r="C22" s="12">
        <v>15563953</v>
      </c>
      <c r="D22" s="12">
        <v>100249276</v>
      </c>
      <c r="E22" s="12">
        <v>101829413</v>
      </c>
      <c r="F22" s="13">
        <f t="shared" si="0"/>
        <v>1.5762078920151055</v>
      </c>
      <c r="G22" s="1"/>
      <c r="H22" s="1"/>
      <c r="I22" s="1"/>
    </row>
    <row r="23" spans="1:9" x14ac:dyDescent="0.25">
      <c r="A23" s="8" t="s">
        <v>60</v>
      </c>
      <c r="B23" s="9">
        <v>2449325</v>
      </c>
      <c r="C23" s="9">
        <v>1629445</v>
      </c>
      <c r="D23" s="9">
        <v>15222089</v>
      </c>
      <c r="E23" s="9">
        <v>15876075</v>
      </c>
      <c r="F23" s="10">
        <f t="shared" si="0"/>
        <v>4.2962959945904942</v>
      </c>
      <c r="G23" s="1"/>
      <c r="H23" s="1"/>
      <c r="I23" s="1"/>
    </row>
    <row r="24" spans="1:9" x14ac:dyDescent="0.25">
      <c r="A24" s="11" t="s">
        <v>61</v>
      </c>
      <c r="B24" s="12">
        <v>326092</v>
      </c>
      <c r="C24" s="12">
        <v>372901</v>
      </c>
      <c r="D24" s="12">
        <v>2078699</v>
      </c>
      <c r="E24" s="12">
        <v>1686016</v>
      </c>
      <c r="F24" s="13">
        <f t="shared" si="0"/>
        <v>-18.890806220621641</v>
      </c>
      <c r="G24" s="1"/>
      <c r="H24" s="1"/>
      <c r="I24" s="1"/>
    </row>
    <row r="25" spans="1:9" x14ac:dyDescent="0.25">
      <c r="A25" s="8" t="s">
        <v>62</v>
      </c>
      <c r="B25" s="9">
        <v>2300488</v>
      </c>
      <c r="C25" s="9">
        <v>2322035</v>
      </c>
      <c r="D25" s="9">
        <v>12427351</v>
      </c>
      <c r="E25" s="9">
        <v>13301693</v>
      </c>
      <c r="F25" s="10">
        <f t="shared" si="0"/>
        <v>7.0356264983583401</v>
      </c>
      <c r="G25" s="1"/>
      <c r="H25" s="1"/>
      <c r="I25" s="1"/>
    </row>
    <row r="26" spans="1:9" x14ac:dyDescent="0.25">
      <c r="A26" s="11" t="s">
        <v>63</v>
      </c>
      <c r="B26" s="12">
        <v>1453775</v>
      </c>
      <c r="C26" s="12">
        <v>1467493</v>
      </c>
      <c r="D26" s="12">
        <v>7396585</v>
      </c>
      <c r="E26" s="12">
        <v>7928219</v>
      </c>
      <c r="F26" s="13">
        <f t="shared" si="0"/>
        <v>7.1875602051487277</v>
      </c>
      <c r="G26" s="1"/>
      <c r="H26" s="1"/>
      <c r="I26" s="1"/>
    </row>
    <row r="27" spans="1:9" x14ac:dyDescent="0.25">
      <c r="A27" s="8" t="s">
        <v>64</v>
      </c>
      <c r="B27" s="9">
        <v>512524</v>
      </c>
      <c r="C27" s="9">
        <v>577626</v>
      </c>
      <c r="D27" s="9">
        <v>3110720</v>
      </c>
      <c r="E27" s="9">
        <v>3249368</v>
      </c>
      <c r="F27" s="10">
        <f t="shared" si="0"/>
        <v>4.4571031786853155</v>
      </c>
      <c r="G27" s="1"/>
      <c r="H27" s="1"/>
      <c r="I27" s="1"/>
    </row>
    <row r="28" spans="1:9" x14ac:dyDescent="0.25">
      <c r="A28" s="11" t="s">
        <v>65</v>
      </c>
      <c r="B28" s="12">
        <v>13516121</v>
      </c>
      <c r="C28" s="12">
        <v>13295172</v>
      </c>
      <c r="D28" s="12">
        <v>93812980</v>
      </c>
      <c r="E28" s="12">
        <v>91091133</v>
      </c>
      <c r="F28" s="13">
        <f t="shared" si="0"/>
        <v>-2.9013543754819437</v>
      </c>
      <c r="G28" s="1"/>
      <c r="H28" s="1"/>
      <c r="I28" s="1"/>
    </row>
    <row r="29" spans="1:9" x14ac:dyDescent="0.25">
      <c r="A29" s="8" t="s">
        <v>66</v>
      </c>
      <c r="B29" s="9">
        <v>1811099</v>
      </c>
      <c r="C29" s="9">
        <v>2430780</v>
      </c>
      <c r="D29" s="9">
        <v>10015520</v>
      </c>
      <c r="E29" s="9">
        <v>13239915</v>
      </c>
      <c r="F29" s="10">
        <f t="shared" si="0"/>
        <v>32.193984935380286</v>
      </c>
      <c r="G29" s="1"/>
      <c r="H29" s="1"/>
      <c r="I29" s="1"/>
    </row>
    <row r="30" spans="1:9" x14ac:dyDescent="0.25">
      <c r="A30" s="11" t="s">
        <v>67</v>
      </c>
      <c r="B30" s="12">
        <v>440243</v>
      </c>
      <c r="C30" s="12">
        <v>407634</v>
      </c>
      <c r="D30" s="12">
        <v>2574054</v>
      </c>
      <c r="E30" s="12">
        <v>2568007</v>
      </c>
      <c r="F30" s="13">
        <f t="shared" si="0"/>
        <v>-0.23492125650821549</v>
      </c>
      <c r="G30" s="1"/>
      <c r="H30" s="1"/>
      <c r="I30" s="1"/>
    </row>
    <row r="31" spans="1:9" x14ac:dyDescent="0.25">
      <c r="A31" s="8" t="s">
        <v>68</v>
      </c>
      <c r="B31" s="9">
        <v>2596866</v>
      </c>
      <c r="C31" s="9">
        <v>3195232</v>
      </c>
      <c r="D31" s="9">
        <v>18890376</v>
      </c>
      <c r="E31" s="9">
        <v>19437905</v>
      </c>
      <c r="F31" s="10">
        <f t="shared" si="0"/>
        <v>2.8984547475391764</v>
      </c>
      <c r="G31" s="1"/>
      <c r="H31" s="1"/>
      <c r="I31" s="1"/>
    </row>
    <row r="32" spans="1:9" x14ac:dyDescent="0.25">
      <c r="A32" s="11" t="s">
        <v>69</v>
      </c>
      <c r="B32" s="12">
        <v>17314920</v>
      </c>
      <c r="C32" s="12">
        <v>19550526</v>
      </c>
      <c r="D32" s="12">
        <v>103302924</v>
      </c>
      <c r="E32" s="12">
        <v>106701540</v>
      </c>
      <c r="F32" s="13">
        <f t="shared" si="0"/>
        <v>3.289951405441343</v>
      </c>
      <c r="G32" s="1"/>
      <c r="H32" s="1"/>
      <c r="I32" s="1"/>
    </row>
    <row r="33" spans="1:9" x14ac:dyDescent="0.25">
      <c r="A33" s="8" t="s">
        <v>70</v>
      </c>
      <c r="B33" s="9">
        <v>2674525</v>
      </c>
      <c r="C33" s="9">
        <v>2450001</v>
      </c>
      <c r="D33" s="9">
        <v>14095485</v>
      </c>
      <c r="E33" s="9">
        <v>12410424</v>
      </c>
      <c r="F33" s="10">
        <f t="shared" si="0"/>
        <v>-11.954615254459142</v>
      </c>
      <c r="G33" s="1"/>
      <c r="H33" s="1"/>
      <c r="I33" s="1"/>
    </row>
    <row r="34" spans="1:9" x14ac:dyDescent="0.25">
      <c r="A34" s="11" t="s">
        <v>71</v>
      </c>
      <c r="B34" s="12">
        <v>138270</v>
      </c>
      <c r="C34" s="12">
        <v>121395</v>
      </c>
      <c r="D34" s="12">
        <v>815031</v>
      </c>
      <c r="E34" s="12">
        <v>864818</v>
      </c>
      <c r="F34" s="13">
        <f t="shared" si="0"/>
        <v>6.1086020040955447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150188708</v>
      </c>
      <c r="C35" s="15">
        <f t="shared" ref="C35:E35" si="1">SUM(C7:C34)</f>
        <v>161358132</v>
      </c>
      <c r="D35" s="15">
        <f t="shared" si="1"/>
        <v>873266671</v>
      </c>
      <c r="E35" s="15">
        <f t="shared" si="1"/>
        <v>916367730</v>
      </c>
      <c r="F35" s="16">
        <f t="shared" si="0"/>
        <v>4.9356125031823126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8804075</v>
      </c>
      <c r="C38" s="41">
        <f>D7</f>
        <v>8052787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191671134</v>
      </c>
      <c r="G38" s="42">
        <f>LOOKUP(E38,$A$38:$A$65,$C$38:$C$65)</f>
        <v>168893129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4228228</v>
      </c>
      <c r="C39" s="41">
        <f t="shared" ref="C39:C65" si="5">D8</f>
        <v>4820873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119394426</v>
      </c>
      <c r="G39" s="42">
        <f t="shared" ref="G39:G65" si="8">LOOKUP(E39,$A$38:$A$65,$C$38:$C$65)</f>
        <v>123640642</v>
      </c>
    </row>
    <row r="40" spans="1:9" x14ac:dyDescent="0.25">
      <c r="A40" s="42" t="str">
        <f t="shared" si="3"/>
        <v>ALMERIA</v>
      </c>
      <c r="B40" s="41">
        <f t="shared" si="4"/>
        <v>8992643</v>
      </c>
      <c r="C40" s="41">
        <f t="shared" si="5"/>
        <v>8108110</v>
      </c>
      <c r="D40" s="41">
        <f t="shared" si="6"/>
        <v>19</v>
      </c>
      <c r="E40" s="42" t="str">
        <f t="shared" si="2"/>
        <v>VALENCIA</v>
      </c>
      <c r="F40" s="42">
        <f t="shared" si="7"/>
        <v>106701540</v>
      </c>
      <c r="G40" s="42">
        <f t="shared" si="8"/>
        <v>103302924</v>
      </c>
    </row>
    <row r="41" spans="1:9" x14ac:dyDescent="0.25">
      <c r="A41" s="42" t="str">
        <f t="shared" si="3"/>
        <v>AVILES</v>
      </c>
      <c r="B41" s="41">
        <f t="shared" si="4"/>
        <v>3021223</v>
      </c>
      <c r="C41" s="41">
        <f t="shared" si="5"/>
        <v>2957630</v>
      </c>
      <c r="D41" s="41">
        <f t="shared" si="6"/>
        <v>25</v>
      </c>
      <c r="E41" s="42" t="str">
        <f t="shared" si="2"/>
        <v>LAS PALMAS</v>
      </c>
      <c r="F41" s="42">
        <f t="shared" si="7"/>
        <v>101829413</v>
      </c>
      <c r="G41" s="42">
        <f t="shared" si="8"/>
        <v>100249276</v>
      </c>
    </row>
    <row r="42" spans="1:9" x14ac:dyDescent="0.25">
      <c r="A42" s="42" t="str">
        <f t="shared" si="3"/>
        <v>BAHIA DE ALGECIRAS</v>
      </c>
      <c r="B42" s="41">
        <f t="shared" si="4"/>
        <v>191671134</v>
      </c>
      <c r="C42" s="41">
        <f t="shared" si="5"/>
        <v>168893129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91091133</v>
      </c>
      <c r="G42" s="42">
        <f t="shared" si="8"/>
        <v>93812980</v>
      </c>
    </row>
    <row r="43" spans="1:9" x14ac:dyDescent="0.25">
      <c r="A43" s="42" t="str">
        <f t="shared" si="3"/>
        <v>BAHIA DE CADIZ</v>
      </c>
      <c r="B43" s="41">
        <f t="shared" si="4"/>
        <v>10852749</v>
      </c>
      <c r="C43" s="41">
        <f t="shared" si="5"/>
        <v>11842952</v>
      </c>
      <c r="D43" s="41">
        <f t="shared" si="6"/>
        <v>17</v>
      </c>
      <c r="E43" s="42" t="str">
        <f t="shared" si="2"/>
        <v>BALEARES</v>
      </c>
      <c r="F43" s="42">
        <f t="shared" si="7"/>
        <v>72494259</v>
      </c>
      <c r="G43" s="42">
        <f t="shared" si="8"/>
        <v>55637396</v>
      </c>
    </row>
    <row r="44" spans="1:9" x14ac:dyDescent="0.25">
      <c r="A44" s="42" t="str">
        <f t="shared" si="3"/>
        <v>BALEARES</v>
      </c>
      <c r="B44" s="41">
        <f t="shared" si="4"/>
        <v>72494259</v>
      </c>
      <c r="C44" s="41">
        <f t="shared" si="5"/>
        <v>55637396</v>
      </c>
      <c r="D44" s="41">
        <f t="shared" si="6"/>
        <v>6</v>
      </c>
      <c r="E44" s="42" t="str">
        <f t="shared" si="2"/>
        <v>CEUTA</v>
      </c>
      <c r="F44" s="42">
        <f t="shared" si="7"/>
        <v>27001566</v>
      </c>
      <c r="G44" s="42">
        <f t="shared" si="8"/>
        <v>30354837</v>
      </c>
    </row>
    <row r="45" spans="1:9" x14ac:dyDescent="0.25">
      <c r="A45" s="42" t="str">
        <f t="shared" si="3"/>
        <v>BARCELONA</v>
      </c>
      <c r="B45" s="41">
        <f t="shared" si="4"/>
        <v>119394426</v>
      </c>
      <c r="C45" s="41">
        <f t="shared" si="5"/>
        <v>123640642</v>
      </c>
      <c r="D45" s="41">
        <f t="shared" si="6"/>
        <v>2</v>
      </c>
      <c r="E45" s="42" t="str">
        <f t="shared" si="2"/>
        <v>BILBAO</v>
      </c>
      <c r="F45" s="42">
        <f t="shared" si="7"/>
        <v>20383764</v>
      </c>
      <c r="G45" s="42">
        <f t="shared" si="8"/>
        <v>19192069</v>
      </c>
    </row>
    <row r="46" spans="1:9" x14ac:dyDescent="0.25">
      <c r="A46" s="42" t="str">
        <f t="shared" si="3"/>
        <v>BILBAO</v>
      </c>
      <c r="B46" s="41">
        <f t="shared" si="4"/>
        <v>20383764</v>
      </c>
      <c r="C46" s="41">
        <f t="shared" si="5"/>
        <v>19192069</v>
      </c>
      <c r="D46" s="41">
        <f t="shared" si="6"/>
        <v>8</v>
      </c>
      <c r="E46" s="42" t="str">
        <f t="shared" si="2"/>
        <v>TARRAGONA</v>
      </c>
      <c r="F46" s="42">
        <f t="shared" si="7"/>
        <v>19437905</v>
      </c>
      <c r="G46" s="42">
        <f t="shared" si="8"/>
        <v>18890376</v>
      </c>
    </row>
    <row r="47" spans="1:9" x14ac:dyDescent="0.25">
      <c r="A47" s="42" t="str">
        <f t="shared" si="3"/>
        <v>CARTAGENA</v>
      </c>
      <c r="B47" s="41">
        <f t="shared" si="4"/>
        <v>17189710</v>
      </c>
      <c r="C47" s="41">
        <f t="shared" si="5"/>
        <v>16548909</v>
      </c>
      <c r="D47" s="41">
        <f t="shared" si="6"/>
        <v>10</v>
      </c>
      <c r="E47" s="42" t="str">
        <f t="shared" si="2"/>
        <v>CARTAGENA</v>
      </c>
      <c r="F47" s="42">
        <f t="shared" si="7"/>
        <v>17189710</v>
      </c>
      <c r="G47" s="42">
        <f t="shared" si="8"/>
        <v>16548909</v>
      </c>
    </row>
    <row r="48" spans="1:9" x14ac:dyDescent="0.25">
      <c r="A48" s="42" t="str">
        <f t="shared" si="3"/>
        <v>CASTELLON</v>
      </c>
      <c r="B48" s="41">
        <f t="shared" si="4"/>
        <v>10148579</v>
      </c>
      <c r="C48" s="41">
        <f t="shared" si="5"/>
        <v>8838965</v>
      </c>
      <c r="D48" s="41">
        <f t="shared" si="6"/>
        <v>18</v>
      </c>
      <c r="E48" s="42" t="str">
        <f t="shared" si="2"/>
        <v>MALAGA</v>
      </c>
      <c r="F48" s="42">
        <f t="shared" si="7"/>
        <v>15876075</v>
      </c>
      <c r="G48" s="42">
        <f t="shared" si="8"/>
        <v>15222089</v>
      </c>
    </row>
    <row r="49" spans="1:7" x14ac:dyDescent="0.25">
      <c r="A49" s="42" t="str">
        <f t="shared" si="3"/>
        <v>CEUTA</v>
      </c>
      <c r="B49" s="41">
        <f t="shared" si="4"/>
        <v>27001566</v>
      </c>
      <c r="C49" s="41">
        <f t="shared" si="5"/>
        <v>30354837</v>
      </c>
      <c r="D49" s="41">
        <f t="shared" si="6"/>
        <v>7</v>
      </c>
      <c r="E49" s="42" t="str">
        <f t="shared" si="2"/>
        <v>MELILLA</v>
      </c>
      <c r="F49" s="42">
        <f t="shared" si="7"/>
        <v>13301693</v>
      </c>
      <c r="G49" s="42">
        <f t="shared" si="8"/>
        <v>12427351</v>
      </c>
    </row>
    <row r="50" spans="1:7" x14ac:dyDescent="0.25">
      <c r="A50" s="42" t="str">
        <f t="shared" si="3"/>
        <v>FERROL-SAN CIBRAO</v>
      </c>
      <c r="B50" s="41">
        <f t="shared" si="4"/>
        <v>8117217</v>
      </c>
      <c r="C50" s="41">
        <f t="shared" si="5"/>
        <v>7806634</v>
      </c>
      <c r="D50" s="41">
        <f t="shared" si="6"/>
        <v>21</v>
      </c>
      <c r="E50" s="42" t="str">
        <f t="shared" si="2"/>
        <v>SANTANDER</v>
      </c>
      <c r="F50" s="42">
        <f t="shared" si="7"/>
        <v>13239915</v>
      </c>
      <c r="G50" s="42">
        <f t="shared" si="8"/>
        <v>10015520</v>
      </c>
    </row>
    <row r="51" spans="1:7" x14ac:dyDescent="0.25">
      <c r="A51" s="42" t="str">
        <f t="shared" si="3"/>
        <v>GIJON</v>
      </c>
      <c r="B51" s="41">
        <f t="shared" si="4"/>
        <v>11046464</v>
      </c>
      <c r="C51" s="41">
        <f t="shared" si="5"/>
        <v>9552338</v>
      </c>
      <c r="D51" s="41">
        <f t="shared" si="6"/>
        <v>16</v>
      </c>
      <c r="E51" s="42" t="str">
        <f t="shared" si="2"/>
        <v>HUELVA</v>
      </c>
      <c r="F51" s="42">
        <f t="shared" si="7"/>
        <v>12837167</v>
      </c>
      <c r="G51" s="42">
        <f t="shared" si="8"/>
        <v>13028310</v>
      </c>
    </row>
    <row r="52" spans="1:7" x14ac:dyDescent="0.25">
      <c r="A52" s="42" t="str">
        <f t="shared" si="3"/>
        <v>HUELVA</v>
      </c>
      <c r="B52" s="41">
        <f t="shared" si="4"/>
        <v>12837167</v>
      </c>
      <c r="C52" s="41">
        <f t="shared" si="5"/>
        <v>13028310</v>
      </c>
      <c r="D52" s="41">
        <f t="shared" si="6"/>
        <v>14</v>
      </c>
      <c r="E52" s="42" t="str">
        <f t="shared" si="2"/>
        <v>VIGO</v>
      </c>
      <c r="F52" s="42">
        <f t="shared" si="7"/>
        <v>12410424</v>
      </c>
      <c r="G52" s="42">
        <f t="shared" si="8"/>
        <v>14095485</v>
      </c>
    </row>
    <row r="53" spans="1:7" x14ac:dyDescent="0.25">
      <c r="A53" s="42" t="str">
        <f t="shared" si="3"/>
        <v>LAS PALMAS</v>
      </c>
      <c r="B53" s="41">
        <f t="shared" si="4"/>
        <v>101829413</v>
      </c>
      <c r="C53" s="41">
        <f t="shared" si="5"/>
        <v>100249276</v>
      </c>
      <c r="D53" s="41">
        <f t="shared" si="6"/>
        <v>4</v>
      </c>
      <c r="E53" s="42" t="str">
        <f t="shared" si="2"/>
        <v>GIJON</v>
      </c>
      <c r="F53" s="42">
        <f t="shared" si="7"/>
        <v>11046464</v>
      </c>
      <c r="G53" s="42">
        <f t="shared" si="8"/>
        <v>9552338</v>
      </c>
    </row>
    <row r="54" spans="1:7" x14ac:dyDescent="0.25">
      <c r="A54" s="42" t="str">
        <f t="shared" si="3"/>
        <v>MALAGA</v>
      </c>
      <c r="B54" s="41">
        <f t="shared" si="4"/>
        <v>15876075</v>
      </c>
      <c r="C54" s="41">
        <f t="shared" si="5"/>
        <v>15222089</v>
      </c>
      <c r="D54" s="41">
        <f t="shared" si="6"/>
        <v>11</v>
      </c>
      <c r="E54" s="42" t="str">
        <f t="shared" si="2"/>
        <v>BAHIA DE CADIZ</v>
      </c>
      <c r="F54" s="42">
        <f t="shared" si="7"/>
        <v>10852749</v>
      </c>
      <c r="G54" s="42">
        <f t="shared" si="8"/>
        <v>11842952</v>
      </c>
    </row>
    <row r="55" spans="1:7" x14ac:dyDescent="0.25">
      <c r="A55" s="42" t="str">
        <f t="shared" si="3"/>
        <v>MARIN Y RIA DE PONTEVEDRA</v>
      </c>
      <c r="B55" s="41">
        <f t="shared" si="4"/>
        <v>1686016</v>
      </c>
      <c r="C55" s="41">
        <f t="shared" si="5"/>
        <v>2078699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10148579</v>
      </c>
      <c r="G55" s="42">
        <f t="shared" si="8"/>
        <v>8838965</v>
      </c>
    </row>
    <row r="56" spans="1:7" x14ac:dyDescent="0.25">
      <c r="A56" s="42" t="str">
        <f t="shared" si="3"/>
        <v>MELILLA</v>
      </c>
      <c r="B56" s="41">
        <f t="shared" si="4"/>
        <v>13301693</v>
      </c>
      <c r="C56" s="41">
        <f t="shared" si="5"/>
        <v>12427351</v>
      </c>
      <c r="D56" s="41">
        <f t="shared" si="6"/>
        <v>12</v>
      </c>
      <c r="E56" s="42" t="str">
        <f t="shared" si="2"/>
        <v>ALMERIA</v>
      </c>
      <c r="F56" s="42">
        <f t="shared" si="9"/>
        <v>8992643</v>
      </c>
      <c r="G56" s="42">
        <f t="shared" si="8"/>
        <v>8108110</v>
      </c>
    </row>
    <row r="57" spans="1:7" x14ac:dyDescent="0.25">
      <c r="A57" s="42" t="str">
        <f t="shared" si="3"/>
        <v>MOTRIL</v>
      </c>
      <c r="B57" s="41">
        <f t="shared" si="4"/>
        <v>7928219</v>
      </c>
      <c r="C57" s="41">
        <f t="shared" si="5"/>
        <v>7396585</v>
      </c>
      <c r="D57" s="41">
        <f t="shared" si="6"/>
        <v>22</v>
      </c>
      <c r="E57" s="42" t="str">
        <f t="shared" si="2"/>
        <v>A CORUÑA</v>
      </c>
      <c r="F57" s="42">
        <f t="shared" si="9"/>
        <v>8804075</v>
      </c>
      <c r="G57" s="42">
        <f t="shared" si="8"/>
        <v>8052787</v>
      </c>
    </row>
    <row r="58" spans="1:7" x14ac:dyDescent="0.25">
      <c r="A58" s="42" t="str">
        <f t="shared" si="3"/>
        <v>PASAIA</v>
      </c>
      <c r="B58" s="41">
        <f t="shared" si="4"/>
        <v>3249368</v>
      </c>
      <c r="C58" s="41">
        <f t="shared" si="5"/>
        <v>3110720</v>
      </c>
      <c r="D58" s="41">
        <f t="shared" si="6"/>
        <v>24</v>
      </c>
      <c r="E58" s="42" t="str">
        <f t="shared" si="2"/>
        <v>FERROL-SAN CIBRAO</v>
      </c>
      <c r="F58" s="42">
        <f t="shared" si="9"/>
        <v>8117217</v>
      </c>
      <c r="G58" s="42">
        <f t="shared" si="8"/>
        <v>7806634</v>
      </c>
    </row>
    <row r="59" spans="1:7" x14ac:dyDescent="0.25">
      <c r="A59" s="42" t="str">
        <f t="shared" si="3"/>
        <v>SANTA CRUZ DE TENERIFE</v>
      </c>
      <c r="B59" s="41">
        <f t="shared" si="4"/>
        <v>91091133</v>
      </c>
      <c r="C59" s="41">
        <f t="shared" si="5"/>
        <v>93812980</v>
      </c>
      <c r="D59" s="41">
        <f t="shared" si="6"/>
        <v>5</v>
      </c>
      <c r="E59" s="42" t="str">
        <f t="shared" si="2"/>
        <v>MOTRIL</v>
      </c>
      <c r="F59" s="42">
        <f t="shared" si="9"/>
        <v>7928219</v>
      </c>
      <c r="G59" s="42">
        <f t="shared" si="8"/>
        <v>7396585</v>
      </c>
    </row>
    <row r="60" spans="1:7" x14ac:dyDescent="0.25">
      <c r="A60" s="42" t="str">
        <f t="shared" si="3"/>
        <v>SANTANDER</v>
      </c>
      <c r="B60" s="41">
        <f t="shared" si="4"/>
        <v>13239915</v>
      </c>
      <c r="C60" s="41">
        <f t="shared" si="5"/>
        <v>10015520</v>
      </c>
      <c r="D60" s="41">
        <f t="shared" si="6"/>
        <v>13</v>
      </c>
      <c r="E60" s="42" t="str">
        <f t="shared" si="2"/>
        <v>ALICANTE</v>
      </c>
      <c r="F60" s="42">
        <f t="shared" si="9"/>
        <v>4228228</v>
      </c>
      <c r="G60" s="42">
        <f t="shared" si="8"/>
        <v>4820873</v>
      </c>
    </row>
    <row r="61" spans="1:7" x14ac:dyDescent="0.25">
      <c r="A61" s="42" t="str">
        <f t="shared" si="3"/>
        <v>SEVILLA</v>
      </c>
      <c r="B61" s="41">
        <f t="shared" si="4"/>
        <v>2568007</v>
      </c>
      <c r="C61" s="41">
        <f t="shared" si="5"/>
        <v>2574054</v>
      </c>
      <c r="D61" s="41">
        <f t="shared" si="6"/>
        <v>26</v>
      </c>
      <c r="E61" s="42" t="str">
        <f t="shared" si="2"/>
        <v>PASAIA</v>
      </c>
      <c r="F61" s="42">
        <f t="shared" si="9"/>
        <v>3249368</v>
      </c>
      <c r="G61" s="42">
        <f t="shared" si="8"/>
        <v>3110720</v>
      </c>
    </row>
    <row r="62" spans="1:7" x14ac:dyDescent="0.25">
      <c r="A62" s="42" t="str">
        <f t="shared" si="3"/>
        <v>TARRAGONA</v>
      </c>
      <c r="B62" s="41">
        <f t="shared" si="4"/>
        <v>19437905</v>
      </c>
      <c r="C62" s="41">
        <f t="shared" si="5"/>
        <v>18890376</v>
      </c>
      <c r="D62" s="41">
        <f t="shared" si="6"/>
        <v>9</v>
      </c>
      <c r="E62" s="42" t="str">
        <f t="shared" si="2"/>
        <v>AVILES</v>
      </c>
      <c r="F62" s="42">
        <f t="shared" si="9"/>
        <v>3021223</v>
      </c>
      <c r="G62" s="42">
        <f t="shared" si="8"/>
        <v>2957630</v>
      </c>
    </row>
    <row r="63" spans="1:7" x14ac:dyDescent="0.25">
      <c r="A63" s="42" t="str">
        <f t="shared" si="3"/>
        <v>VALENCIA</v>
      </c>
      <c r="B63" s="41">
        <f t="shared" si="4"/>
        <v>106701540</v>
      </c>
      <c r="C63" s="41">
        <f t="shared" si="5"/>
        <v>103302924</v>
      </c>
      <c r="D63" s="41">
        <f t="shared" si="6"/>
        <v>3</v>
      </c>
      <c r="E63" s="42" t="str">
        <f t="shared" si="2"/>
        <v>SEVILLA</v>
      </c>
      <c r="F63" s="42">
        <f t="shared" si="9"/>
        <v>2568007</v>
      </c>
      <c r="G63" s="42">
        <f t="shared" si="8"/>
        <v>2574054</v>
      </c>
    </row>
    <row r="64" spans="1:7" x14ac:dyDescent="0.25">
      <c r="A64" s="42" t="str">
        <f t="shared" si="3"/>
        <v>VIGO</v>
      </c>
      <c r="B64" s="41">
        <f t="shared" si="4"/>
        <v>12410424</v>
      </c>
      <c r="C64" s="41">
        <f t="shared" si="5"/>
        <v>14095485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1686016</v>
      </c>
      <c r="G64" s="42">
        <f t="shared" si="8"/>
        <v>2078699</v>
      </c>
    </row>
    <row r="65" spans="1:7" x14ac:dyDescent="0.25">
      <c r="A65" s="42" t="str">
        <f t="shared" si="3"/>
        <v>VILAGARCIA</v>
      </c>
      <c r="B65" s="41">
        <f t="shared" si="4"/>
        <v>864818</v>
      </c>
      <c r="C65" s="41">
        <f t="shared" si="5"/>
        <v>815031</v>
      </c>
      <c r="D65" s="41">
        <f t="shared" si="6"/>
        <v>28</v>
      </c>
      <c r="E65" s="42" t="str">
        <f t="shared" si="2"/>
        <v>VILAGARCIA</v>
      </c>
      <c r="F65" s="42">
        <f t="shared" si="9"/>
        <v>864818</v>
      </c>
      <c r="G65" s="42">
        <f t="shared" si="8"/>
        <v>815031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26" t="s">
        <v>97</v>
      </c>
      <c r="B5" s="124" t="str">
        <f>'Resumen general'!D6</f>
        <v>Mes Junio</v>
      </c>
      <c r="C5" s="125"/>
      <c r="D5" s="124" t="str">
        <f>'Resumen general'!F6</f>
        <v>Acumulado desde Enero</v>
      </c>
      <c r="E5" s="125"/>
      <c r="F5" s="125"/>
      <c r="L5" s="48">
        <f>'Resumen general'!I4</f>
        <v>41857</v>
      </c>
    </row>
    <row r="6" spans="1:12" x14ac:dyDescent="0.25">
      <c r="A6" s="127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5</v>
      </c>
      <c r="C7" s="51">
        <v>7</v>
      </c>
      <c r="D7" s="51">
        <v>40</v>
      </c>
      <c r="E7" s="51">
        <v>43</v>
      </c>
      <c r="F7" s="52">
        <f>((E7*100)/D7)-100</f>
        <v>7.5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3</v>
      </c>
      <c r="D8" s="55">
        <v>14</v>
      </c>
      <c r="E8" s="55">
        <v>14</v>
      </c>
      <c r="F8" s="56">
        <f t="shared" ref="F8:F35" si="0">((E8*100)/D8)-100</f>
        <v>0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1</v>
      </c>
      <c r="D9" s="51">
        <v>14</v>
      </c>
      <c r="E9" s="51">
        <v>8</v>
      </c>
      <c r="F9" s="52">
        <f t="shared" si="0"/>
        <v>-42.857142857142854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2</v>
      </c>
      <c r="E10" s="55">
        <v>1</v>
      </c>
      <c r="F10" s="56">
        <f t="shared" si="0"/>
        <v>-50</v>
      </c>
      <c r="G10" s="53"/>
      <c r="H10" s="53"/>
      <c r="I10" s="53"/>
    </row>
    <row r="11" spans="1:12" x14ac:dyDescent="0.25">
      <c r="A11" s="50" t="s">
        <v>48</v>
      </c>
      <c r="B11" s="51">
        <v>1</v>
      </c>
      <c r="C11" s="51">
        <v>0</v>
      </c>
      <c r="D11" s="51">
        <v>1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14</v>
      </c>
      <c r="C12" s="55">
        <v>20</v>
      </c>
      <c r="D12" s="55">
        <v>129</v>
      </c>
      <c r="E12" s="55">
        <v>122</v>
      </c>
      <c r="F12" s="56">
        <f t="shared" si="0"/>
        <v>-5.4263565891472894</v>
      </c>
      <c r="G12" s="53"/>
      <c r="H12" s="53"/>
      <c r="I12" s="53"/>
    </row>
    <row r="13" spans="1:12" x14ac:dyDescent="0.25">
      <c r="A13" s="50" t="s">
        <v>50</v>
      </c>
      <c r="B13" s="51">
        <v>72</v>
      </c>
      <c r="C13" s="51">
        <v>68</v>
      </c>
      <c r="D13" s="51">
        <v>267</v>
      </c>
      <c r="E13" s="51">
        <v>256</v>
      </c>
      <c r="F13" s="52">
        <f t="shared" si="0"/>
        <v>-4.1198501872659108</v>
      </c>
      <c r="G13" s="53"/>
      <c r="H13" s="53"/>
      <c r="I13" s="53"/>
    </row>
    <row r="14" spans="1:12" x14ac:dyDescent="0.25">
      <c r="A14" s="54" t="s">
        <v>51</v>
      </c>
      <c r="B14" s="55">
        <v>81</v>
      </c>
      <c r="C14" s="55">
        <v>65</v>
      </c>
      <c r="D14" s="55">
        <v>351</v>
      </c>
      <c r="E14" s="55">
        <v>322</v>
      </c>
      <c r="F14" s="56">
        <f t="shared" si="0"/>
        <v>-8.2621082621082564</v>
      </c>
      <c r="G14" s="53"/>
      <c r="H14" s="53"/>
      <c r="I14" s="53"/>
    </row>
    <row r="15" spans="1:12" x14ac:dyDescent="0.25">
      <c r="A15" s="50" t="s">
        <v>52</v>
      </c>
      <c r="B15" s="51">
        <v>5</v>
      </c>
      <c r="C15" s="51">
        <v>3</v>
      </c>
      <c r="D15" s="51">
        <v>12</v>
      </c>
      <c r="E15" s="51">
        <v>24</v>
      </c>
      <c r="F15" s="52">
        <f t="shared" si="0"/>
        <v>100</v>
      </c>
      <c r="G15" s="53"/>
      <c r="H15" s="53"/>
      <c r="I15" s="53"/>
    </row>
    <row r="16" spans="1:12" x14ac:dyDescent="0.25">
      <c r="A16" s="54" t="s">
        <v>53</v>
      </c>
      <c r="B16" s="55">
        <v>8</v>
      </c>
      <c r="C16" s="55">
        <v>7</v>
      </c>
      <c r="D16" s="55">
        <v>42</v>
      </c>
      <c r="E16" s="55">
        <v>40</v>
      </c>
      <c r="F16" s="56">
        <f t="shared" si="0"/>
        <v>-4.7619047619047592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1</v>
      </c>
      <c r="E18" s="55">
        <v>6</v>
      </c>
      <c r="F18" s="56">
        <f t="shared" si="0"/>
        <v>500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1</v>
      </c>
      <c r="D19" s="51">
        <v>3</v>
      </c>
      <c r="E19" s="51">
        <v>8</v>
      </c>
      <c r="F19" s="52">
        <f t="shared" si="0"/>
        <v>166.66666666666669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5</v>
      </c>
      <c r="E20" s="55">
        <v>3</v>
      </c>
      <c r="F20" s="56">
        <f t="shared" si="0"/>
        <v>-40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4</v>
      </c>
      <c r="C22" s="55">
        <v>5</v>
      </c>
      <c r="D22" s="55">
        <v>230</v>
      </c>
      <c r="E22" s="55">
        <v>274</v>
      </c>
      <c r="F22" s="56">
        <f t="shared" si="0"/>
        <v>19.130434782608702</v>
      </c>
      <c r="G22" s="53"/>
      <c r="H22" s="53"/>
      <c r="I22" s="53"/>
    </row>
    <row r="23" spans="1:9" x14ac:dyDescent="0.25">
      <c r="A23" s="50" t="s">
        <v>60</v>
      </c>
      <c r="B23" s="51">
        <v>9</v>
      </c>
      <c r="C23" s="51">
        <v>3</v>
      </c>
      <c r="D23" s="51">
        <v>110</v>
      </c>
      <c r="E23" s="51">
        <v>93</v>
      </c>
      <c r="F23" s="52">
        <f t="shared" si="0"/>
        <v>-15.454545454545453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2</v>
      </c>
      <c r="E25" s="51">
        <v>1</v>
      </c>
      <c r="F25" s="52">
        <f t="shared" si="0"/>
        <v>-50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2</v>
      </c>
      <c r="D26" s="55">
        <v>10</v>
      </c>
      <c r="E26" s="55">
        <v>12</v>
      </c>
      <c r="F26" s="56">
        <f t="shared" si="0"/>
        <v>20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3</v>
      </c>
      <c r="C28" s="55">
        <v>5</v>
      </c>
      <c r="D28" s="55">
        <v>276</v>
      </c>
      <c r="E28" s="55">
        <v>275</v>
      </c>
      <c r="F28" s="56">
        <f t="shared" si="0"/>
        <v>-0.36231884057970376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1</v>
      </c>
      <c r="D29" s="51">
        <v>6</v>
      </c>
      <c r="E29" s="51">
        <v>4</v>
      </c>
      <c r="F29" s="52">
        <f t="shared" si="0"/>
        <v>-33.333333333333329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4</v>
      </c>
      <c r="D30" s="55">
        <v>26</v>
      </c>
      <c r="E30" s="55">
        <v>24</v>
      </c>
      <c r="F30" s="56">
        <f t="shared" si="0"/>
        <v>-7.6923076923076934</v>
      </c>
      <c r="G30" s="53"/>
      <c r="H30" s="53"/>
      <c r="I30" s="53"/>
    </row>
    <row r="31" spans="1:9" x14ac:dyDescent="0.25">
      <c r="A31" s="50" t="s">
        <v>68</v>
      </c>
      <c r="B31" s="51">
        <v>1</v>
      </c>
      <c r="C31" s="51">
        <v>1</v>
      </c>
      <c r="D31" s="51">
        <v>2</v>
      </c>
      <c r="E31" s="51">
        <v>1</v>
      </c>
      <c r="F31" s="52">
        <f t="shared" si="0"/>
        <v>-50</v>
      </c>
      <c r="G31" s="53"/>
      <c r="H31" s="53"/>
      <c r="I31" s="53"/>
    </row>
    <row r="32" spans="1:9" x14ac:dyDescent="0.25">
      <c r="A32" s="54" t="s">
        <v>69</v>
      </c>
      <c r="B32" s="55">
        <v>15</v>
      </c>
      <c r="C32" s="55">
        <v>13</v>
      </c>
      <c r="D32" s="55">
        <v>91</v>
      </c>
      <c r="E32" s="55">
        <v>68</v>
      </c>
      <c r="F32" s="56">
        <f t="shared" si="0"/>
        <v>-25.27472527472527</v>
      </c>
      <c r="G32" s="53"/>
      <c r="H32" s="53"/>
      <c r="I32" s="53"/>
    </row>
    <row r="33" spans="1:9" x14ac:dyDescent="0.25">
      <c r="A33" s="50" t="s">
        <v>70</v>
      </c>
      <c r="B33" s="51">
        <v>7</v>
      </c>
      <c r="C33" s="51">
        <v>5</v>
      </c>
      <c r="D33" s="51">
        <v>33</v>
      </c>
      <c r="E33" s="51">
        <v>23</v>
      </c>
      <c r="F33" s="52">
        <f t="shared" si="0"/>
        <v>-30.303030303030297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3</v>
      </c>
      <c r="E34" s="55">
        <v>4</v>
      </c>
      <c r="F34" s="56">
        <f t="shared" si="0"/>
        <v>33.333333333333343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235</v>
      </c>
      <c r="C35" s="60">
        <f t="shared" ref="C35:E35" si="1">SUM(C7:C34)</f>
        <v>214</v>
      </c>
      <c r="D35" s="60">
        <f t="shared" si="1"/>
        <v>1672</v>
      </c>
      <c r="E35" s="60">
        <f t="shared" si="1"/>
        <v>1627</v>
      </c>
      <c r="F35" s="61">
        <f t="shared" si="0"/>
        <v>-2.6913875598086179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43</v>
      </c>
      <c r="C38" s="63">
        <f>D7</f>
        <v>40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BARCELONA</v>
      </c>
      <c r="F38" s="62">
        <f>LOOKUP(E38,$A$38:$A$65,$B$38:$B$65)</f>
        <v>322</v>
      </c>
      <c r="G38" s="62">
        <f>LOOKUP(E38,$A$38:$A$65,$C$38:$C$65)</f>
        <v>351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14</v>
      </c>
      <c r="C39" s="63">
        <f t="shared" ref="C39:C65" si="5">D8</f>
        <v>14</v>
      </c>
      <c r="D39" s="63">
        <f t="shared" ref="D39:D65" si="6">_xlfn.RANK.EQ(B39,$B$38:$B$65)+COUNTIF($B$38:$B$65,B39)-1</f>
        <v>13</v>
      </c>
      <c r="E39" s="62" t="str">
        <f t="shared" si="2"/>
        <v>SANTA CRUZ DE TENERIFE</v>
      </c>
      <c r="F39" s="62">
        <f t="shared" ref="F39:F54" si="7">LOOKUP(E39,$A$38:$A$65,$B$38:$B$65)</f>
        <v>275</v>
      </c>
      <c r="G39" s="62">
        <f t="shared" ref="G39:G65" si="8">LOOKUP(E39,$A$38:$A$65,$C$38:$C$65)</f>
        <v>276</v>
      </c>
    </row>
    <row r="40" spans="1:9" x14ac:dyDescent="0.25">
      <c r="A40" s="62" t="str">
        <f t="shared" si="3"/>
        <v>ALMERIA</v>
      </c>
      <c r="B40" s="63">
        <f t="shared" si="4"/>
        <v>8</v>
      </c>
      <c r="C40" s="63">
        <f t="shared" si="5"/>
        <v>14</v>
      </c>
      <c r="D40" s="63">
        <f t="shared" si="6"/>
        <v>16</v>
      </c>
      <c r="E40" s="62" t="str">
        <f t="shared" si="2"/>
        <v>LAS PALMAS</v>
      </c>
      <c r="F40" s="62">
        <f t="shared" si="7"/>
        <v>274</v>
      </c>
      <c r="G40" s="62">
        <f t="shared" si="8"/>
        <v>230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2</v>
      </c>
      <c r="D41" s="63">
        <f t="shared" si="6"/>
        <v>24</v>
      </c>
      <c r="E41" s="62" t="str">
        <f t="shared" si="2"/>
        <v>BALEARES</v>
      </c>
      <c r="F41" s="62">
        <f t="shared" si="7"/>
        <v>256</v>
      </c>
      <c r="G41" s="62">
        <f t="shared" si="8"/>
        <v>267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1</v>
      </c>
      <c r="D42" s="63">
        <f t="shared" si="6"/>
        <v>28</v>
      </c>
      <c r="E42" s="62" t="str">
        <f t="shared" si="2"/>
        <v>BAHIA DE CADIZ</v>
      </c>
      <c r="F42" s="62">
        <f t="shared" si="7"/>
        <v>122</v>
      </c>
      <c r="G42" s="62">
        <f t="shared" si="8"/>
        <v>129</v>
      </c>
    </row>
    <row r="43" spans="1:9" x14ac:dyDescent="0.25">
      <c r="A43" s="62" t="str">
        <f t="shared" si="3"/>
        <v>BAHIA DE CADIZ</v>
      </c>
      <c r="B43" s="63">
        <f t="shared" si="4"/>
        <v>122</v>
      </c>
      <c r="C43" s="63">
        <f t="shared" si="5"/>
        <v>129</v>
      </c>
      <c r="D43" s="63">
        <f t="shared" si="6"/>
        <v>5</v>
      </c>
      <c r="E43" s="62" t="str">
        <f t="shared" si="2"/>
        <v>MALAGA</v>
      </c>
      <c r="F43" s="62">
        <f t="shared" si="7"/>
        <v>93</v>
      </c>
      <c r="G43" s="62">
        <f t="shared" si="8"/>
        <v>110</v>
      </c>
    </row>
    <row r="44" spans="1:9" x14ac:dyDescent="0.25">
      <c r="A44" s="62" t="str">
        <f t="shared" si="3"/>
        <v>BALEARES</v>
      </c>
      <c r="B44" s="63">
        <f t="shared" si="4"/>
        <v>256</v>
      </c>
      <c r="C44" s="63">
        <f t="shared" si="5"/>
        <v>267</v>
      </c>
      <c r="D44" s="63">
        <f t="shared" si="6"/>
        <v>4</v>
      </c>
      <c r="E44" s="62" t="str">
        <f t="shared" si="2"/>
        <v>VALENCIA</v>
      </c>
      <c r="F44" s="62">
        <f t="shared" si="7"/>
        <v>68</v>
      </c>
      <c r="G44" s="62">
        <f t="shared" si="8"/>
        <v>91</v>
      </c>
    </row>
    <row r="45" spans="1:9" x14ac:dyDescent="0.25">
      <c r="A45" s="62" t="str">
        <f t="shared" si="3"/>
        <v>BARCELONA</v>
      </c>
      <c r="B45" s="63">
        <f t="shared" si="4"/>
        <v>322</v>
      </c>
      <c r="C45" s="63">
        <f t="shared" si="5"/>
        <v>351</v>
      </c>
      <c r="D45" s="63">
        <f t="shared" si="6"/>
        <v>1</v>
      </c>
      <c r="E45" s="62" t="str">
        <f>INDEX($A$38:$B$65,MATCH(ROW()-37,$D$38:$D$65,0),1)</f>
        <v>A CORUÑA</v>
      </c>
      <c r="F45" s="62">
        <f t="shared" si="7"/>
        <v>43</v>
      </c>
      <c r="G45" s="62">
        <f t="shared" si="8"/>
        <v>40</v>
      </c>
    </row>
    <row r="46" spans="1:9" x14ac:dyDescent="0.25">
      <c r="A46" s="62" t="str">
        <f t="shared" si="3"/>
        <v>BILBAO</v>
      </c>
      <c r="B46" s="63">
        <f t="shared" si="4"/>
        <v>24</v>
      </c>
      <c r="C46" s="63">
        <f t="shared" si="5"/>
        <v>12</v>
      </c>
      <c r="D46" s="63">
        <f t="shared" si="6"/>
        <v>11</v>
      </c>
      <c r="E46" s="62" t="str">
        <f>A47</f>
        <v>CARTAGENA</v>
      </c>
      <c r="F46" s="62">
        <f>LOOKUP(E46,$A$38:$A$65,$B$38:$B$65)</f>
        <v>40</v>
      </c>
      <c r="G46" s="62">
        <f>LOOKUP(E46,$A$38:$A$65,$C$38:$C$65)</f>
        <v>42</v>
      </c>
    </row>
    <row r="47" spans="1:9" x14ac:dyDescent="0.25">
      <c r="A47" s="62" t="str">
        <f t="shared" si="3"/>
        <v>CARTAGENA</v>
      </c>
      <c r="B47" s="63">
        <f t="shared" si="4"/>
        <v>40</v>
      </c>
      <c r="C47" s="63">
        <f t="shared" si="5"/>
        <v>42</v>
      </c>
      <c r="D47" s="63">
        <f t="shared" si="6"/>
        <v>9</v>
      </c>
      <c r="E47" s="62" t="e">
        <f t="shared" si="2"/>
        <v>#N/A</v>
      </c>
      <c r="F47" s="62" t="e">
        <f t="shared" si="7"/>
        <v>#N/A</v>
      </c>
      <c r="G47" s="62" t="e">
        <f t="shared" si="8"/>
        <v>#N/A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BILBAO</v>
      </c>
      <c r="F48" s="62">
        <f t="shared" si="7"/>
        <v>24</v>
      </c>
      <c r="G48" s="62">
        <f t="shared" si="8"/>
        <v>12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1</v>
      </c>
      <c r="D49" s="63">
        <f t="shared" si="6"/>
        <v>17</v>
      </c>
      <c r="E49" s="62" t="str">
        <f t="shared" si="2"/>
        <v>VIGO</v>
      </c>
      <c r="F49" s="62">
        <f t="shared" si="7"/>
        <v>23</v>
      </c>
      <c r="G49" s="62">
        <f t="shared" si="8"/>
        <v>33</v>
      </c>
    </row>
    <row r="50" spans="1:7" x14ac:dyDescent="0.25">
      <c r="A50" s="62" t="str">
        <f t="shared" si="3"/>
        <v>FERROL-SAN CIBRAO</v>
      </c>
      <c r="B50" s="63">
        <f t="shared" si="4"/>
        <v>8</v>
      </c>
      <c r="C50" s="63">
        <f t="shared" si="5"/>
        <v>3</v>
      </c>
      <c r="D50" s="63">
        <f t="shared" si="6"/>
        <v>16</v>
      </c>
      <c r="E50" s="62" t="str">
        <f t="shared" si="2"/>
        <v>ALICANTE</v>
      </c>
      <c r="F50" s="62">
        <f t="shared" si="7"/>
        <v>14</v>
      </c>
      <c r="G50" s="62">
        <f t="shared" si="8"/>
        <v>14</v>
      </c>
    </row>
    <row r="51" spans="1:7" x14ac:dyDescent="0.25">
      <c r="A51" s="62" t="str">
        <f t="shared" si="3"/>
        <v>GIJON</v>
      </c>
      <c r="B51" s="63">
        <f t="shared" si="4"/>
        <v>3</v>
      </c>
      <c r="C51" s="63">
        <f t="shared" si="5"/>
        <v>5</v>
      </c>
      <c r="D51" s="63">
        <f t="shared" si="6"/>
        <v>20</v>
      </c>
      <c r="E51" s="62" t="str">
        <f t="shared" si="2"/>
        <v>MOTRIL</v>
      </c>
      <c r="F51" s="62">
        <f t="shared" si="7"/>
        <v>12</v>
      </c>
      <c r="G51" s="62">
        <f t="shared" si="8"/>
        <v>10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274</v>
      </c>
      <c r="C53" s="63">
        <f t="shared" si="5"/>
        <v>230</v>
      </c>
      <c r="D53" s="63">
        <f t="shared" si="6"/>
        <v>3</v>
      </c>
      <c r="E53" s="62" t="str">
        <f t="shared" si="2"/>
        <v>ALMERIA</v>
      </c>
      <c r="F53" s="62">
        <f t="shared" si="7"/>
        <v>8</v>
      </c>
      <c r="G53" s="62">
        <f t="shared" si="8"/>
        <v>14</v>
      </c>
    </row>
    <row r="54" spans="1:7" x14ac:dyDescent="0.25">
      <c r="A54" s="62" t="str">
        <f t="shared" si="3"/>
        <v>MALAGA</v>
      </c>
      <c r="B54" s="63">
        <f t="shared" si="4"/>
        <v>93</v>
      </c>
      <c r="C54" s="63">
        <f t="shared" si="5"/>
        <v>110</v>
      </c>
      <c r="D54" s="63">
        <f t="shared" si="6"/>
        <v>6</v>
      </c>
      <c r="E54" s="62" t="str">
        <f t="shared" si="2"/>
        <v>CEUTA</v>
      </c>
      <c r="F54" s="62">
        <f t="shared" si="7"/>
        <v>6</v>
      </c>
      <c r="G54" s="62">
        <f t="shared" si="8"/>
        <v>1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2</v>
      </c>
      <c r="D56" s="63">
        <f t="shared" si="6"/>
        <v>24</v>
      </c>
      <c r="E56" s="62" t="str">
        <f t="shared" si="2"/>
        <v>SANTANDER</v>
      </c>
      <c r="F56" s="62">
        <f t="shared" si="9"/>
        <v>4</v>
      </c>
      <c r="G56" s="62">
        <f t="shared" si="8"/>
        <v>6</v>
      </c>
    </row>
    <row r="57" spans="1:7" x14ac:dyDescent="0.25">
      <c r="A57" s="62" t="str">
        <f t="shared" si="3"/>
        <v>MOTRIL</v>
      </c>
      <c r="B57" s="63">
        <f t="shared" si="4"/>
        <v>12</v>
      </c>
      <c r="C57" s="63">
        <f t="shared" si="5"/>
        <v>10</v>
      </c>
      <c r="D57" s="63">
        <f t="shared" si="6"/>
        <v>14</v>
      </c>
      <c r="E57" s="62" t="str">
        <f t="shared" si="2"/>
        <v>GIJON</v>
      </c>
      <c r="F57" s="62">
        <f t="shared" si="9"/>
        <v>3</v>
      </c>
      <c r="G57" s="62">
        <f t="shared" si="8"/>
        <v>5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275</v>
      </c>
      <c r="C59" s="63">
        <f t="shared" si="5"/>
        <v>276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4</v>
      </c>
      <c r="C60" s="63">
        <f t="shared" si="5"/>
        <v>6</v>
      </c>
      <c r="D60" s="63">
        <f t="shared" si="6"/>
        <v>19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24</v>
      </c>
      <c r="C61" s="63">
        <f t="shared" si="5"/>
        <v>26</v>
      </c>
      <c r="D61" s="63">
        <f t="shared" si="6"/>
        <v>11</v>
      </c>
      <c r="E61" s="62" t="str">
        <f t="shared" si="2"/>
        <v>AVILES</v>
      </c>
      <c r="F61" s="62">
        <f t="shared" si="9"/>
        <v>1</v>
      </c>
      <c r="G61" s="62">
        <f t="shared" si="8"/>
        <v>2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2</v>
      </c>
      <c r="D62" s="63">
        <f t="shared" si="6"/>
        <v>24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68</v>
      </c>
      <c r="C63" s="63">
        <f t="shared" si="5"/>
        <v>91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23</v>
      </c>
      <c r="C64" s="63">
        <f t="shared" si="5"/>
        <v>33</v>
      </c>
      <c r="D64" s="63">
        <f t="shared" si="6"/>
        <v>12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3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1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170860B7-D6CB-45B2-9A86-4D1674510FBE}"/>
</file>

<file path=customXml/itemProps2.xml><?xml version="1.0" encoding="utf-8"?>
<ds:datastoreItem xmlns:ds="http://schemas.openxmlformats.org/officeDocument/2006/customXml" ds:itemID="{6F10041D-C1A4-40FF-9226-4A08E711F966}"/>
</file>

<file path=customXml/itemProps3.xml><?xml version="1.0" encoding="utf-8"?>
<ds:datastoreItem xmlns:ds="http://schemas.openxmlformats.org/officeDocument/2006/customXml" ds:itemID="{2F320417-75EA-4A6F-AF89-3C8793650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