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<sst xmlns="http://schemas.openxmlformats.org/spreadsheetml/2006/main" count="755" uniqueCount="99">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</sst>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6" fillId="4" borderId="1" xfId="0" applyFont="1" applyFill="1" applyBorder="1" applyAlignment="1">
      <alignment horizont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0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4" borderId="5" xfId="0" applyFont="1" applyFill="1" applyBorder="1" applyAlignment="1">
      <alignment horizontal="center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0" borderId="5" xfId="0" applyFont="1" applyBorder="1" applyAlignment="1"/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56757204</c:v>
                </c:pt>
                <c:pt idx="1">
                  <c:v>38846758</c:v>
                </c:pt>
                <c:pt idx="2">
                  <c:v>27145266</c:v>
                </c:pt>
                <c:pt idx="3">
                  <c:v>17677247</c:v>
                </c:pt>
                <c:pt idx="4">
                  <c:v>17651020</c:v>
                </c:pt>
                <c:pt idx="5">
                  <c:v>16919162</c:v>
                </c:pt>
                <c:pt idx="6">
                  <c:v>13590663</c:v>
                </c:pt>
                <c:pt idx="7">
                  <c:v>12557966</c:v>
                </c:pt>
                <c:pt idx="8">
                  <c:v>10447312</c:v>
                </c:pt>
                <c:pt idx="9">
                  <c:v>9271131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51323041</c:v>
                </c:pt>
                <c:pt idx="1">
                  <c:v>38822052</c:v>
                </c:pt>
                <c:pt idx="2">
                  <c:v>25109627</c:v>
                </c:pt>
                <c:pt idx="3">
                  <c:v>16520964</c:v>
                </c:pt>
                <c:pt idx="4">
                  <c:v>17530605</c:v>
                </c:pt>
                <c:pt idx="5">
                  <c:v>16119938</c:v>
                </c:pt>
                <c:pt idx="6">
                  <c:v>14064292</c:v>
                </c:pt>
                <c:pt idx="7">
                  <c:v>12914496</c:v>
                </c:pt>
                <c:pt idx="8">
                  <c:v>9500880</c:v>
                </c:pt>
                <c:pt idx="9">
                  <c:v>8173724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53115517</c:v>
                </c:pt>
                <c:pt idx="1">
                  <c:v>38590434</c:v>
                </c:pt>
                <c:pt idx="2">
                  <c:v>26587135</c:v>
                </c:pt>
                <c:pt idx="3">
                  <c:v>17641654</c:v>
                </c:pt>
                <c:pt idx="4">
                  <c:v>17543599</c:v>
                </c:pt>
                <c:pt idx="5">
                  <c:v>16882518</c:v>
                </c:pt>
                <c:pt idx="6">
                  <c:v>13470978</c:v>
                </c:pt>
                <c:pt idx="7">
                  <c:v>11329025</c:v>
                </c:pt>
                <c:pt idx="8">
                  <c:v>10403415</c:v>
                </c:pt>
                <c:pt idx="9">
                  <c:v>9255553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48424404</c:v>
                </c:pt>
                <c:pt idx="1">
                  <c:v>38535269</c:v>
                </c:pt>
                <c:pt idx="2">
                  <c:v>24516513</c:v>
                </c:pt>
                <c:pt idx="3">
                  <c:v>16416103</c:v>
                </c:pt>
                <c:pt idx="4">
                  <c:v>17236956</c:v>
                </c:pt>
                <c:pt idx="5">
                  <c:v>15987934</c:v>
                </c:pt>
                <c:pt idx="6">
                  <c:v>13989939</c:v>
                </c:pt>
                <c:pt idx="7">
                  <c:v>11507937</c:v>
                </c:pt>
                <c:pt idx="8">
                  <c:v>9437163</c:v>
                </c:pt>
                <c:pt idx="9">
                  <c:v>8154773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15511192</c:v>
                </c:pt>
                <c:pt idx="1">
                  <c:v>14155164</c:v>
                </c:pt>
                <c:pt idx="2">
                  <c:v>11056305</c:v>
                </c:pt>
                <c:pt idx="3">
                  <c:v>10741722</c:v>
                </c:pt>
                <c:pt idx="4">
                  <c:v>9278059</c:v>
                </c:pt>
                <c:pt idx="5">
                  <c:v>7685702</c:v>
                </c:pt>
                <c:pt idx="6">
                  <c:v>4940850</c:v>
                </c:pt>
                <c:pt idx="7">
                  <c:v>3717214</c:v>
                </c:pt>
                <c:pt idx="8">
                  <c:v>3472441</c:v>
                </c:pt>
                <c:pt idx="9">
                  <c:v>2930232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13625261</c:v>
                </c:pt>
                <c:pt idx="1">
                  <c:v>13414905</c:v>
                </c:pt>
                <c:pt idx="2">
                  <c:v>11598727</c:v>
                </c:pt>
                <c:pt idx="3">
                  <c:v>10762294</c:v>
                </c:pt>
                <c:pt idx="4">
                  <c:v>9241627</c:v>
                </c:pt>
                <c:pt idx="5">
                  <c:v>6347273</c:v>
                </c:pt>
                <c:pt idx="6">
                  <c:v>4655371</c:v>
                </c:pt>
                <c:pt idx="7">
                  <c:v>4178492</c:v>
                </c:pt>
                <c:pt idx="8">
                  <c:v>4062704</c:v>
                </c:pt>
                <c:pt idx="9">
                  <c:v>2287629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CASTELLON</c:v>
                </c:pt>
                <c:pt idx="8">
                  <c:v>A CORUÑA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8697432</c:v>
                </c:pt>
                <c:pt idx="1">
                  <c:v>5329595</c:v>
                </c:pt>
                <c:pt idx="2">
                  <c:v>4479100</c:v>
                </c:pt>
                <c:pt idx="3">
                  <c:v>2792818</c:v>
                </c:pt>
                <c:pt idx="4">
                  <c:v>2773679</c:v>
                </c:pt>
                <c:pt idx="5">
                  <c:v>2673121</c:v>
                </c:pt>
                <c:pt idx="6">
                  <c:v>2633328</c:v>
                </c:pt>
                <c:pt idx="7">
                  <c:v>2488929</c:v>
                </c:pt>
                <c:pt idx="8">
                  <c:v>2353548</c:v>
                </c:pt>
                <c:pt idx="9">
                  <c:v>1961364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CASTELLON</c:v>
                </c:pt>
                <c:pt idx="8">
                  <c:v>A CORUÑA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7771272</c:v>
                </c:pt>
                <c:pt idx="1">
                  <c:v>4771774</c:v>
                </c:pt>
                <c:pt idx="2">
                  <c:v>3648094</c:v>
                </c:pt>
                <c:pt idx="3">
                  <c:v>2370487</c:v>
                </c:pt>
                <c:pt idx="4">
                  <c:v>2559130</c:v>
                </c:pt>
                <c:pt idx="5">
                  <c:v>2190503</c:v>
                </c:pt>
                <c:pt idx="6">
                  <c:v>2593689</c:v>
                </c:pt>
                <c:pt idx="7">
                  <c:v>1775450</c:v>
                </c:pt>
                <c:pt idx="8">
                  <c:v>1906766</c:v>
                </c:pt>
                <c:pt idx="9">
                  <c:v>1999444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36715533</c:v>
                </c:pt>
                <c:pt idx="1">
                  <c:v>34108235</c:v>
                </c:pt>
                <c:pt idx="2">
                  <c:v>16127754</c:v>
                </c:pt>
                <c:pt idx="3">
                  <c:v>8356613</c:v>
                </c:pt>
                <c:pt idx="4">
                  <c:v>5638694</c:v>
                </c:pt>
                <c:pt idx="5">
                  <c:v>5632212</c:v>
                </c:pt>
                <c:pt idx="6">
                  <c:v>3130210</c:v>
                </c:pt>
                <c:pt idx="7">
                  <c:v>1997625</c:v>
                </c:pt>
                <c:pt idx="8">
                  <c:v>1825774</c:v>
                </c:pt>
                <c:pt idx="9">
                  <c:v>1661696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34087844</c:v>
                </c:pt>
                <c:pt idx="1">
                  <c:v>34900786</c:v>
                </c:pt>
                <c:pt idx="2">
                  <c:v>15610110</c:v>
                </c:pt>
                <c:pt idx="3">
                  <c:v>8480505</c:v>
                </c:pt>
                <c:pt idx="4">
                  <c:v>5273854</c:v>
                </c:pt>
                <c:pt idx="5">
                  <c:v>5401640</c:v>
                </c:pt>
                <c:pt idx="6">
                  <c:v>3013441</c:v>
                </c:pt>
                <c:pt idx="7">
                  <c:v>2100631</c:v>
                </c:pt>
                <c:pt idx="8">
                  <c:v>1723952</c:v>
                </c:pt>
                <c:pt idx="9">
                  <c:v>1577546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38664</c:v>
                </c:pt>
                <c:pt idx="1">
                  <c:v>31499</c:v>
                </c:pt>
                <c:pt idx="2">
                  <c:v>14038</c:v>
                </c:pt>
                <c:pt idx="3">
                  <c:v>10784</c:v>
                </c:pt>
                <c:pt idx="4">
                  <c:v>9469</c:v>
                </c:pt>
                <c:pt idx="5">
                  <c:v>8552</c:v>
                </c:pt>
                <c:pt idx="6">
                  <c:v>5053</c:v>
                </c:pt>
                <c:pt idx="7">
                  <c:v>3875</c:v>
                </c:pt>
                <c:pt idx="8">
                  <c:v>2605</c:v>
                </c:pt>
                <c:pt idx="9">
                  <c:v>2239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39990</c:v>
                </c:pt>
                <c:pt idx="1">
                  <c:v>25593</c:v>
                </c:pt>
                <c:pt idx="2">
                  <c:v>14702</c:v>
                </c:pt>
                <c:pt idx="3">
                  <c:v>9433</c:v>
                </c:pt>
                <c:pt idx="4">
                  <c:v>13545</c:v>
                </c:pt>
                <c:pt idx="5">
                  <c:v>1756</c:v>
                </c:pt>
                <c:pt idx="6">
                  <c:v>7042</c:v>
                </c:pt>
                <c:pt idx="7">
                  <c:v>2783</c:v>
                </c:pt>
                <c:pt idx="8">
                  <c:v>2565</c:v>
                </c:pt>
                <c:pt idx="9">
                  <c:v>3187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2115184</c:v>
                </c:pt>
                <c:pt idx="1">
                  <c:v>1228309</c:v>
                </c:pt>
                <c:pt idx="2">
                  <c:v>556481</c:v>
                </c:pt>
                <c:pt idx="3">
                  <c:v>476784</c:v>
                </c:pt>
                <c:pt idx="4">
                  <c:v>329409</c:v>
                </c:pt>
                <c:pt idx="5">
                  <c:v>254840</c:v>
                </c:pt>
                <c:pt idx="6">
                  <c:v>127185</c:v>
                </c:pt>
                <c:pt idx="7">
                  <c:v>113067</c:v>
                </c:pt>
                <c:pt idx="8">
                  <c:v>73840</c:v>
                </c:pt>
                <c:pt idx="9">
                  <c:v>73405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1537292</c:v>
                </c:pt>
                <c:pt idx="1">
                  <c:v>1405989</c:v>
                </c:pt>
                <c:pt idx="2">
                  <c:v>591433</c:v>
                </c:pt>
                <c:pt idx="3">
                  <c:v>529372</c:v>
                </c:pt>
                <c:pt idx="4">
                  <c:v>374513</c:v>
                </c:pt>
                <c:pt idx="5">
                  <c:v>285775</c:v>
                </c:pt>
                <c:pt idx="6">
                  <c:v>130707</c:v>
                </c:pt>
                <c:pt idx="7">
                  <c:v>150394</c:v>
                </c:pt>
                <c:pt idx="8">
                  <c:v>72928</c:v>
                </c:pt>
                <c:pt idx="9">
                  <c:v>72315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35551199</c:v>
                </c:pt>
                <c:pt idx="1">
                  <c:v>17624553</c:v>
                </c:pt>
                <c:pt idx="2">
                  <c:v>4751766</c:v>
                </c:pt>
                <c:pt idx="3">
                  <c:v>4697660</c:v>
                </c:pt>
                <c:pt idx="4">
                  <c:v>2070187</c:v>
                </c:pt>
                <c:pt idx="5">
                  <c:v>674291</c:v>
                </c:pt>
                <c:pt idx="6">
                  <c:v>442304</c:v>
                </c:pt>
                <c:pt idx="7">
                  <c:v>173869</c:v>
                </c:pt>
                <c:pt idx="8">
                  <c:v>130843</c:v>
                </c:pt>
                <c:pt idx="9">
                  <c:v>116571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32221490</c:v>
                </c:pt>
                <c:pt idx="1">
                  <c:v>19205293</c:v>
                </c:pt>
                <c:pt idx="2">
                  <c:v>5143568</c:v>
                </c:pt>
                <c:pt idx="3">
                  <c:v>3948949</c:v>
                </c:pt>
                <c:pt idx="4">
                  <c:v>1659107</c:v>
                </c:pt>
                <c:pt idx="5">
                  <c:v>400033</c:v>
                </c:pt>
                <c:pt idx="6">
                  <c:v>763003</c:v>
                </c:pt>
                <c:pt idx="7">
                  <c:v>419381</c:v>
                </c:pt>
                <c:pt idx="8">
                  <c:v>0</c:v>
                </c:pt>
                <c:pt idx="9">
                  <c:v>185526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30580980</c:v>
                </c:pt>
                <c:pt idx="1">
                  <c:v>17584057</c:v>
                </c:pt>
                <c:pt idx="2">
                  <c:v>4403782</c:v>
                </c:pt>
                <c:pt idx="3">
                  <c:v>1790264</c:v>
                </c:pt>
                <c:pt idx="4">
                  <c:v>507754</c:v>
                </c:pt>
                <c:pt idx="5">
                  <c:v>173671</c:v>
                </c:pt>
                <c:pt idx="6">
                  <c:v>61116</c:v>
                </c:pt>
                <c:pt idx="7">
                  <c:v>56057</c:v>
                </c:pt>
                <c:pt idx="8">
                  <c:v>20841</c:v>
                </c:pt>
                <c:pt idx="9">
                  <c:v>9803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27610087</c:v>
                </c:pt>
                <c:pt idx="1">
                  <c:v>19071195</c:v>
                </c:pt>
                <c:pt idx="2">
                  <c:v>4896277</c:v>
                </c:pt>
                <c:pt idx="3">
                  <c:v>2015174</c:v>
                </c:pt>
                <c:pt idx="4">
                  <c:v>540295</c:v>
                </c:pt>
                <c:pt idx="5">
                  <c:v>417353</c:v>
                </c:pt>
                <c:pt idx="6">
                  <c:v>16197</c:v>
                </c:pt>
                <c:pt idx="7">
                  <c:v>75946</c:v>
                </c:pt>
                <c:pt idx="8">
                  <c:v>21602</c:v>
                </c:pt>
                <c:pt idx="9">
                  <c:v>15144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32527647</c:v>
                </c:pt>
                <c:pt idx="1">
                  <c:v>28510533</c:v>
                </c:pt>
                <c:pt idx="2">
                  <c:v>10102788</c:v>
                </c:pt>
                <c:pt idx="3">
                  <c:v>6278277</c:v>
                </c:pt>
                <c:pt idx="4">
                  <c:v>3735415</c:v>
                </c:pt>
                <c:pt idx="5">
                  <c:v>1649883</c:v>
                </c:pt>
                <c:pt idx="6">
                  <c:v>1407382</c:v>
                </c:pt>
                <c:pt idx="7">
                  <c:v>1374216</c:v>
                </c:pt>
                <c:pt idx="8">
                  <c:v>1018678</c:v>
                </c:pt>
                <c:pt idx="9">
                  <c:v>686306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29740865</c:v>
                </c:pt>
                <c:pt idx="1">
                  <c:v>29671886</c:v>
                </c:pt>
                <c:pt idx="2">
                  <c:v>9911656</c:v>
                </c:pt>
                <c:pt idx="3">
                  <c:v>6645319</c:v>
                </c:pt>
                <c:pt idx="4">
                  <c:v>3594336</c:v>
                </c:pt>
                <c:pt idx="5">
                  <c:v>1541817</c:v>
                </c:pt>
                <c:pt idx="6">
                  <c:v>1374345</c:v>
                </c:pt>
                <c:pt idx="7">
                  <c:v>1416559</c:v>
                </c:pt>
                <c:pt idx="8">
                  <c:v>932712</c:v>
                </c:pt>
                <c:pt idx="9">
                  <c:v>609264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5904588</c:v>
                </c:pt>
                <c:pt idx="1">
                  <c:v>5491870</c:v>
                </c:pt>
                <c:pt idx="2">
                  <c:v>4491066</c:v>
                </c:pt>
                <c:pt idx="3">
                  <c:v>4001382</c:v>
                </c:pt>
                <c:pt idx="4">
                  <c:v>1840791</c:v>
                </c:pt>
                <c:pt idx="5">
                  <c:v>1811477</c:v>
                </c:pt>
                <c:pt idx="6">
                  <c:v>791594</c:v>
                </c:pt>
                <c:pt idx="7">
                  <c:v>559611</c:v>
                </c:pt>
                <c:pt idx="8">
                  <c:v>512828</c:v>
                </c:pt>
                <c:pt idx="9">
                  <c:v>427898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5576692</c:v>
                </c:pt>
                <c:pt idx="1">
                  <c:v>5159455</c:v>
                </c:pt>
                <c:pt idx="2">
                  <c:v>3737086</c:v>
                </c:pt>
                <c:pt idx="3">
                  <c:v>3834683</c:v>
                </c:pt>
                <c:pt idx="4">
                  <c:v>1551373</c:v>
                </c:pt>
                <c:pt idx="5">
                  <c:v>1741078</c:v>
                </c:pt>
                <c:pt idx="6">
                  <c:v>696565</c:v>
                </c:pt>
                <c:pt idx="7">
                  <c:v>552823</c:v>
                </c:pt>
                <c:pt idx="8">
                  <c:v>613397</c:v>
                </c:pt>
                <c:pt idx="9">
                  <c:v>441043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2699815</c:v>
                </c:pt>
                <c:pt idx="1">
                  <c:v>2517068</c:v>
                </c:pt>
                <c:pt idx="2">
                  <c:v>1058050.5</c:v>
                </c:pt>
                <c:pt idx="3">
                  <c:v>576253</c:v>
                </c:pt>
                <c:pt idx="4">
                  <c:v>358015.75</c:v>
                </c:pt>
                <c:pt idx="5">
                  <c:v>184642</c:v>
                </c:pt>
                <c:pt idx="6">
                  <c:v>123046</c:v>
                </c:pt>
                <c:pt idx="7">
                  <c:v>115735</c:v>
                </c:pt>
                <c:pt idx="8">
                  <c:v>93124</c:v>
                </c:pt>
                <c:pt idx="9">
                  <c:v>89037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2429463</c:v>
                </c:pt>
                <c:pt idx="1">
                  <c:v>2576416</c:v>
                </c:pt>
                <c:pt idx="2">
                  <c:v>983242</c:v>
                </c:pt>
                <c:pt idx="3">
                  <c:v>605248</c:v>
                </c:pt>
                <c:pt idx="4">
                  <c:v>349386.25</c:v>
                </c:pt>
                <c:pt idx="5">
                  <c:v>174522</c:v>
                </c:pt>
                <c:pt idx="6">
                  <c:v>112847</c:v>
                </c:pt>
                <c:pt idx="7">
                  <c:v>124105.5</c:v>
                </c:pt>
                <c:pt idx="8">
                  <c:v>88266</c:v>
                </c:pt>
                <c:pt idx="9">
                  <c:v>79435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2491863</c:v>
                </c:pt>
                <c:pt idx="1">
                  <c:v>1378967</c:v>
                </c:pt>
                <c:pt idx="2">
                  <c:v>321982</c:v>
                </c:pt>
                <c:pt idx="3">
                  <c:v>175749</c:v>
                </c:pt>
                <c:pt idx="4">
                  <c:v>49995</c:v>
                </c:pt>
                <c:pt idx="5">
                  <c:v>39184</c:v>
                </c:pt>
                <c:pt idx="6">
                  <c:v>4650</c:v>
                </c:pt>
                <c:pt idx="7">
                  <c:v>3377</c:v>
                </c:pt>
                <c:pt idx="8">
                  <c:v>2090</c:v>
                </c:pt>
                <c:pt idx="9">
                  <c:v>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2204662</c:v>
                </c:pt>
                <c:pt idx="1">
                  <c:v>1292125</c:v>
                </c:pt>
                <c:pt idx="2">
                  <c:v>369765</c:v>
                </c:pt>
                <c:pt idx="3">
                  <c:v>168133</c:v>
                </c:pt>
                <c:pt idx="4">
                  <c:v>112632</c:v>
                </c:pt>
                <c:pt idx="5">
                  <c:v>44287</c:v>
                </c:pt>
                <c:pt idx="6">
                  <c:v>1187</c:v>
                </c:pt>
                <c:pt idx="7">
                  <c:v>5199</c:v>
                </c:pt>
                <c:pt idx="8">
                  <c:v>1684</c:v>
                </c:pt>
                <c:pt idx="9">
                  <c:v>1571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213939</c:v>
                </c:pt>
                <c:pt idx="1">
                  <c:v>164744</c:v>
                </c:pt>
                <c:pt idx="2">
                  <c:v>112616</c:v>
                </c:pt>
                <c:pt idx="3">
                  <c:v>99064</c:v>
                </c:pt>
                <c:pt idx="4">
                  <c:v>80349</c:v>
                </c:pt>
                <c:pt idx="5">
                  <c:v>66197</c:v>
                </c:pt>
                <c:pt idx="6">
                  <c:v>40188.25</c:v>
                </c:pt>
                <c:pt idx="7">
                  <c:v>39757</c:v>
                </c:pt>
                <c:pt idx="8">
                  <c:v>19445</c:v>
                </c:pt>
                <c:pt idx="9">
                  <c:v>17096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193161</c:v>
                </c:pt>
                <c:pt idx="1">
                  <c:v>154794</c:v>
                </c:pt>
                <c:pt idx="2">
                  <c:v>100124</c:v>
                </c:pt>
                <c:pt idx="3">
                  <c:v>79008</c:v>
                </c:pt>
                <c:pt idx="4">
                  <c:v>71535</c:v>
                </c:pt>
                <c:pt idx="5">
                  <c:v>69000</c:v>
                </c:pt>
                <c:pt idx="6">
                  <c:v>38269.75</c:v>
                </c:pt>
                <c:pt idx="7">
                  <c:v>38061</c:v>
                </c:pt>
                <c:pt idx="8">
                  <c:v>18165</c:v>
                </c:pt>
                <c:pt idx="9">
                  <c:v>18927.5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1039037</c:v>
                </c:pt>
                <c:pt idx="1">
                  <c:v>769685.5</c:v>
                </c:pt>
                <c:pt idx="2">
                  <c:v>317456.5</c:v>
                </c:pt>
                <c:pt idx="3">
                  <c:v>205715</c:v>
                </c:pt>
                <c:pt idx="4">
                  <c:v>113476</c:v>
                </c:pt>
                <c:pt idx="5">
                  <c:v>96466</c:v>
                </c:pt>
                <c:pt idx="6">
                  <c:v>48818</c:v>
                </c:pt>
                <c:pt idx="7">
                  <c:v>40326</c:v>
                </c:pt>
                <c:pt idx="8">
                  <c:v>38010</c:v>
                </c:pt>
                <c:pt idx="9">
                  <c:v>34409.5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1205283</c:v>
                </c:pt>
                <c:pt idx="1">
                  <c:v>714975</c:v>
                </c:pt>
                <c:pt idx="2">
                  <c:v>310639.75</c:v>
                </c:pt>
                <c:pt idx="3">
                  <c:v>224440</c:v>
                </c:pt>
                <c:pt idx="4">
                  <c:v>110286</c:v>
                </c:pt>
                <c:pt idx="5">
                  <c:v>103828.5</c:v>
                </c:pt>
                <c:pt idx="6">
                  <c:v>34635</c:v>
                </c:pt>
                <c:pt idx="7">
                  <c:v>42321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1138101</c:v>
                </c:pt>
                <c:pt idx="1">
                  <c:v>882301.5</c:v>
                </c:pt>
                <c:pt idx="2">
                  <c:v>357644.75</c:v>
                </c:pt>
                <c:pt idx="3">
                  <c:v>254271</c:v>
                </c:pt>
                <c:pt idx="4">
                  <c:v>207952</c:v>
                </c:pt>
                <c:pt idx="5">
                  <c:v>182552</c:v>
                </c:pt>
                <c:pt idx="6">
                  <c:v>118396</c:v>
                </c:pt>
                <c:pt idx="7">
                  <c:v>112358</c:v>
                </c:pt>
                <c:pt idx="8">
                  <c:v>89037</c:v>
                </c:pt>
                <c:pt idx="9">
                  <c:v>80971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1284291</c:v>
                </c:pt>
                <c:pt idx="1">
                  <c:v>815109</c:v>
                </c:pt>
                <c:pt idx="2">
                  <c:v>348909.5</c:v>
                </c:pt>
                <c:pt idx="3">
                  <c:v>235483</c:v>
                </c:pt>
                <c:pt idx="4">
                  <c:v>224801</c:v>
                </c:pt>
                <c:pt idx="5">
                  <c:v>172838</c:v>
                </c:pt>
                <c:pt idx="6">
                  <c:v>111660</c:v>
                </c:pt>
                <c:pt idx="7">
                  <c:v>118906.5</c:v>
                </c:pt>
                <c:pt idx="8">
                  <c:v>79435</c:v>
                </c:pt>
                <c:pt idx="9">
                  <c:v>87244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2920379</c:v>
                </c:pt>
                <c:pt idx="1">
                  <c:v>2820796</c:v>
                </c:pt>
                <c:pt idx="2">
                  <c:v>2685722</c:v>
                </c:pt>
                <c:pt idx="3">
                  <c:v>1787739</c:v>
                </c:pt>
                <c:pt idx="4">
                  <c:v>1219485</c:v>
                </c:pt>
                <c:pt idx="5">
                  <c:v>1024276</c:v>
                </c:pt>
                <c:pt idx="6">
                  <c:v>384908</c:v>
                </c:pt>
                <c:pt idx="7">
                  <c:v>337361</c:v>
                </c:pt>
                <c:pt idx="8">
                  <c:v>298800</c:v>
                </c:pt>
                <c:pt idx="9">
                  <c:v>295816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3054548</c:v>
                </c:pt>
                <c:pt idx="1">
                  <c:v>2894227</c:v>
                </c:pt>
                <c:pt idx="2">
                  <c:v>2563829</c:v>
                </c:pt>
                <c:pt idx="3">
                  <c:v>1916062</c:v>
                </c:pt>
                <c:pt idx="4">
                  <c:v>1159736</c:v>
                </c:pt>
                <c:pt idx="5">
                  <c:v>1023934</c:v>
                </c:pt>
                <c:pt idx="6">
                  <c:v>371548</c:v>
                </c:pt>
                <c:pt idx="7">
                  <c:v>405506</c:v>
                </c:pt>
                <c:pt idx="8">
                  <c:v>313017</c:v>
                </c:pt>
                <c:pt idx="9">
                  <c:v>310952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1201103</c:v>
                </c:pt>
                <c:pt idx="1">
                  <c:v>784913</c:v>
                </c:pt>
                <c:pt idx="2">
                  <c:v>580294</c:v>
                </c:pt>
                <c:pt idx="3">
                  <c:v>455536</c:v>
                </c:pt>
                <c:pt idx="4">
                  <c:v>182266</c:v>
                </c:pt>
                <c:pt idx="5">
                  <c:v>172547</c:v>
                </c:pt>
                <c:pt idx="6">
                  <c:v>162134</c:v>
                </c:pt>
                <c:pt idx="7">
                  <c:v>63969</c:v>
                </c:pt>
                <c:pt idx="8">
                  <c:v>62364</c:v>
                </c:pt>
                <c:pt idx="9">
                  <c:v>56562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1363553</c:v>
                </c:pt>
                <c:pt idx="1">
                  <c:v>778486</c:v>
                </c:pt>
                <c:pt idx="2">
                  <c:v>377047</c:v>
                </c:pt>
                <c:pt idx="3">
                  <c:v>428641</c:v>
                </c:pt>
                <c:pt idx="4">
                  <c:v>183674</c:v>
                </c:pt>
                <c:pt idx="5">
                  <c:v>173399</c:v>
                </c:pt>
                <c:pt idx="6">
                  <c:v>223326</c:v>
                </c:pt>
                <c:pt idx="7">
                  <c:v>67080</c:v>
                </c:pt>
                <c:pt idx="8">
                  <c:v>68099</c:v>
                </c:pt>
                <c:pt idx="9">
                  <c:v>89290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568346</c:v>
                </c:pt>
                <c:pt idx="1">
                  <c:v>540717</c:v>
                </c:pt>
                <c:pt idx="2">
                  <c:v>212909</c:v>
                </c:pt>
                <c:pt idx="3">
                  <c:v>205985</c:v>
                </c:pt>
                <c:pt idx="4">
                  <c:v>191332</c:v>
                </c:pt>
                <c:pt idx="5">
                  <c:v>127868</c:v>
                </c:pt>
                <c:pt idx="6">
                  <c:v>67159</c:v>
                </c:pt>
                <c:pt idx="7">
                  <c:v>58429</c:v>
                </c:pt>
                <c:pt idx="8">
                  <c:v>45149</c:v>
                </c:pt>
                <c:pt idx="9">
                  <c:v>42342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578359</c:v>
                </c:pt>
                <c:pt idx="1">
                  <c:v>573792</c:v>
                </c:pt>
                <c:pt idx="2">
                  <c:v>241350</c:v>
                </c:pt>
                <c:pt idx="3">
                  <c:v>201418</c:v>
                </c:pt>
                <c:pt idx="4">
                  <c:v>198720</c:v>
                </c:pt>
                <c:pt idx="5">
                  <c:v>128132</c:v>
                </c:pt>
                <c:pt idx="6">
                  <c:v>70064</c:v>
                </c:pt>
                <c:pt idx="7">
                  <c:v>66885</c:v>
                </c:pt>
                <c:pt idx="8">
                  <c:v>40873</c:v>
                </c:pt>
                <c:pt idx="9">
                  <c:v>36546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17651</c:v>
                </c:pt>
                <c:pt idx="1">
                  <c:v>14831</c:v>
                </c:pt>
                <c:pt idx="2">
                  <c:v>7065</c:v>
                </c:pt>
                <c:pt idx="3">
                  <c:v>6424</c:v>
                </c:pt>
                <c:pt idx="4">
                  <c:v>6206</c:v>
                </c:pt>
                <c:pt idx="5">
                  <c:v>4445</c:v>
                </c:pt>
                <c:pt idx="6">
                  <c:v>4234</c:v>
                </c:pt>
                <c:pt idx="7">
                  <c:v>1669</c:v>
                </c:pt>
                <c:pt idx="8">
                  <c:v>1467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15293</c:v>
                </c:pt>
                <c:pt idx="1">
                  <c:v>14098</c:v>
                </c:pt>
                <c:pt idx="2">
                  <c:v>7037</c:v>
                </c:pt>
                <c:pt idx="3">
                  <c:v>6805</c:v>
                </c:pt>
                <c:pt idx="4">
                  <c:v>6296</c:v>
                </c:pt>
                <c:pt idx="5">
                  <c:v>4496</c:v>
                </c:pt>
                <c:pt idx="6">
                  <c:v>4163</c:v>
                </c:pt>
                <c:pt idx="7">
                  <c:v>1657</c:v>
                </c:pt>
                <c:pt idx="8">
                  <c:v>1463</c:v>
                </c:pt>
                <c:pt idx="9">
                  <c:v>1049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226711918</c:v>
                </c:pt>
                <c:pt idx="1">
                  <c:v>143368856</c:v>
                </c:pt>
                <c:pt idx="2">
                  <c:v>124921926</c:v>
                </c:pt>
                <c:pt idx="3">
                  <c:v>115650258</c:v>
                </c:pt>
                <c:pt idx="4">
                  <c:v>104269551</c:v>
                </c:pt>
                <c:pt idx="5">
                  <c:v>88770093</c:v>
                </c:pt>
                <c:pt idx="6">
                  <c:v>32129618</c:v>
                </c:pt>
                <c:pt idx="7">
                  <c:v>23950051</c:v>
                </c:pt>
                <c:pt idx="8">
                  <c:v>23053333</c:v>
                </c:pt>
                <c:pt idx="9">
                  <c:v>20184663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199326842</c:v>
                </c:pt>
                <c:pt idx="1">
                  <c:v>148887060</c:v>
                </c:pt>
                <c:pt idx="2">
                  <c:v>122465437</c:v>
                </c:pt>
                <c:pt idx="3">
                  <c:v>115150562</c:v>
                </c:pt>
                <c:pt idx="4">
                  <c:v>107070178</c:v>
                </c:pt>
                <c:pt idx="5">
                  <c:v>72162725</c:v>
                </c:pt>
                <c:pt idx="6">
                  <c:v>35730461</c:v>
                </c:pt>
                <c:pt idx="7">
                  <c:v>22758488</c:v>
                </c:pt>
                <c:pt idx="8">
                  <c:v>21822439</c:v>
                </c:pt>
                <c:pt idx="9">
                  <c:v>19342424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383</c:v>
                </c:pt>
                <c:pt idx="1">
                  <c:v>342</c:v>
                </c:pt>
                <c:pt idx="2">
                  <c:v>278</c:v>
                </c:pt>
                <c:pt idx="3">
                  <c:v>277</c:v>
                </c:pt>
                <c:pt idx="4">
                  <c:v>141</c:v>
                </c:pt>
                <c:pt idx="5">
                  <c:v>101</c:v>
                </c:pt>
                <c:pt idx="6">
                  <c:v>82</c:v>
                </c:pt>
                <c:pt idx="7">
                  <c:v>48</c:v>
                </c:pt>
                <c:pt idx="8">
                  <c:v>48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431</c:v>
                </c:pt>
                <c:pt idx="1">
                  <c:v>346</c:v>
                </c:pt>
                <c:pt idx="2">
                  <c:v>281</c:v>
                </c:pt>
                <c:pt idx="3">
                  <c:v>232</c:v>
                </c:pt>
                <c:pt idx="4">
                  <c:v>148</c:v>
                </c:pt>
                <c:pt idx="5">
                  <c:v>116</c:v>
                </c:pt>
                <c:pt idx="6">
                  <c:v>103</c:v>
                </c:pt>
                <c:pt idx="7">
                  <c:v>53</c:v>
                </c:pt>
                <c:pt idx="8">
                  <c:v>53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87" bestFit="1" customWidth="1"/>
    <col min="2" max="2" width="16" style="87" bestFit="1" customWidth="1"/>
    <col min="3" max="3" width="26.5703125" style="87" bestFit="1" customWidth="1"/>
    <col min="4" max="16384" width="11.42578125" style="87"/>
  </cols>
  <sheetData>
    <row r="1" spans="1:9" ht="22.5" customHeight="1" x14ac:dyDescent="0.35">
      <c r="D1" s="88" t="s">
        <v>39</v>
      </c>
    </row>
    <row r="4" spans="1:9" x14ac:dyDescent="0.25">
      <c r="F4" s="89"/>
      <c r="G4" s="89"/>
      <c r="I4" s="90">
        <v>41887</v>
      </c>
    </row>
    <row r="6" spans="1:9" x14ac:dyDescent="0.25">
      <c r="A6" s="109" t="s">
        <v>42</v>
      </c>
      <c r="B6" s="110"/>
      <c r="C6" s="110"/>
      <c r="D6" s="106" t="s">
        <v>98</v>
      </c>
      <c r="E6" s="107"/>
      <c r="F6" s="108" t="s">
        <v>40</v>
      </c>
      <c r="G6" s="107"/>
      <c r="H6" s="108" t="s">
        <v>41</v>
      </c>
      <c r="I6" s="107"/>
    </row>
    <row r="7" spans="1:9" x14ac:dyDescent="0.25">
      <c r="A7" s="111"/>
      <c r="B7" s="111"/>
      <c r="C7" s="111"/>
      <c r="D7" s="91">
        <v>2013</v>
      </c>
      <c r="E7" s="91">
        <v>2014</v>
      </c>
      <c r="F7" s="91">
        <v>2013</v>
      </c>
      <c r="G7" s="91">
        <v>2014</v>
      </c>
      <c r="H7" s="91" t="s">
        <v>0</v>
      </c>
      <c r="I7" s="91" t="s">
        <v>3</v>
      </c>
    </row>
    <row r="8" spans="1:9" x14ac:dyDescent="0.25">
      <c r="A8" s="112" t="s">
        <v>12</v>
      </c>
      <c r="B8" s="112" t="s">
        <v>13</v>
      </c>
      <c r="C8" s="92" t="s">
        <v>14</v>
      </c>
      <c r="D8" s="93">
        <v>13372526</v>
      </c>
      <c r="E8" s="93">
        <v>13774594</v>
      </c>
      <c r="F8" s="93">
        <v>88074114</v>
      </c>
      <c r="G8" s="93">
        <v>91215171</v>
      </c>
      <c r="H8" s="93">
        <v>3141057</v>
      </c>
      <c r="I8" s="94">
        <f>((G8*100/F8)-100)</f>
        <v>3.5663793336598246</v>
      </c>
    </row>
    <row r="9" spans="1:9" x14ac:dyDescent="0.25">
      <c r="A9" s="113"/>
      <c r="B9" s="114"/>
      <c r="C9" s="92" t="s">
        <v>15</v>
      </c>
      <c r="D9" s="93">
        <v>5967685</v>
      </c>
      <c r="E9" s="93">
        <v>7568630</v>
      </c>
      <c r="F9" s="93">
        <v>42723515</v>
      </c>
      <c r="G9" s="93">
        <v>48073239</v>
      </c>
      <c r="H9" s="93">
        <v>5349724</v>
      </c>
      <c r="I9" s="94">
        <f t="shared" ref="I9:I19" si="0">((G9*100/F9)-100)</f>
        <v>12.521731884654159</v>
      </c>
    </row>
    <row r="10" spans="1:9" x14ac:dyDescent="0.25">
      <c r="A10" s="113"/>
      <c r="B10" s="112" t="s">
        <v>16</v>
      </c>
      <c r="C10" s="92" t="s">
        <v>17</v>
      </c>
      <c r="D10" s="93">
        <v>5444355</v>
      </c>
      <c r="E10" s="93">
        <v>5492882</v>
      </c>
      <c r="F10" s="93">
        <v>35803538</v>
      </c>
      <c r="G10" s="93">
        <v>37191717</v>
      </c>
      <c r="H10" s="93">
        <v>1388179</v>
      </c>
      <c r="I10" s="94">
        <f t="shared" si="0"/>
        <v>3.8772117995713131</v>
      </c>
    </row>
    <row r="11" spans="1:9" x14ac:dyDescent="0.25">
      <c r="A11" s="113"/>
      <c r="B11" s="113"/>
      <c r="C11" s="92" t="s">
        <v>18</v>
      </c>
      <c r="D11" s="93">
        <v>13250197</v>
      </c>
      <c r="E11" s="93">
        <v>12971601</v>
      </c>
      <c r="F11" s="93">
        <v>89010385</v>
      </c>
      <c r="G11" s="93">
        <v>90642698</v>
      </c>
      <c r="H11" s="93">
        <v>1632313</v>
      </c>
      <c r="I11" s="94">
        <f t="shared" si="0"/>
        <v>1.8338455675705774</v>
      </c>
    </row>
    <row r="12" spans="1:9" x14ac:dyDescent="0.25">
      <c r="A12" s="114"/>
      <c r="B12" s="114"/>
      <c r="C12" s="92" t="s">
        <v>2</v>
      </c>
      <c r="D12" s="93">
        <v>18694552</v>
      </c>
      <c r="E12" s="93">
        <v>18464483</v>
      </c>
      <c r="F12" s="93">
        <v>124813923</v>
      </c>
      <c r="G12" s="93">
        <v>127834415</v>
      </c>
      <c r="H12" s="93">
        <v>3020492</v>
      </c>
      <c r="I12" s="94">
        <f t="shared" si="0"/>
        <v>2.4199960448322742</v>
      </c>
    </row>
    <row r="13" spans="1:9" x14ac:dyDescent="0.25">
      <c r="A13" s="95"/>
      <c r="B13" s="95"/>
      <c r="C13" s="96" t="s">
        <v>2</v>
      </c>
      <c r="D13" s="97">
        <v>38034763</v>
      </c>
      <c r="E13" s="97">
        <v>39807707</v>
      </c>
      <c r="F13" s="97">
        <v>255611552</v>
      </c>
      <c r="G13" s="97">
        <v>267122825</v>
      </c>
      <c r="H13" s="97">
        <v>11511273</v>
      </c>
      <c r="I13" s="98">
        <f t="shared" si="0"/>
        <v>4.5034243992227658</v>
      </c>
    </row>
    <row r="14" spans="1:9" x14ac:dyDescent="0.25">
      <c r="A14" s="112" t="s">
        <v>4</v>
      </c>
      <c r="B14" s="99" t="s">
        <v>5</v>
      </c>
      <c r="C14" s="92" t="s">
        <v>6</v>
      </c>
      <c r="D14" s="93">
        <v>24611</v>
      </c>
      <c r="E14" s="93">
        <v>28759</v>
      </c>
      <c r="F14" s="93">
        <v>132451</v>
      </c>
      <c r="G14" s="93">
        <v>138457</v>
      </c>
      <c r="H14" s="93">
        <v>6006</v>
      </c>
      <c r="I14" s="94">
        <f t="shared" si="0"/>
        <v>4.5345071007391482</v>
      </c>
    </row>
    <row r="15" spans="1:9" x14ac:dyDescent="0.25">
      <c r="A15" s="113"/>
      <c r="B15" s="112" t="s">
        <v>7</v>
      </c>
      <c r="C15" s="92" t="s">
        <v>8</v>
      </c>
      <c r="D15" s="93">
        <v>636273</v>
      </c>
      <c r="E15" s="93">
        <v>670966</v>
      </c>
      <c r="F15" s="93">
        <v>4435028</v>
      </c>
      <c r="G15" s="93">
        <v>4653153</v>
      </c>
      <c r="H15" s="93">
        <v>218125</v>
      </c>
      <c r="I15" s="94">
        <f t="shared" si="0"/>
        <v>4.9182327597480793</v>
      </c>
    </row>
    <row r="16" spans="1:9" x14ac:dyDescent="0.25">
      <c r="A16" s="113"/>
      <c r="B16" s="114"/>
      <c r="C16" s="92" t="s">
        <v>9</v>
      </c>
      <c r="D16" s="93">
        <v>190045</v>
      </c>
      <c r="E16" s="93">
        <v>148621</v>
      </c>
      <c r="F16" s="93">
        <v>1186344</v>
      </c>
      <c r="G16" s="93">
        <v>1086294</v>
      </c>
      <c r="H16" s="93">
        <v>-100050</v>
      </c>
      <c r="I16" s="94">
        <f t="shared" si="0"/>
        <v>-8.4334729218506652</v>
      </c>
    </row>
    <row r="17" spans="1:9" x14ac:dyDescent="0.25">
      <c r="A17" s="114"/>
      <c r="B17" s="99" t="s">
        <v>10</v>
      </c>
      <c r="C17" s="92" t="s">
        <v>11</v>
      </c>
      <c r="D17" s="93">
        <v>217732</v>
      </c>
      <c r="E17" s="93">
        <v>202398</v>
      </c>
      <c r="F17" s="93">
        <v>1834830</v>
      </c>
      <c r="G17" s="93">
        <v>1730104</v>
      </c>
      <c r="H17" s="93">
        <v>-104726</v>
      </c>
      <c r="I17" s="94">
        <f t="shared" si="0"/>
        <v>-5.7076677403356229</v>
      </c>
    </row>
    <row r="18" spans="1:9" x14ac:dyDescent="0.25">
      <c r="A18" s="100"/>
      <c r="B18" s="100"/>
      <c r="C18" s="96" t="s">
        <v>2</v>
      </c>
      <c r="D18" s="97">
        <v>1068661</v>
      </c>
      <c r="E18" s="97">
        <v>1050744</v>
      </c>
      <c r="F18" s="97">
        <v>7588653</v>
      </c>
      <c r="G18" s="97">
        <v>7608008</v>
      </c>
      <c r="H18" s="97">
        <v>19355</v>
      </c>
      <c r="I18" s="98">
        <f t="shared" si="0"/>
        <v>0.25505185175813949</v>
      </c>
    </row>
    <row r="19" spans="1:9" x14ac:dyDescent="0.25">
      <c r="A19" s="101"/>
      <c r="B19" s="101"/>
      <c r="C19" s="102" t="s">
        <v>1</v>
      </c>
      <c r="D19" s="103">
        <f>+D13+D18</f>
        <v>39103424</v>
      </c>
      <c r="E19" s="103">
        <f t="shared" ref="E19:G19" si="1">+E13+E18</f>
        <v>40858451</v>
      </c>
      <c r="F19" s="103">
        <f t="shared" si="1"/>
        <v>263200205</v>
      </c>
      <c r="G19" s="103">
        <f t="shared" si="1"/>
        <v>274730833</v>
      </c>
      <c r="H19" s="103">
        <f t="shared" ref="H19" si="2">G19-F19</f>
        <v>11530628</v>
      </c>
      <c r="I19" s="104">
        <f t="shared" si="0"/>
        <v>4.38093427776775</v>
      </c>
    </row>
    <row r="20" spans="1:9" x14ac:dyDescent="0.25">
      <c r="A20" s="100"/>
      <c r="B20" s="100"/>
      <c r="I20" s="105"/>
    </row>
    <row r="21" spans="1:9" x14ac:dyDescent="0.25">
      <c r="A21" s="112" t="s">
        <v>19</v>
      </c>
      <c r="B21" s="112" t="s">
        <v>20</v>
      </c>
      <c r="C21" s="92" t="s">
        <v>21</v>
      </c>
      <c r="D21" s="93">
        <v>9790576</v>
      </c>
      <c r="E21" s="93">
        <v>9848639</v>
      </c>
      <c r="F21" s="93">
        <v>64188222</v>
      </c>
      <c r="G21" s="93">
        <v>66463291</v>
      </c>
      <c r="H21" s="93">
        <v>2275069</v>
      </c>
      <c r="I21" s="94">
        <f t="shared" ref="I21:I34" si="3">((G21*100/F21)-100)</f>
        <v>3.5443714268951112</v>
      </c>
    </row>
    <row r="22" spans="1:9" x14ac:dyDescent="0.25">
      <c r="A22" s="113"/>
      <c r="B22" s="114"/>
      <c r="C22" s="92" t="s">
        <v>22</v>
      </c>
      <c r="D22" s="93">
        <v>7948119</v>
      </c>
      <c r="E22" s="93">
        <v>7636070</v>
      </c>
      <c r="F22" s="93">
        <v>54696829</v>
      </c>
      <c r="G22" s="93">
        <v>55207178</v>
      </c>
      <c r="H22" s="93">
        <v>510349</v>
      </c>
      <c r="I22" s="94">
        <f t="shared" si="3"/>
        <v>0.93305043332584603</v>
      </c>
    </row>
    <row r="23" spans="1:9" x14ac:dyDescent="0.25">
      <c r="A23" s="113"/>
      <c r="B23" s="99" t="s">
        <v>23</v>
      </c>
      <c r="C23" s="92" t="s">
        <v>24</v>
      </c>
      <c r="D23" s="93">
        <v>4294789</v>
      </c>
      <c r="E23" s="93">
        <v>4466766</v>
      </c>
      <c r="F23" s="93">
        <v>26844676</v>
      </c>
      <c r="G23" s="93">
        <v>28600477</v>
      </c>
      <c r="H23" s="93">
        <v>1755801</v>
      </c>
      <c r="I23" s="94">
        <f t="shared" si="3"/>
        <v>6.5405930025007564</v>
      </c>
    </row>
    <row r="24" spans="1:9" x14ac:dyDescent="0.25">
      <c r="A24" s="113"/>
      <c r="B24" s="112" t="s">
        <v>25</v>
      </c>
      <c r="C24" s="92" t="s">
        <v>26</v>
      </c>
      <c r="D24" s="93">
        <v>1204764.25</v>
      </c>
      <c r="E24" s="93">
        <v>1192785.5</v>
      </c>
      <c r="F24" s="93">
        <v>7994009.25</v>
      </c>
      <c r="G24" s="93">
        <v>8223456.75</v>
      </c>
      <c r="H24" s="93">
        <v>229447.5</v>
      </c>
      <c r="I24" s="94">
        <f t="shared" si="3"/>
        <v>2.8702431136166098</v>
      </c>
    </row>
    <row r="25" spans="1:9" x14ac:dyDescent="0.25">
      <c r="A25" s="113"/>
      <c r="B25" s="113"/>
      <c r="C25" s="92" t="s">
        <v>21</v>
      </c>
      <c r="D25" s="93">
        <v>627358</v>
      </c>
      <c r="E25" s="93">
        <v>606298</v>
      </c>
      <c r="F25" s="93">
        <v>4202469.75</v>
      </c>
      <c r="G25" s="93">
        <v>4470455</v>
      </c>
      <c r="H25" s="93">
        <v>267985.25</v>
      </c>
      <c r="I25" s="94">
        <f t="shared" si="3"/>
        <v>6.3768513741235182</v>
      </c>
    </row>
    <row r="26" spans="1:9" x14ac:dyDescent="0.25">
      <c r="A26" s="113"/>
      <c r="B26" s="113"/>
      <c r="C26" s="92" t="s">
        <v>27</v>
      </c>
      <c r="D26" s="93">
        <v>136225</v>
      </c>
      <c r="E26" s="93">
        <v>141165.25</v>
      </c>
      <c r="F26" s="93">
        <v>862492.25</v>
      </c>
      <c r="G26" s="93">
        <v>941150.25</v>
      </c>
      <c r="H26" s="93">
        <v>78658</v>
      </c>
      <c r="I26" s="94">
        <f t="shared" si="3"/>
        <v>9.1198500624208521</v>
      </c>
    </row>
    <row r="27" spans="1:9" x14ac:dyDescent="0.25">
      <c r="A27" s="113"/>
      <c r="B27" s="113"/>
      <c r="C27" s="92" t="s">
        <v>28</v>
      </c>
      <c r="D27" s="93">
        <v>441180.25</v>
      </c>
      <c r="E27" s="93">
        <v>445316.25</v>
      </c>
      <c r="F27" s="93">
        <v>2929036.25</v>
      </c>
      <c r="G27" s="93">
        <v>2811845.5</v>
      </c>
      <c r="H27" s="93">
        <v>-117190.75</v>
      </c>
      <c r="I27" s="94">
        <f t="shared" si="3"/>
        <v>-4.0010003290331468</v>
      </c>
    </row>
    <row r="28" spans="1:9" x14ac:dyDescent="0.25">
      <c r="A28" s="113"/>
      <c r="B28" s="114"/>
      <c r="C28" s="92" t="s">
        <v>29</v>
      </c>
      <c r="D28" s="93">
        <v>577406.25</v>
      </c>
      <c r="E28" s="93">
        <v>586487.5</v>
      </c>
      <c r="F28" s="93">
        <v>3791539.5</v>
      </c>
      <c r="G28" s="93">
        <v>3753001.75</v>
      </c>
      <c r="H28" s="93">
        <v>-38537.75</v>
      </c>
      <c r="I28" s="94">
        <f t="shared" si="3"/>
        <v>-1.0164143087524167</v>
      </c>
    </row>
    <row r="29" spans="1:9" x14ac:dyDescent="0.25">
      <c r="A29" s="113"/>
      <c r="B29" s="112" t="s">
        <v>30</v>
      </c>
      <c r="C29" s="92" t="s">
        <v>31</v>
      </c>
      <c r="D29" s="93">
        <v>3251320</v>
      </c>
      <c r="E29" s="93">
        <v>3018329</v>
      </c>
      <c r="F29" s="93">
        <v>14906611</v>
      </c>
      <c r="G29" s="93">
        <v>14727862</v>
      </c>
      <c r="H29" s="93">
        <v>-178749</v>
      </c>
      <c r="I29" s="94">
        <f t="shared" si="3"/>
        <v>-1.1991256765203104</v>
      </c>
    </row>
    <row r="30" spans="1:9" x14ac:dyDescent="0.25">
      <c r="A30" s="113"/>
      <c r="B30" s="114"/>
      <c r="C30" s="92" t="s">
        <v>32</v>
      </c>
      <c r="D30" s="93">
        <v>700202</v>
      </c>
      <c r="E30" s="93">
        <v>598529</v>
      </c>
      <c r="F30" s="93">
        <v>3833652</v>
      </c>
      <c r="G30" s="93">
        <v>3845619</v>
      </c>
      <c r="H30" s="93">
        <v>11967</v>
      </c>
      <c r="I30" s="94">
        <f t="shared" si="3"/>
        <v>0.31215665897687472</v>
      </c>
    </row>
    <row r="31" spans="1:9" x14ac:dyDescent="0.25">
      <c r="A31" s="113"/>
      <c r="B31" s="99" t="s">
        <v>33</v>
      </c>
      <c r="C31" s="92" t="s">
        <v>34</v>
      </c>
      <c r="D31" s="93">
        <v>507986</v>
      </c>
      <c r="E31" s="93">
        <v>502689</v>
      </c>
      <c r="F31" s="93">
        <v>2249629</v>
      </c>
      <c r="G31" s="93">
        <v>2170697</v>
      </c>
      <c r="H31" s="93">
        <v>-78932</v>
      </c>
      <c r="I31" s="94">
        <f t="shared" si="3"/>
        <v>-3.5086674291627702</v>
      </c>
    </row>
    <row r="32" spans="1:9" x14ac:dyDescent="0.25">
      <c r="A32" s="113"/>
      <c r="B32" s="112" t="s">
        <v>35</v>
      </c>
      <c r="C32" s="92" t="s">
        <v>36</v>
      </c>
      <c r="D32" s="93">
        <v>13247</v>
      </c>
      <c r="E32" s="93">
        <v>12580</v>
      </c>
      <c r="F32" s="93">
        <v>73925</v>
      </c>
      <c r="G32" s="93">
        <v>76557</v>
      </c>
      <c r="H32" s="93">
        <v>2632</v>
      </c>
      <c r="I32" s="94">
        <f t="shared" si="3"/>
        <v>3.5603652350355048</v>
      </c>
    </row>
    <row r="33" spans="1:9" x14ac:dyDescent="0.25">
      <c r="A33" s="113"/>
      <c r="B33" s="113"/>
      <c r="C33" s="92" t="s">
        <v>37</v>
      </c>
      <c r="D33" s="93">
        <v>161128936</v>
      </c>
      <c r="E33" s="93">
        <v>164441600</v>
      </c>
      <c r="F33" s="93">
        <v>1034355289</v>
      </c>
      <c r="G33" s="93">
        <v>1079646583</v>
      </c>
      <c r="H33" s="93">
        <v>45291294</v>
      </c>
      <c r="I33" s="94">
        <f t="shared" si="3"/>
        <v>4.3786979659365386</v>
      </c>
    </row>
    <row r="34" spans="1:9" x14ac:dyDescent="0.25">
      <c r="A34" s="115"/>
      <c r="B34" s="116"/>
      <c r="C34" s="92" t="s">
        <v>38</v>
      </c>
      <c r="D34" s="93">
        <v>246</v>
      </c>
      <c r="E34" s="93">
        <v>229</v>
      </c>
      <c r="F34" s="93">
        <v>1915</v>
      </c>
      <c r="G34" s="93">
        <v>1854</v>
      </c>
      <c r="H34" s="93">
        <v>-61</v>
      </c>
      <c r="I34" s="94">
        <f t="shared" si="3"/>
        <v>-3.1853785900783294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119" t="s">
        <v>97</v>
      </c>
      <c r="B5" s="117" t="str">
        <f>'Resumen general'!D6</f>
        <v>Mes Julio</v>
      </c>
      <c r="C5" s="118"/>
      <c r="D5" s="117" t="str">
        <f>'Resumen general'!F6</f>
        <v>Acumulado desde Enero</v>
      </c>
      <c r="E5" s="118"/>
      <c r="F5" s="118"/>
      <c r="L5" s="70">
        <f>'Resumen general'!I4</f>
        <v>41887</v>
      </c>
    </row>
    <row r="6" spans="1:12" x14ac:dyDescent="0.25">
      <c r="A6" s="12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1018773</v>
      </c>
      <c r="C7" s="73">
        <v>964658</v>
      </c>
      <c r="D7" s="73">
        <v>6989099</v>
      </c>
      <c r="E7" s="73">
        <v>6860508</v>
      </c>
      <c r="F7" s="74">
        <f>((E7*100)/D7)-100</f>
        <v>-1.8398795037815319</v>
      </c>
      <c r="G7" s="75"/>
      <c r="H7" s="75"/>
      <c r="I7" s="75"/>
    </row>
    <row r="8" spans="1:12" x14ac:dyDescent="0.25">
      <c r="A8" s="76" t="s">
        <v>45</v>
      </c>
      <c r="B8" s="77">
        <v>239596</v>
      </c>
      <c r="C8" s="77">
        <v>166873</v>
      </c>
      <c r="D8" s="77">
        <v>1433045</v>
      </c>
      <c r="E8" s="77">
        <v>1390653</v>
      </c>
      <c r="F8" s="78">
        <f t="shared" ref="F8:F35" si="0">((E8*100)/D8)-100</f>
        <v>-2.9581764703829947</v>
      </c>
      <c r="G8" s="75"/>
      <c r="H8" s="75"/>
      <c r="I8" s="75"/>
    </row>
    <row r="9" spans="1:12" x14ac:dyDescent="0.25">
      <c r="A9" s="72" t="s">
        <v>46</v>
      </c>
      <c r="B9" s="73">
        <v>328518</v>
      </c>
      <c r="C9" s="73">
        <v>556817</v>
      </c>
      <c r="D9" s="73">
        <v>2595975</v>
      </c>
      <c r="E9" s="73">
        <v>3134016</v>
      </c>
      <c r="F9" s="74">
        <f t="shared" si="0"/>
        <v>20.725970011267449</v>
      </c>
      <c r="G9" s="75"/>
      <c r="H9" s="75"/>
      <c r="I9" s="75"/>
    </row>
    <row r="10" spans="1:12" x14ac:dyDescent="0.25">
      <c r="A10" s="76" t="s">
        <v>47</v>
      </c>
      <c r="B10" s="77">
        <v>342609</v>
      </c>
      <c r="C10" s="77">
        <v>370233</v>
      </c>
      <c r="D10" s="77">
        <v>2729103</v>
      </c>
      <c r="E10" s="77">
        <v>2827557</v>
      </c>
      <c r="F10" s="78">
        <f t="shared" si="0"/>
        <v>3.6075589671771269</v>
      </c>
      <c r="G10" s="75"/>
      <c r="H10" s="75"/>
      <c r="I10" s="75"/>
    </row>
    <row r="11" spans="1:12" x14ac:dyDescent="0.25">
      <c r="A11" s="72" t="s">
        <v>48</v>
      </c>
      <c r="B11" s="73">
        <v>7685531</v>
      </c>
      <c r="C11" s="73">
        <v>8021849</v>
      </c>
      <c r="D11" s="73">
        <v>51323041</v>
      </c>
      <c r="E11" s="73">
        <v>56757204</v>
      </c>
      <c r="F11" s="74">
        <f t="shared" si="0"/>
        <v>10.588154743207838</v>
      </c>
      <c r="G11" s="75"/>
      <c r="H11" s="75"/>
      <c r="I11" s="75"/>
    </row>
    <row r="12" spans="1:12" x14ac:dyDescent="0.25">
      <c r="A12" s="76" t="s">
        <v>49</v>
      </c>
      <c r="B12" s="77">
        <v>308140</v>
      </c>
      <c r="C12" s="77">
        <v>213862</v>
      </c>
      <c r="D12" s="77">
        <v>2154187</v>
      </c>
      <c r="E12" s="77">
        <v>1690386</v>
      </c>
      <c r="F12" s="78">
        <f t="shared" si="0"/>
        <v>-21.530210701299382</v>
      </c>
      <c r="G12" s="75"/>
      <c r="H12" s="75"/>
      <c r="I12" s="75"/>
    </row>
    <row r="13" spans="1:12" x14ac:dyDescent="0.25">
      <c r="A13" s="72" t="s">
        <v>50</v>
      </c>
      <c r="B13" s="73">
        <v>1273763</v>
      </c>
      <c r="C13" s="73">
        <v>1361237</v>
      </c>
      <c r="D13" s="73">
        <v>6950704</v>
      </c>
      <c r="E13" s="73">
        <v>7343445</v>
      </c>
      <c r="F13" s="74">
        <f t="shared" si="0"/>
        <v>5.6503772855238878</v>
      </c>
      <c r="G13" s="75"/>
      <c r="H13" s="75"/>
      <c r="I13" s="75"/>
    </row>
    <row r="14" spans="1:12" x14ac:dyDescent="0.25">
      <c r="A14" s="76" t="s">
        <v>51</v>
      </c>
      <c r="B14" s="77">
        <v>4035098</v>
      </c>
      <c r="C14" s="77">
        <v>4655066</v>
      </c>
      <c r="D14" s="77">
        <v>25109627</v>
      </c>
      <c r="E14" s="77">
        <v>27145266</v>
      </c>
      <c r="F14" s="78">
        <f t="shared" si="0"/>
        <v>8.107006129561384</v>
      </c>
      <c r="G14" s="75"/>
      <c r="H14" s="75"/>
      <c r="I14" s="75"/>
    </row>
    <row r="15" spans="1:12" x14ac:dyDescent="0.25">
      <c r="A15" s="72" t="s">
        <v>52</v>
      </c>
      <c r="B15" s="73">
        <v>2504120</v>
      </c>
      <c r="C15" s="73">
        <v>2581159</v>
      </c>
      <c r="D15" s="73">
        <v>17530605</v>
      </c>
      <c r="E15" s="73">
        <v>17651020</v>
      </c>
      <c r="F15" s="74">
        <f t="shared" si="0"/>
        <v>0.68688445150637278</v>
      </c>
      <c r="G15" s="75"/>
      <c r="H15" s="75"/>
      <c r="I15" s="75"/>
    </row>
    <row r="16" spans="1:12" x14ac:dyDescent="0.25">
      <c r="A16" s="76" t="s">
        <v>53</v>
      </c>
      <c r="B16" s="77">
        <v>2222990</v>
      </c>
      <c r="C16" s="77">
        <v>2432452</v>
      </c>
      <c r="D16" s="77">
        <v>16520964</v>
      </c>
      <c r="E16" s="77">
        <v>17677247</v>
      </c>
      <c r="F16" s="78">
        <f t="shared" si="0"/>
        <v>6.9988833581381868</v>
      </c>
      <c r="G16" s="75"/>
      <c r="H16" s="75"/>
      <c r="I16" s="75"/>
    </row>
    <row r="17" spans="1:9" x14ac:dyDescent="0.25">
      <c r="A17" s="72" t="s">
        <v>54</v>
      </c>
      <c r="B17" s="73">
        <v>1338581</v>
      </c>
      <c r="C17" s="73">
        <v>1507880</v>
      </c>
      <c r="D17" s="73">
        <v>8173724</v>
      </c>
      <c r="E17" s="73">
        <v>9271131</v>
      </c>
      <c r="F17" s="74">
        <f t="shared" si="0"/>
        <v>13.426034448924383</v>
      </c>
      <c r="G17" s="75"/>
      <c r="H17" s="75"/>
      <c r="I17" s="75"/>
    </row>
    <row r="18" spans="1:9" x14ac:dyDescent="0.25">
      <c r="A18" s="76" t="s">
        <v>55</v>
      </c>
      <c r="B18" s="77">
        <v>180847</v>
      </c>
      <c r="C18" s="77">
        <v>190732</v>
      </c>
      <c r="D18" s="77">
        <v>1517465</v>
      </c>
      <c r="E18" s="77">
        <v>1359285</v>
      </c>
      <c r="F18" s="78">
        <f t="shared" si="0"/>
        <v>-10.423963649902959</v>
      </c>
      <c r="G18" s="75"/>
      <c r="H18" s="75"/>
      <c r="I18" s="75"/>
    </row>
    <row r="19" spans="1:9" x14ac:dyDescent="0.25">
      <c r="A19" s="72" t="s">
        <v>56</v>
      </c>
      <c r="B19" s="73">
        <v>1115926</v>
      </c>
      <c r="C19" s="73">
        <v>990455</v>
      </c>
      <c r="D19" s="73">
        <v>6867946</v>
      </c>
      <c r="E19" s="73">
        <v>7395864</v>
      </c>
      <c r="F19" s="74">
        <f t="shared" si="0"/>
        <v>7.6866941003904259</v>
      </c>
      <c r="G19" s="75"/>
      <c r="H19" s="75"/>
      <c r="I19" s="75"/>
    </row>
    <row r="20" spans="1:9" x14ac:dyDescent="0.25">
      <c r="A20" s="76" t="s">
        <v>57</v>
      </c>
      <c r="B20" s="77">
        <v>1380865</v>
      </c>
      <c r="C20" s="77">
        <v>1752702</v>
      </c>
      <c r="D20" s="77">
        <v>9500880</v>
      </c>
      <c r="E20" s="77">
        <v>10447312</v>
      </c>
      <c r="F20" s="78">
        <f t="shared" si="0"/>
        <v>9.9615193539966782</v>
      </c>
      <c r="G20" s="75"/>
      <c r="H20" s="75"/>
      <c r="I20" s="75"/>
    </row>
    <row r="21" spans="1:9" x14ac:dyDescent="0.25">
      <c r="A21" s="72" t="s">
        <v>58</v>
      </c>
      <c r="B21" s="73">
        <v>1923510</v>
      </c>
      <c r="C21" s="73">
        <v>2065742</v>
      </c>
      <c r="D21" s="73">
        <v>14064292</v>
      </c>
      <c r="E21" s="73">
        <v>13590663</v>
      </c>
      <c r="F21" s="74">
        <f t="shared" si="0"/>
        <v>-3.3675993075229087</v>
      </c>
      <c r="G21" s="75"/>
      <c r="H21" s="75"/>
      <c r="I21" s="75"/>
    </row>
    <row r="22" spans="1:9" x14ac:dyDescent="0.25">
      <c r="A22" s="76" t="s">
        <v>59</v>
      </c>
      <c r="B22" s="77">
        <v>1906635</v>
      </c>
      <c r="C22" s="77">
        <v>1896547</v>
      </c>
      <c r="D22" s="77">
        <v>12914496</v>
      </c>
      <c r="E22" s="77">
        <v>12557966</v>
      </c>
      <c r="F22" s="78">
        <f t="shared" si="0"/>
        <v>-2.7606961975132407</v>
      </c>
      <c r="G22" s="75"/>
      <c r="H22" s="75"/>
      <c r="I22" s="75"/>
    </row>
    <row r="23" spans="1:9" x14ac:dyDescent="0.25">
      <c r="A23" s="72" t="s">
        <v>60</v>
      </c>
      <c r="B23" s="73">
        <v>301989</v>
      </c>
      <c r="C23" s="73">
        <v>131756</v>
      </c>
      <c r="D23" s="73">
        <v>1378572</v>
      </c>
      <c r="E23" s="73">
        <v>1337742</v>
      </c>
      <c r="F23" s="74">
        <f t="shared" si="0"/>
        <v>-2.9617604303583676</v>
      </c>
      <c r="G23" s="75"/>
      <c r="H23" s="75"/>
      <c r="I23" s="75"/>
    </row>
    <row r="24" spans="1:9" x14ac:dyDescent="0.25">
      <c r="A24" s="76" t="s">
        <v>61</v>
      </c>
      <c r="B24" s="77">
        <v>121256</v>
      </c>
      <c r="C24" s="77">
        <v>179369</v>
      </c>
      <c r="D24" s="77">
        <v>1064572</v>
      </c>
      <c r="E24" s="77">
        <v>1040804</v>
      </c>
      <c r="F24" s="78">
        <f t="shared" si="0"/>
        <v>-2.2326343356766785</v>
      </c>
      <c r="G24" s="75"/>
      <c r="H24" s="75"/>
      <c r="I24" s="75"/>
    </row>
    <row r="25" spans="1:9" x14ac:dyDescent="0.25">
      <c r="A25" s="72" t="s">
        <v>62</v>
      </c>
      <c r="B25" s="73">
        <v>85357</v>
      </c>
      <c r="C25" s="73">
        <v>82879</v>
      </c>
      <c r="D25" s="73">
        <v>573077</v>
      </c>
      <c r="E25" s="73">
        <v>594474</v>
      </c>
      <c r="F25" s="74">
        <f t="shared" si="0"/>
        <v>3.7337041968182234</v>
      </c>
      <c r="G25" s="75"/>
      <c r="H25" s="75"/>
      <c r="I25" s="75"/>
    </row>
    <row r="26" spans="1:9" x14ac:dyDescent="0.25">
      <c r="A26" s="76" t="s">
        <v>63</v>
      </c>
      <c r="B26" s="77">
        <v>159239</v>
      </c>
      <c r="C26" s="77">
        <v>128272</v>
      </c>
      <c r="D26" s="77">
        <v>1150237</v>
      </c>
      <c r="E26" s="77">
        <v>1143834</v>
      </c>
      <c r="F26" s="78">
        <f t="shared" si="0"/>
        <v>-0.55666788670508538</v>
      </c>
      <c r="G26" s="75"/>
      <c r="H26" s="75"/>
      <c r="I26" s="75"/>
    </row>
    <row r="27" spans="1:9" x14ac:dyDescent="0.25">
      <c r="A27" s="72" t="s">
        <v>64</v>
      </c>
      <c r="B27" s="73">
        <v>207198</v>
      </c>
      <c r="C27" s="73">
        <v>282569</v>
      </c>
      <c r="D27" s="73">
        <v>1590490</v>
      </c>
      <c r="E27" s="73">
        <v>2005014</v>
      </c>
      <c r="F27" s="74">
        <f t="shared" si="0"/>
        <v>26.062659934988588</v>
      </c>
      <c r="G27" s="75"/>
      <c r="H27" s="75"/>
      <c r="I27" s="75"/>
    </row>
    <row r="28" spans="1:9" x14ac:dyDescent="0.25">
      <c r="A28" s="76" t="s">
        <v>65</v>
      </c>
      <c r="B28" s="77">
        <v>1139493</v>
      </c>
      <c r="C28" s="77">
        <v>1012794</v>
      </c>
      <c r="D28" s="77">
        <v>7876614</v>
      </c>
      <c r="E28" s="77">
        <v>7346476</v>
      </c>
      <c r="F28" s="78">
        <f t="shared" si="0"/>
        <v>-6.7305316726197333</v>
      </c>
      <c r="G28" s="75"/>
      <c r="H28" s="75"/>
      <c r="I28" s="75"/>
    </row>
    <row r="29" spans="1:9" x14ac:dyDescent="0.25">
      <c r="A29" s="72" t="s">
        <v>66</v>
      </c>
      <c r="B29" s="73">
        <v>371997</v>
      </c>
      <c r="C29" s="73">
        <v>403260</v>
      </c>
      <c r="D29" s="73">
        <v>2641370</v>
      </c>
      <c r="E29" s="73">
        <v>3039088</v>
      </c>
      <c r="F29" s="74">
        <f t="shared" si="0"/>
        <v>15.057261951184429</v>
      </c>
      <c r="G29" s="75"/>
      <c r="H29" s="75"/>
      <c r="I29" s="75"/>
    </row>
    <row r="30" spans="1:9" x14ac:dyDescent="0.25">
      <c r="A30" s="76" t="s">
        <v>67</v>
      </c>
      <c r="B30" s="77">
        <v>336166</v>
      </c>
      <c r="C30" s="77">
        <v>306176</v>
      </c>
      <c r="D30" s="77">
        <v>2535177</v>
      </c>
      <c r="E30" s="77">
        <v>2419557</v>
      </c>
      <c r="F30" s="78">
        <f t="shared" si="0"/>
        <v>-4.5606283111593342</v>
      </c>
      <c r="G30" s="75"/>
      <c r="H30" s="75"/>
      <c r="I30" s="75"/>
    </row>
    <row r="31" spans="1:9" x14ac:dyDescent="0.25">
      <c r="A31" s="72" t="s">
        <v>68</v>
      </c>
      <c r="B31" s="73">
        <v>2364640</v>
      </c>
      <c r="C31" s="73">
        <v>2542826</v>
      </c>
      <c r="D31" s="73">
        <v>16119938</v>
      </c>
      <c r="E31" s="73">
        <v>16919162</v>
      </c>
      <c r="F31" s="74">
        <f t="shared" si="0"/>
        <v>4.9579843297164103</v>
      </c>
      <c r="G31" s="75"/>
      <c r="H31" s="75"/>
      <c r="I31" s="75"/>
    </row>
    <row r="32" spans="1:9" x14ac:dyDescent="0.25">
      <c r="A32" s="76" t="s">
        <v>69</v>
      </c>
      <c r="B32" s="77">
        <v>5724009</v>
      </c>
      <c r="C32" s="77">
        <v>5593734</v>
      </c>
      <c r="D32" s="77">
        <v>38822052</v>
      </c>
      <c r="E32" s="77">
        <v>38846758</v>
      </c>
      <c r="F32" s="78">
        <f t="shared" si="0"/>
        <v>6.3639088423244061E-2</v>
      </c>
      <c r="G32" s="75"/>
      <c r="H32" s="75"/>
      <c r="I32" s="75"/>
    </row>
    <row r="33" spans="1:9" x14ac:dyDescent="0.25">
      <c r="A33" s="72" t="s">
        <v>70</v>
      </c>
      <c r="B33" s="73">
        <v>372623</v>
      </c>
      <c r="C33" s="73">
        <v>380056</v>
      </c>
      <c r="D33" s="73">
        <v>2491383</v>
      </c>
      <c r="E33" s="73">
        <v>2365251</v>
      </c>
      <c r="F33" s="74">
        <f t="shared" si="0"/>
        <v>-5.0627302185171885</v>
      </c>
      <c r="G33" s="75"/>
      <c r="H33" s="75"/>
      <c r="I33" s="75"/>
    </row>
    <row r="34" spans="1:9" x14ac:dyDescent="0.25">
      <c r="A34" s="76" t="s">
        <v>71</v>
      </c>
      <c r="B34" s="77">
        <v>113955</v>
      </c>
      <c r="C34" s="77">
        <v>86496</v>
      </c>
      <c r="D34" s="77">
        <v>581570</v>
      </c>
      <c r="E34" s="77">
        <v>573150</v>
      </c>
      <c r="F34" s="78">
        <f t="shared" si="0"/>
        <v>-1.4478050793541684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39103424</v>
      </c>
      <c r="C35" s="80">
        <f>SUM(C7:C34)</f>
        <v>40858451</v>
      </c>
      <c r="D35" s="80">
        <f>SUM(D7:D34)</f>
        <v>263200205</v>
      </c>
      <c r="E35" s="80">
        <f>SUM(E7:E34)</f>
        <v>274730833</v>
      </c>
      <c r="F35" s="81">
        <f t="shared" si="0"/>
        <v>4.38093427776775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6860508</v>
      </c>
      <c r="C38" s="83">
        <f>D7</f>
        <v>6989099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56757204</v>
      </c>
      <c r="G38" s="82">
        <f>LOOKUP(E38,$A$38:$A$65,$C$38:$C$65)</f>
        <v>51323041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1390653</v>
      </c>
      <c r="C39" s="83">
        <f t="shared" ref="C39:C65" si="4">D8</f>
        <v>1433045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38846758</v>
      </c>
      <c r="G39" s="82">
        <f t="shared" ref="G39:G65" si="7">LOOKUP(E39,$A$38:$A$65,$C$38:$C$65)</f>
        <v>38822052</v>
      </c>
    </row>
    <row r="40" spans="1:9" x14ac:dyDescent="0.25">
      <c r="A40" s="82" t="str">
        <f t="shared" si="2"/>
        <v>ALMERIA</v>
      </c>
      <c r="B40" s="83">
        <f t="shared" si="3"/>
        <v>3134016</v>
      </c>
      <c r="C40" s="83">
        <f t="shared" si="4"/>
        <v>2595975</v>
      </c>
      <c r="D40" s="83">
        <f t="shared" si="5"/>
        <v>15</v>
      </c>
      <c r="E40" s="82" t="str">
        <f t="shared" si="1"/>
        <v>BARCELONA</v>
      </c>
      <c r="F40" s="82">
        <f t="shared" si="6"/>
        <v>27145266</v>
      </c>
      <c r="G40" s="82">
        <f t="shared" si="7"/>
        <v>25109627</v>
      </c>
    </row>
    <row r="41" spans="1:9" x14ac:dyDescent="0.25">
      <c r="A41" s="82" t="str">
        <f t="shared" si="2"/>
        <v>AVILES</v>
      </c>
      <c r="B41" s="83">
        <f t="shared" si="3"/>
        <v>2827557</v>
      </c>
      <c r="C41" s="83">
        <f t="shared" si="4"/>
        <v>2729103</v>
      </c>
      <c r="D41" s="83">
        <f t="shared" si="5"/>
        <v>17</v>
      </c>
      <c r="E41" s="82" t="str">
        <f t="shared" si="1"/>
        <v>CARTAGENA</v>
      </c>
      <c r="F41" s="82">
        <f t="shared" si="6"/>
        <v>17677247</v>
      </c>
      <c r="G41" s="82">
        <f t="shared" si="7"/>
        <v>16520964</v>
      </c>
    </row>
    <row r="42" spans="1:9" x14ac:dyDescent="0.25">
      <c r="A42" s="82" t="str">
        <f t="shared" si="2"/>
        <v>BAHIA DE ALGECIRAS</v>
      </c>
      <c r="B42" s="83">
        <f t="shared" si="3"/>
        <v>56757204</v>
      </c>
      <c r="C42" s="83">
        <f t="shared" si="4"/>
        <v>51323041</v>
      </c>
      <c r="D42" s="83">
        <f t="shared" si="5"/>
        <v>1</v>
      </c>
      <c r="E42" s="82" t="str">
        <f t="shared" si="1"/>
        <v>BILBAO</v>
      </c>
      <c r="F42" s="82">
        <f t="shared" si="6"/>
        <v>17651020</v>
      </c>
      <c r="G42" s="82">
        <f t="shared" si="7"/>
        <v>17530605</v>
      </c>
    </row>
    <row r="43" spans="1:9" x14ac:dyDescent="0.25">
      <c r="A43" s="82" t="str">
        <f t="shared" si="2"/>
        <v>BAHIA DE CADIZ</v>
      </c>
      <c r="B43" s="83">
        <f t="shared" si="3"/>
        <v>1690386</v>
      </c>
      <c r="C43" s="83">
        <f t="shared" si="4"/>
        <v>2154187</v>
      </c>
      <c r="D43" s="83">
        <f t="shared" si="5"/>
        <v>21</v>
      </c>
      <c r="E43" s="82" t="str">
        <f t="shared" si="1"/>
        <v>TARRAGONA</v>
      </c>
      <c r="F43" s="82">
        <f t="shared" si="6"/>
        <v>16919162</v>
      </c>
      <c r="G43" s="82">
        <f t="shared" si="7"/>
        <v>16119938</v>
      </c>
    </row>
    <row r="44" spans="1:9" x14ac:dyDescent="0.25">
      <c r="A44" s="82" t="str">
        <f t="shared" si="2"/>
        <v>BALEARES</v>
      </c>
      <c r="B44" s="83">
        <f t="shared" si="3"/>
        <v>7343445</v>
      </c>
      <c r="C44" s="83">
        <f t="shared" si="4"/>
        <v>6950704</v>
      </c>
      <c r="D44" s="83">
        <f t="shared" si="5"/>
        <v>13</v>
      </c>
      <c r="E44" s="82" t="str">
        <f t="shared" si="1"/>
        <v>HUELVA</v>
      </c>
      <c r="F44" s="82">
        <f t="shared" si="6"/>
        <v>13590663</v>
      </c>
      <c r="G44" s="82">
        <f t="shared" si="7"/>
        <v>14064292</v>
      </c>
    </row>
    <row r="45" spans="1:9" x14ac:dyDescent="0.25">
      <c r="A45" s="82" t="str">
        <f t="shared" si="2"/>
        <v>BARCELONA</v>
      </c>
      <c r="B45" s="83">
        <f t="shared" si="3"/>
        <v>27145266</v>
      </c>
      <c r="C45" s="83">
        <f t="shared" si="4"/>
        <v>25109627</v>
      </c>
      <c r="D45" s="83">
        <f t="shared" si="5"/>
        <v>3</v>
      </c>
      <c r="E45" s="82" t="str">
        <f t="shared" si="1"/>
        <v>LAS PALMAS</v>
      </c>
      <c r="F45" s="82">
        <f t="shared" si="6"/>
        <v>12557966</v>
      </c>
      <c r="G45" s="82">
        <f t="shared" si="7"/>
        <v>12914496</v>
      </c>
    </row>
    <row r="46" spans="1:9" x14ac:dyDescent="0.25">
      <c r="A46" s="82" t="str">
        <f t="shared" si="2"/>
        <v>BILBAO</v>
      </c>
      <c r="B46" s="83">
        <f t="shared" si="3"/>
        <v>17651020</v>
      </c>
      <c r="C46" s="83">
        <f t="shared" si="4"/>
        <v>17530605</v>
      </c>
      <c r="D46" s="83">
        <f t="shared" si="5"/>
        <v>5</v>
      </c>
      <c r="E46" s="82" t="str">
        <f t="shared" si="1"/>
        <v>GIJON</v>
      </c>
      <c r="F46" s="82">
        <f t="shared" si="6"/>
        <v>10447312</v>
      </c>
      <c r="G46" s="82">
        <f t="shared" si="7"/>
        <v>9500880</v>
      </c>
    </row>
    <row r="47" spans="1:9" x14ac:dyDescent="0.25">
      <c r="A47" s="82" t="str">
        <f t="shared" si="2"/>
        <v>CARTAGENA</v>
      </c>
      <c r="B47" s="83">
        <f t="shared" si="3"/>
        <v>17677247</v>
      </c>
      <c r="C47" s="83">
        <f t="shared" si="4"/>
        <v>16520964</v>
      </c>
      <c r="D47" s="83">
        <f t="shared" si="5"/>
        <v>4</v>
      </c>
      <c r="E47" s="82" t="str">
        <f t="shared" si="1"/>
        <v>CASTELLON</v>
      </c>
      <c r="F47" s="82">
        <f t="shared" si="6"/>
        <v>9271131</v>
      </c>
      <c r="G47" s="82">
        <f t="shared" si="7"/>
        <v>8173724</v>
      </c>
    </row>
    <row r="48" spans="1:9" x14ac:dyDescent="0.25">
      <c r="A48" s="82" t="str">
        <f t="shared" si="2"/>
        <v>CASTELLON</v>
      </c>
      <c r="B48" s="83">
        <f t="shared" si="3"/>
        <v>9271131</v>
      </c>
      <c r="C48" s="83">
        <f t="shared" si="4"/>
        <v>8173724</v>
      </c>
      <c r="D48" s="83">
        <f t="shared" si="5"/>
        <v>10</v>
      </c>
      <c r="E48" s="82" t="str">
        <f t="shared" si="1"/>
        <v>FERROL-SAN CIBRAO</v>
      </c>
      <c r="F48" s="82">
        <f t="shared" si="6"/>
        <v>7395864</v>
      </c>
      <c r="G48" s="82">
        <f t="shared" si="7"/>
        <v>6867946</v>
      </c>
    </row>
    <row r="49" spans="1:7" x14ac:dyDescent="0.25">
      <c r="A49" s="82" t="str">
        <f t="shared" si="2"/>
        <v>CEUTA</v>
      </c>
      <c r="B49" s="83">
        <f t="shared" si="3"/>
        <v>1359285</v>
      </c>
      <c r="C49" s="83">
        <f t="shared" si="4"/>
        <v>1517465</v>
      </c>
      <c r="D49" s="83">
        <f t="shared" si="5"/>
        <v>23</v>
      </c>
      <c r="E49" s="82" t="str">
        <f t="shared" si="1"/>
        <v>SANTA CRUZ DE TENERIFE</v>
      </c>
      <c r="F49" s="82">
        <f t="shared" si="6"/>
        <v>7346476</v>
      </c>
      <c r="G49" s="82">
        <f t="shared" si="7"/>
        <v>7876614</v>
      </c>
    </row>
    <row r="50" spans="1:7" x14ac:dyDescent="0.25">
      <c r="A50" s="82" t="str">
        <f t="shared" si="2"/>
        <v>FERROL-SAN CIBRAO</v>
      </c>
      <c r="B50" s="83">
        <f t="shared" si="3"/>
        <v>7395864</v>
      </c>
      <c r="C50" s="83">
        <f t="shared" si="4"/>
        <v>6867946</v>
      </c>
      <c r="D50" s="83">
        <f t="shared" si="5"/>
        <v>11</v>
      </c>
      <c r="E50" s="82" t="str">
        <f t="shared" si="1"/>
        <v>BALEARES</v>
      </c>
      <c r="F50" s="82">
        <f t="shared" si="6"/>
        <v>7343445</v>
      </c>
      <c r="G50" s="82">
        <f t="shared" si="7"/>
        <v>6950704</v>
      </c>
    </row>
    <row r="51" spans="1:7" x14ac:dyDescent="0.25">
      <c r="A51" s="82" t="str">
        <f t="shared" si="2"/>
        <v>GIJON</v>
      </c>
      <c r="B51" s="83">
        <f t="shared" si="3"/>
        <v>10447312</v>
      </c>
      <c r="C51" s="83">
        <f t="shared" si="4"/>
        <v>9500880</v>
      </c>
      <c r="D51" s="83">
        <f t="shared" si="5"/>
        <v>9</v>
      </c>
      <c r="E51" s="82" t="str">
        <f t="shared" si="1"/>
        <v>A CORUÑA</v>
      </c>
      <c r="F51" s="82">
        <f t="shared" si="6"/>
        <v>6860508</v>
      </c>
      <c r="G51" s="82">
        <f t="shared" si="7"/>
        <v>6989099</v>
      </c>
    </row>
    <row r="52" spans="1:7" x14ac:dyDescent="0.25">
      <c r="A52" s="82" t="str">
        <f t="shared" si="2"/>
        <v>HUELVA</v>
      </c>
      <c r="B52" s="83">
        <f t="shared" si="3"/>
        <v>13590663</v>
      </c>
      <c r="C52" s="83">
        <f t="shared" si="4"/>
        <v>14064292</v>
      </c>
      <c r="D52" s="83">
        <f t="shared" si="5"/>
        <v>7</v>
      </c>
      <c r="E52" s="82" t="str">
        <f t="shared" si="1"/>
        <v>ALMERIA</v>
      </c>
      <c r="F52" s="82">
        <f t="shared" si="6"/>
        <v>3134016</v>
      </c>
      <c r="G52" s="82">
        <f t="shared" si="7"/>
        <v>2595975</v>
      </c>
    </row>
    <row r="53" spans="1:7" x14ac:dyDescent="0.25">
      <c r="A53" s="82" t="str">
        <f t="shared" si="2"/>
        <v>LAS PALMAS</v>
      </c>
      <c r="B53" s="83">
        <f t="shared" si="3"/>
        <v>12557966</v>
      </c>
      <c r="C53" s="83">
        <f t="shared" si="4"/>
        <v>12914496</v>
      </c>
      <c r="D53" s="83">
        <f t="shared" si="5"/>
        <v>8</v>
      </c>
      <c r="E53" s="82" t="str">
        <f t="shared" si="1"/>
        <v>SANTANDER</v>
      </c>
      <c r="F53" s="82">
        <f t="shared" si="6"/>
        <v>3039088</v>
      </c>
      <c r="G53" s="82">
        <f t="shared" si="7"/>
        <v>2641370</v>
      </c>
    </row>
    <row r="54" spans="1:7" x14ac:dyDescent="0.25">
      <c r="A54" s="82" t="str">
        <f t="shared" si="2"/>
        <v>MALAGA</v>
      </c>
      <c r="B54" s="83">
        <f t="shared" si="3"/>
        <v>1337742</v>
      </c>
      <c r="C54" s="83">
        <f t="shared" si="4"/>
        <v>1378572</v>
      </c>
      <c r="D54" s="83">
        <f t="shared" si="5"/>
        <v>24</v>
      </c>
      <c r="E54" s="82" t="str">
        <f t="shared" si="1"/>
        <v>AVILES</v>
      </c>
      <c r="F54" s="82">
        <f t="shared" si="6"/>
        <v>2827557</v>
      </c>
      <c r="G54" s="82">
        <f t="shared" si="7"/>
        <v>2729103</v>
      </c>
    </row>
    <row r="55" spans="1:7" x14ac:dyDescent="0.25">
      <c r="A55" s="82" t="str">
        <f t="shared" si="2"/>
        <v>MARIN Y RIA DE PONTEVEDRA</v>
      </c>
      <c r="B55" s="83">
        <f t="shared" si="3"/>
        <v>1040804</v>
      </c>
      <c r="C55" s="83">
        <f t="shared" si="4"/>
        <v>1064572</v>
      </c>
      <c r="D55" s="83">
        <f t="shared" si="5"/>
        <v>26</v>
      </c>
      <c r="E55" s="82" t="str">
        <f t="shared" si="1"/>
        <v>SEVILLA</v>
      </c>
      <c r="F55" s="82">
        <f t="shared" si="6"/>
        <v>2419557</v>
      </c>
      <c r="G55" s="82">
        <f t="shared" si="7"/>
        <v>2535177</v>
      </c>
    </row>
    <row r="56" spans="1:7" x14ac:dyDescent="0.25">
      <c r="A56" s="82" t="str">
        <f t="shared" si="2"/>
        <v>MELILLA</v>
      </c>
      <c r="B56" s="83">
        <f t="shared" si="3"/>
        <v>594474</v>
      </c>
      <c r="C56" s="83">
        <f t="shared" si="4"/>
        <v>573077</v>
      </c>
      <c r="D56" s="83">
        <f t="shared" si="5"/>
        <v>27</v>
      </c>
      <c r="E56" s="82" t="str">
        <f t="shared" si="1"/>
        <v>VIGO</v>
      </c>
      <c r="F56" s="82">
        <f t="shared" si="6"/>
        <v>2365251</v>
      </c>
      <c r="G56" s="82">
        <f t="shared" si="7"/>
        <v>2491383</v>
      </c>
    </row>
    <row r="57" spans="1:7" x14ac:dyDescent="0.25">
      <c r="A57" s="82" t="str">
        <f t="shared" si="2"/>
        <v>MOTRIL</v>
      </c>
      <c r="B57" s="83">
        <f t="shared" si="3"/>
        <v>1143834</v>
      </c>
      <c r="C57" s="83">
        <f t="shared" si="4"/>
        <v>1150237</v>
      </c>
      <c r="D57" s="83">
        <f t="shared" si="5"/>
        <v>25</v>
      </c>
      <c r="E57" s="82" t="str">
        <f t="shared" si="1"/>
        <v>PASAIA</v>
      </c>
      <c r="F57" s="82">
        <f t="shared" si="6"/>
        <v>2005014</v>
      </c>
      <c r="G57" s="82">
        <f t="shared" si="7"/>
        <v>1590490</v>
      </c>
    </row>
    <row r="58" spans="1:7" x14ac:dyDescent="0.25">
      <c r="A58" s="82" t="str">
        <f t="shared" si="2"/>
        <v>PASAIA</v>
      </c>
      <c r="B58" s="83">
        <f t="shared" si="3"/>
        <v>2005014</v>
      </c>
      <c r="C58" s="83">
        <f t="shared" si="4"/>
        <v>1590490</v>
      </c>
      <c r="D58" s="83">
        <f t="shared" si="5"/>
        <v>20</v>
      </c>
      <c r="E58" s="82" t="str">
        <f t="shared" si="1"/>
        <v>BAHIA DE CADIZ</v>
      </c>
      <c r="F58" s="82">
        <f t="shared" si="6"/>
        <v>1690386</v>
      </c>
      <c r="G58" s="82">
        <f t="shared" si="7"/>
        <v>2154187</v>
      </c>
    </row>
    <row r="59" spans="1:7" x14ac:dyDescent="0.25">
      <c r="A59" s="82" t="str">
        <f t="shared" si="2"/>
        <v>SANTA CRUZ DE TENERIFE</v>
      </c>
      <c r="B59" s="83">
        <f t="shared" si="3"/>
        <v>7346476</v>
      </c>
      <c r="C59" s="83">
        <f t="shared" si="4"/>
        <v>7876614</v>
      </c>
      <c r="D59" s="83">
        <f t="shared" si="5"/>
        <v>12</v>
      </c>
      <c r="E59" s="82" t="str">
        <f t="shared" si="1"/>
        <v>ALICANTE</v>
      </c>
      <c r="F59" s="82">
        <f t="shared" si="6"/>
        <v>1390653</v>
      </c>
      <c r="G59" s="82">
        <f t="shared" si="7"/>
        <v>1433045</v>
      </c>
    </row>
    <row r="60" spans="1:7" x14ac:dyDescent="0.25">
      <c r="A60" s="82" t="str">
        <f t="shared" si="2"/>
        <v>SANTANDER</v>
      </c>
      <c r="B60" s="83">
        <f t="shared" si="3"/>
        <v>3039088</v>
      </c>
      <c r="C60" s="83">
        <f t="shared" si="4"/>
        <v>2641370</v>
      </c>
      <c r="D60" s="83">
        <f t="shared" si="5"/>
        <v>16</v>
      </c>
      <c r="E60" s="82" t="str">
        <f t="shared" si="1"/>
        <v>CEUTA</v>
      </c>
      <c r="F60" s="82">
        <f t="shared" si="6"/>
        <v>1359285</v>
      </c>
      <c r="G60" s="82">
        <f t="shared" si="7"/>
        <v>1517465</v>
      </c>
    </row>
    <row r="61" spans="1:7" x14ac:dyDescent="0.25">
      <c r="A61" s="82" t="str">
        <f t="shared" si="2"/>
        <v>SEVILLA</v>
      </c>
      <c r="B61" s="83">
        <f t="shared" si="3"/>
        <v>2419557</v>
      </c>
      <c r="C61" s="83">
        <f t="shared" si="4"/>
        <v>2535177</v>
      </c>
      <c r="D61" s="83">
        <f t="shared" si="5"/>
        <v>18</v>
      </c>
      <c r="E61" s="82" t="str">
        <f t="shared" si="1"/>
        <v>MALAGA</v>
      </c>
      <c r="F61" s="82">
        <f t="shared" si="6"/>
        <v>1337742</v>
      </c>
      <c r="G61" s="82">
        <f t="shared" si="7"/>
        <v>1378572</v>
      </c>
    </row>
    <row r="62" spans="1:7" x14ac:dyDescent="0.25">
      <c r="A62" s="82" t="str">
        <f t="shared" si="2"/>
        <v>TARRAGONA</v>
      </c>
      <c r="B62" s="83">
        <f t="shared" si="3"/>
        <v>16919162</v>
      </c>
      <c r="C62" s="83">
        <f t="shared" si="4"/>
        <v>16119938</v>
      </c>
      <c r="D62" s="83">
        <f t="shared" si="5"/>
        <v>6</v>
      </c>
      <c r="E62" s="82" t="str">
        <f t="shared" si="1"/>
        <v>MOTRIL</v>
      </c>
      <c r="F62" s="82">
        <f t="shared" si="6"/>
        <v>1143834</v>
      </c>
      <c r="G62" s="82">
        <f t="shared" si="7"/>
        <v>1150237</v>
      </c>
    </row>
    <row r="63" spans="1:7" x14ac:dyDescent="0.25">
      <c r="A63" s="82" t="str">
        <f t="shared" si="2"/>
        <v>VALENCIA</v>
      </c>
      <c r="B63" s="83">
        <f t="shared" si="3"/>
        <v>38846758</v>
      </c>
      <c r="C63" s="83">
        <f t="shared" si="4"/>
        <v>38822052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1040804</v>
      </c>
      <c r="G63" s="82">
        <f t="shared" si="7"/>
        <v>1064572</v>
      </c>
    </row>
    <row r="64" spans="1:7" x14ac:dyDescent="0.25">
      <c r="A64" s="82" t="str">
        <f t="shared" si="2"/>
        <v>VIGO</v>
      </c>
      <c r="B64" s="83">
        <f t="shared" si="3"/>
        <v>2365251</v>
      </c>
      <c r="C64" s="83">
        <f t="shared" si="4"/>
        <v>2491383</v>
      </c>
      <c r="D64" s="83">
        <f t="shared" si="5"/>
        <v>19</v>
      </c>
      <c r="E64" s="82" t="str">
        <f t="shared" si="1"/>
        <v>MELILLA</v>
      </c>
      <c r="F64" s="82">
        <f t="shared" si="6"/>
        <v>594474</v>
      </c>
      <c r="G64" s="82">
        <f t="shared" si="7"/>
        <v>573077</v>
      </c>
    </row>
    <row r="65" spans="1:7" x14ac:dyDescent="0.25">
      <c r="A65" s="82" t="str">
        <f t="shared" si="2"/>
        <v>VILAGARCIA</v>
      </c>
      <c r="B65" s="83">
        <f t="shared" si="3"/>
        <v>573150</v>
      </c>
      <c r="C65" s="83">
        <f t="shared" si="4"/>
        <v>581570</v>
      </c>
      <c r="D65" s="83">
        <f t="shared" si="5"/>
        <v>28</v>
      </c>
      <c r="E65" s="82" t="str">
        <f t="shared" si="1"/>
        <v>VILAGARCIA</v>
      </c>
      <c r="F65" s="82">
        <f t="shared" si="6"/>
        <v>573150</v>
      </c>
      <c r="G65" s="82">
        <f t="shared" si="7"/>
        <v>581570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994229</v>
      </c>
      <c r="C7" s="37">
        <v>932198</v>
      </c>
      <c r="D7" s="37">
        <v>6827423</v>
      </c>
      <c r="E7" s="37">
        <v>6690074</v>
      </c>
      <c r="F7" s="10">
        <f>((E7*100)/D7)-100</f>
        <v>-2.0117253610915924</v>
      </c>
      <c r="G7" s="1"/>
      <c r="H7" s="1"/>
      <c r="I7" s="1"/>
    </row>
    <row r="8" spans="1:12" x14ac:dyDescent="0.25">
      <c r="A8" s="11" t="s">
        <v>45</v>
      </c>
      <c r="B8" s="38">
        <v>238717</v>
      </c>
      <c r="C8" s="38">
        <v>166486</v>
      </c>
      <c r="D8" s="38">
        <v>1425560</v>
      </c>
      <c r="E8" s="38">
        <v>1385071</v>
      </c>
      <c r="F8" s="13">
        <f t="shared" ref="F8:F34" si="0">((E8*100)/D8)-100</f>
        <v>-2.8402171778108283</v>
      </c>
      <c r="G8" s="1"/>
      <c r="H8" s="1"/>
      <c r="I8" s="1"/>
    </row>
    <row r="9" spans="1:12" x14ac:dyDescent="0.25">
      <c r="A9" s="8" t="s">
        <v>46</v>
      </c>
      <c r="B9" s="37">
        <v>318467</v>
      </c>
      <c r="C9" s="37">
        <v>547507</v>
      </c>
      <c r="D9" s="37">
        <v>2565170</v>
      </c>
      <c r="E9" s="37">
        <v>3099385</v>
      </c>
      <c r="F9" s="10">
        <f t="shared" si="0"/>
        <v>20.82571525473945</v>
      </c>
      <c r="G9" s="1"/>
      <c r="H9" s="1"/>
      <c r="I9" s="1"/>
    </row>
    <row r="10" spans="1:12" x14ac:dyDescent="0.25">
      <c r="A10" s="11" t="s">
        <v>47</v>
      </c>
      <c r="B10" s="38">
        <v>337206</v>
      </c>
      <c r="C10" s="38">
        <v>364600</v>
      </c>
      <c r="D10" s="38">
        <v>2693305</v>
      </c>
      <c r="E10" s="38">
        <v>2792319</v>
      </c>
      <c r="F10" s="13">
        <f t="shared" si="0"/>
        <v>3.6763010501966846</v>
      </c>
      <c r="G10" s="1"/>
      <c r="H10" s="1"/>
      <c r="I10" s="1"/>
    </row>
    <row r="11" spans="1:12" x14ac:dyDescent="0.25">
      <c r="A11" s="8" t="s">
        <v>48</v>
      </c>
      <c r="B11" s="37">
        <v>7242942</v>
      </c>
      <c r="C11" s="37">
        <v>7526985</v>
      </c>
      <c r="D11" s="37">
        <v>48424404</v>
      </c>
      <c r="E11" s="37">
        <v>53115517</v>
      </c>
      <c r="F11" s="10">
        <f t="shared" si="0"/>
        <v>9.6874976509778037</v>
      </c>
      <c r="G11" s="1"/>
      <c r="H11" s="1"/>
      <c r="I11" s="1"/>
    </row>
    <row r="12" spans="1:12" x14ac:dyDescent="0.25">
      <c r="A12" s="11" t="s">
        <v>49</v>
      </c>
      <c r="B12" s="38">
        <v>291549</v>
      </c>
      <c r="C12" s="38">
        <v>201965</v>
      </c>
      <c r="D12" s="38">
        <v>2074389</v>
      </c>
      <c r="E12" s="38">
        <v>1628327</v>
      </c>
      <c r="F12" s="13">
        <f t="shared" si="0"/>
        <v>-21.503295669230795</v>
      </c>
      <c r="G12" s="1"/>
      <c r="H12" s="1"/>
      <c r="I12" s="1"/>
    </row>
    <row r="13" spans="1:12" x14ac:dyDescent="0.25">
      <c r="A13" s="8" t="s">
        <v>50</v>
      </c>
      <c r="B13" s="37">
        <v>1234579</v>
      </c>
      <c r="C13" s="37">
        <v>1336593</v>
      </c>
      <c r="D13" s="37">
        <v>6798641</v>
      </c>
      <c r="E13" s="37">
        <v>7225740</v>
      </c>
      <c r="F13" s="10">
        <f t="shared" si="0"/>
        <v>6.2821231478467467</v>
      </c>
      <c r="G13" s="1"/>
      <c r="H13" s="1"/>
      <c r="I13" s="1"/>
    </row>
    <row r="14" spans="1:12" x14ac:dyDescent="0.25">
      <c r="A14" s="11" t="s">
        <v>51</v>
      </c>
      <c r="B14" s="38">
        <v>3919566</v>
      </c>
      <c r="C14" s="38">
        <v>4535891</v>
      </c>
      <c r="D14" s="38">
        <v>24516513</v>
      </c>
      <c r="E14" s="38">
        <v>26587135</v>
      </c>
      <c r="F14" s="13">
        <f t="shared" si="0"/>
        <v>8.4458258807033388</v>
      </c>
      <c r="G14" s="1"/>
      <c r="H14" s="1"/>
      <c r="I14" s="1"/>
    </row>
    <row r="15" spans="1:12" x14ac:dyDescent="0.25">
      <c r="A15" s="8" t="s">
        <v>52</v>
      </c>
      <c r="B15" s="37">
        <v>2493450</v>
      </c>
      <c r="C15" s="37">
        <v>2566843</v>
      </c>
      <c r="D15" s="37">
        <v>17236956</v>
      </c>
      <c r="E15" s="37">
        <v>17543599</v>
      </c>
      <c r="F15" s="10">
        <f t="shared" si="0"/>
        <v>1.7789858023655682</v>
      </c>
      <c r="G15" s="1"/>
      <c r="H15" s="1"/>
      <c r="I15" s="1"/>
    </row>
    <row r="16" spans="1:12" x14ac:dyDescent="0.25">
      <c r="A16" s="11" t="s">
        <v>53</v>
      </c>
      <c r="B16" s="38">
        <v>2217632</v>
      </c>
      <c r="C16" s="38">
        <v>2427697</v>
      </c>
      <c r="D16" s="38">
        <v>16416103</v>
      </c>
      <c r="E16" s="38">
        <v>17641654</v>
      </c>
      <c r="F16" s="13">
        <f t="shared" si="0"/>
        <v>7.4655416087484383</v>
      </c>
      <c r="G16" s="1"/>
      <c r="H16" s="1"/>
      <c r="I16" s="1"/>
    </row>
    <row r="17" spans="1:9" x14ac:dyDescent="0.25">
      <c r="A17" s="8" t="s">
        <v>54</v>
      </c>
      <c r="B17" s="37">
        <v>1335040</v>
      </c>
      <c r="C17" s="37">
        <v>1504961</v>
      </c>
      <c r="D17" s="37">
        <v>8154773</v>
      </c>
      <c r="E17" s="37">
        <v>9255553</v>
      </c>
      <c r="F17" s="10">
        <f t="shared" si="0"/>
        <v>13.498597692418912</v>
      </c>
      <c r="G17" s="1"/>
      <c r="H17" s="1"/>
      <c r="I17" s="1"/>
    </row>
    <row r="18" spans="1:9" x14ac:dyDescent="0.25">
      <c r="A18" s="11" t="s">
        <v>55</v>
      </c>
      <c r="B18" s="38">
        <v>132547</v>
      </c>
      <c r="C18" s="38">
        <v>146506</v>
      </c>
      <c r="D18" s="38">
        <v>1142904</v>
      </c>
      <c r="E18" s="38">
        <v>1029873</v>
      </c>
      <c r="F18" s="13">
        <f t="shared" si="0"/>
        <v>-9.8898070179122612</v>
      </c>
      <c r="G18" s="1"/>
      <c r="H18" s="1"/>
      <c r="I18" s="1"/>
    </row>
    <row r="19" spans="1:9" x14ac:dyDescent="0.25">
      <c r="A19" s="8" t="s">
        <v>56</v>
      </c>
      <c r="B19" s="37">
        <v>1115313</v>
      </c>
      <c r="C19" s="37">
        <v>989040</v>
      </c>
      <c r="D19" s="37">
        <v>6859729</v>
      </c>
      <c r="E19" s="37">
        <v>7366993</v>
      </c>
      <c r="F19" s="10">
        <f t="shared" si="0"/>
        <v>7.3948110778137135</v>
      </c>
      <c r="G19" s="1"/>
      <c r="H19" s="1"/>
      <c r="I19" s="1"/>
    </row>
    <row r="20" spans="1:9" x14ac:dyDescent="0.25">
      <c r="A20" s="11" t="s">
        <v>57</v>
      </c>
      <c r="B20" s="38">
        <v>1370359</v>
      </c>
      <c r="C20" s="38">
        <v>1741720</v>
      </c>
      <c r="D20" s="38">
        <v>9437163</v>
      </c>
      <c r="E20" s="38">
        <v>10403415</v>
      </c>
      <c r="F20" s="13">
        <f t="shared" si="0"/>
        <v>10.238797401295287</v>
      </c>
      <c r="G20" s="1"/>
      <c r="H20" s="1"/>
      <c r="I20" s="1"/>
    </row>
    <row r="21" spans="1:9" x14ac:dyDescent="0.25">
      <c r="A21" s="8" t="s">
        <v>58</v>
      </c>
      <c r="B21" s="37">
        <v>1911578</v>
      </c>
      <c r="C21" s="37">
        <v>2052648</v>
      </c>
      <c r="D21" s="37">
        <v>13989939</v>
      </c>
      <c r="E21" s="37">
        <v>13470978</v>
      </c>
      <c r="F21" s="10">
        <f t="shared" si="0"/>
        <v>-3.7095301130333667</v>
      </c>
      <c r="G21" s="1"/>
      <c r="H21" s="1"/>
      <c r="I21" s="1"/>
    </row>
    <row r="22" spans="1:9" x14ac:dyDescent="0.25">
      <c r="A22" s="11" t="s">
        <v>59</v>
      </c>
      <c r="B22" s="38">
        <v>1729704</v>
      </c>
      <c r="C22" s="38">
        <v>1751983</v>
      </c>
      <c r="D22" s="38">
        <v>11507937</v>
      </c>
      <c r="E22" s="38">
        <v>11329025</v>
      </c>
      <c r="F22" s="13">
        <f t="shared" si="0"/>
        <v>-1.5546835197307729</v>
      </c>
      <c r="G22" s="1"/>
      <c r="H22" s="1"/>
      <c r="I22" s="1"/>
    </row>
    <row r="23" spans="1:9" x14ac:dyDescent="0.25">
      <c r="A23" s="8" t="s">
        <v>60</v>
      </c>
      <c r="B23" s="37">
        <v>297744</v>
      </c>
      <c r="C23" s="37">
        <v>127152</v>
      </c>
      <c r="D23" s="37">
        <v>1339350</v>
      </c>
      <c r="E23" s="37">
        <v>1306467</v>
      </c>
      <c r="F23" s="10">
        <f t="shared" si="0"/>
        <v>-2.4551461529846534</v>
      </c>
      <c r="G23" s="1"/>
      <c r="H23" s="1"/>
      <c r="I23" s="1"/>
    </row>
    <row r="24" spans="1:9" x14ac:dyDescent="0.25">
      <c r="A24" s="11" t="s">
        <v>61</v>
      </c>
      <c r="B24" s="38">
        <v>118710</v>
      </c>
      <c r="C24" s="38">
        <v>178240</v>
      </c>
      <c r="D24" s="38">
        <v>1046890</v>
      </c>
      <c r="E24" s="38">
        <v>1029535</v>
      </c>
      <c r="F24" s="13">
        <f t="shared" si="0"/>
        <v>-1.6577672916925366</v>
      </c>
      <c r="G24" s="1"/>
      <c r="H24" s="1"/>
      <c r="I24" s="1"/>
    </row>
    <row r="25" spans="1:9" x14ac:dyDescent="0.25">
      <c r="A25" s="8" t="s">
        <v>62</v>
      </c>
      <c r="B25" s="37">
        <v>84904</v>
      </c>
      <c r="C25" s="37">
        <v>81808</v>
      </c>
      <c r="D25" s="37">
        <v>562214</v>
      </c>
      <c r="E25" s="37">
        <v>588134</v>
      </c>
      <c r="F25" s="10">
        <f t="shared" si="0"/>
        <v>4.6103441038465718</v>
      </c>
      <c r="G25" s="1"/>
      <c r="H25" s="1"/>
      <c r="I25" s="1"/>
    </row>
    <row r="26" spans="1:9" x14ac:dyDescent="0.25">
      <c r="A26" s="11" t="s">
        <v>63</v>
      </c>
      <c r="B26" s="38">
        <v>155428</v>
      </c>
      <c r="C26" s="38">
        <v>125412</v>
      </c>
      <c r="D26" s="38">
        <v>1129896</v>
      </c>
      <c r="E26" s="38">
        <v>1126981</v>
      </c>
      <c r="F26" s="13">
        <f t="shared" si="0"/>
        <v>-0.25798834583005714</v>
      </c>
      <c r="G26" s="1"/>
      <c r="H26" s="1"/>
      <c r="I26" s="1"/>
    </row>
    <row r="27" spans="1:9" x14ac:dyDescent="0.25">
      <c r="A27" s="8" t="s">
        <v>64</v>
      </c>
      <c r="B27" s="37">
        <v>204093</v>
      </c>
      <c r="C27" s="37">
        <v>279024</v>
      </c>
      <c r="D27" s="37">
        <v>1559406</v>
      </c>
      <c r="E27" s="37">
        <v>1975581</v>
      </c>
      <c r="F27" s="10">
        <f t="shared" si="0"/>
        <v>26.688046602360131</v>
      </c>
      <c r="G27" s="1"/>
      <c r="H27" s="1"/>
      <c r="I27" s="1"/>
    </row>
    <row r="28" spans="1:9" x14ac:dyDescent="0.25">
      <c r="A28" s="11" t="s">
        <v>65</v>
      </c>
      <c r="B28" s="38">
        <v>1089283</v>
      </c>
      <c r="C28" s="38">
        <v>972167</v>
      </c>
      <c r="D28" s="38">
        <v>7344352</v>
      </c>
      <c r="E28" s="38">
        <v>6865707</v>
      </c>
      <c r="F28" s="13">
        <f t="shared" si="0"/>
        <v>-6.5171849061700726</v>
      </c>
      <c r="G28" s="1"/>
      <c r="H28" s="1"/>
      <c r="I28" s="1"/>
    </row>
    <row r="29" spans="1:9" x14ac:dyDescent="0.25">
      <c r="A29" s="8" t="s">
        <v>66</v>
      </c>
      <c r="B29" s="37">
        <v>367863</v>
      </c>
      <c r="C29" s="37">
        <v>401345</v>
      </c>
      <c r="D29" s="37">
        <v>2613229</v>
      </c>
      <c r="E29" s="37">
        <v>3013426</v>
      </c>
      <c r="F29" s="10">
        <f t="shared" si="0"/>
        <v>15.314272113159618</v>
      </c>
      <c r="G29" s="1"/>
      <c r="H29" s="1"/>
      <c r="I29" s="1"/>
    </row>
    <row r="30" spans="1:9" x14ac:dyDescent="0.25">
      <c r="A30" s="11" t="s">
        <v>67</v>
      </c>
      <c r="B30" s="38">
        <v>334921</v>
      </c>
      <c r="C30" s="38">
        <v>305723</v>
      </c>
      <c r="D30" s="38">
        <v>2521940</v>
      </c>
      <c r="E30" s="38">
        <v>2409945</v>
      </c>
      <c r="F30" s="13">
        <f t="shared" si="0"/>
        <v>-4.4408272996185474</v>
      </c>
      <c r="G30" s="1"/>
      <c r="H30" s="1"/>
      <c r="I30" s="1"/>
    </row>
    <row r="31" spans="1:9" x14ac:dyDescent="0.25">
      <c r="A31" s="8" t="s">
        <v>68</v>
      </c>
      <c r="B31" s="37">
        <v>2356437</v>
      </c>
      <c r="C31" s="37">
        <v>2535478</v>
      </c>
      <c r="D31" s="37">
        <v>15987934</v>
      </c>
      <c r="E31" s="37">
        <v>16882518</v>
      </c>
      <c r="F31" s="10">
        <f t="shared" si="0"/>
        <v>5.5953696081057132</v>
      </c>
      <c r="G31" s="1"/>
      <c r="H31" s="1"/>
      <c r="I31" s="1"/>
    </row>
    <row r="32" spans="1:9" x14ac:dyDescent="0.25">
      <c r="A32" s="11" t="s">
        <v>69</v>
      </c>
      <c r="B32" s="38">
        <v>5683978</v>
      </c>
      <c r="C32" s="38">
        <v>5567128</v>
      </c>
      <c r="D32" s="38">
        <v>38535269</v>
      </c>
      <c r="E32" s="38">
        <v>38590434</v>
      </c>
      <c r="F32" s="13">
        <f t="shared" si="0"/>
        <v>0.14315457354145167</v>
      </c>
      <c r="G32" s="1"/>
      <c r="H32" s="1"/>
      <c r="I32" s="1"/>
    </row>
    <row r="33" spans="1:9" x14ac:dyDescent="0.25">
      <c r="A33" s="8" t="s">
        <v>70</v>
      </c>
      <c r="B33" s="37">
        <v>344759</v>
      </c>
      <c r="C33" s="37">
        <v>354451</v>
      </c>
      <c r="D33" s="37">
        <v>2320646</v>
      </c>
      <c r="E33" s="37">
        <v>2199342</v>
      </c>
      <c r="F33" s="10">
        <f t="shared" si="0"/>
        <v>-5.2271651945191167</v>
      </c>
      <c r="G33" s="1"/>
      <c r="H33" s="1"/>
      <c r="I33" s="1"/>
    </row>
    <row r="34" spans="1:9" x14ac:dyDescent="0.25">
      <c r="A34" s="11" t="s">
        <v>71</v>
      </c>
      <c r="B34" s="38">
        <v>113765</v>
      </c>
      <c r="C34" s="38">
        <v>86156</v>
      </c>
      <c r="D34" s="38">
        <v>579517</v>
      </c>
      <c r="E34" s="38">
        <v>570097</v>
      </c>
      <c r="F34" s="13">
        <f t="shared" si="0"/>
        <v>-1.6254915731548891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38034763</v>
      </c>
      <c r="C35" s="15">
        <f t="shared" ref="C35:E35" si="1">SUM(C7:C34)</f>
        <v>39807707</v>
      </c>
      <c r="D35" s="15">
        <f t="shared" si="1"/>
        <v>255611552</v>
      </c>
      <c r="E35" s="15">
        <f t="shared" si="1"/>
        <v>267122825</v>
      </c>
      <c r="F35" s="16">
        <f>((E35*100)/D35)-100</f>
        <v>4.5034243992227658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6690074</v>
      </c>
      <c r="C38" s="41">
        <f>D7</f>
        <v>6827423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53115517</v>
      </c>
      <c r="G38" s="42">
        <f>LOOKUP(E38,$A$38:$A$65,$C$38:$C$65)</f>
        <v>48424404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1385071</v>
      </c>
      <c r="C39" s="41">
        <f t="shared" ref="C39:C65" si="5">D8</f>
        <v>1425560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38590434</v>
      </c>
      <c r="G39" s="42">
        <f t="shared" ref="G39:G65" si="8">LOOKUP(E39,$A$38:$A$65,$C$38:$C$65)</f>
        <v>38535269</v>
      </c>
    </row>
    <row r="40" spans="1:9" x14ac:dyDescent="0.25">
      <c r="A40" s="42" t="str">
        <f t="shared" si="3"/>
        <v>ALMERIA</v>
      </c>
      <c r="B40" s="41">
        <f t="shared" si="4"/>
        <v>3099385</v>
      </c>
      <c r="C40" s="41">
        <f t="shared" si="5"/>
        <v>2565170</v>
      </c>
      <c r="D40" s="41">
        <f t="shared" si="6"/>
        <v>15</v>
      </c>
      <c r="E40" s="42" t="str">
        <f t="shared" si="2"/>
        <v>BARCELONA</v>
      </c>
      <c r="F40" s="42">
        <f t="shared" si="7"/>
        <v>26587135</v>
      </c>
      <c r="G40" s="42">
        <f t="shared" si="8"/>
        <v>24516513</v>
      </c>
    </row>
    <row r="41" spans="1:9" x14ac:dyDescent="0.25">
      <c r="A41" s="42" t="str">
        <f t="shared" si="3"/>
        <v>AVILES</v>
      </c>
      <c r="B41" s="41">
        <f t="shared" si="4"/>
        <v>2792319</v>
      </c>
      <c r="C41" s="41">
        <f t="shared" si="5"/>
        <v>2693305</v>
      </c>
      <c r="D41" s="41">
        <f t="shared" si="6"/>
        <v>17</v>
      </c>
      <c r="E41" s="42" t="str">
        <f t="shared" si="2"/>
        <v>CARTAGENA</v>
      </c>
      <c r="F41" s="42">
        <f t="shared" si="7"/>
        <v>17641654</v>
      </c>
      <c r="G41" s="42">
        <f t="shared" si="8"/>
        <v>16416103</v>
      </c>
    </row>
    <row r="42" spans="1:9" x14ac:dyDescent="0.25">
      <c r="A42" s="42" t="str">
        <f t="shared" si="3"/>
        <v>BAHIA DE ALGECIRAS</v>
      </c>
      <c r="B42" s="41">
        <f t="shared" si="4"/>
        <v>53115517</v>
      </c>
      <c r="C42" s="41">
        <f t="shared" si="5"/>
        <v>48424404</v>
      </c>
      <c r="D42" s="41">
        <f t="shared" si="6"/>
        <v>1</v>
      </c>
      <c r="E42" s="42" t="str">
        <f t="shared" si="2"/>
        <v>BILBAO</v>
      </c>
      <c r="F42" s="42">
        <f t="shared" si="7"/>
        <v>17543599</v>
      </c>
      <c r="G42" s="42">
        <f t="shared" si="8"/>
        <v>17236956</v>
      </c>
    </row>
    <row r="43" spans="1:9" x14ac:dyDescent="0.25">
      <c r="A43" s="42" t="str">
        <f t="shared" si="3"/>
        <v>BAHIA DE CADIZ</v>
      </c>
      <c r="B43" s="41">
        <f t="shared" si="4"/>
        <v>1628327</v>
      </c>
      <c r="C43" s="41">
        <f t="shared" si="5"/>
        <v>2074389</v>
      </c>
      <c r="D43" s="41">
        <f t="shared" si="6"/>
        <v>21</v>
      </c>
      <c r="E43" s="42" t="str">
        <f t="shared" si="2"/>
        <v>TARRAGONA</v>
      </c>
      <c r="F43" s="42">
        <f t="shared" si="7"/>
        <v>16882518</v>
      </c>
      <c r="G43" s="42">
        <f t="shared" si="8"/>
        <v>15987934</v>
      </c>
    </row>
    <row r="44" spans="1:9" x14ac:dyDescent="0.25">
      <c r="A44" s="42" t="str">
        <f t="shared" si="3"/>
        <v>BALEARES</v>
      </c>
      <c r="B44" s="41">
        <f t="shared" si="4"/>
        <v>7225740</v>
      </c>
      <c r="C44" s="41">
        <f t="shared" si="5"/>
        <v>6798641</v>
      </c>
      <c r="D44" s="41">
        <f t="shared" si="6"/>
        <v>12</v>
      </c>
      <c r="E44" s="42" t="str">
        <f t="shared" si="2"/>
        <v>HUELVA</v>
      </c>
      <c r="F44" s="42">
        <f t="shared" si="7"/>
        <v>13470978</v>
      </c>
      <c r="G44" s="42">
        <f t="shared" si="8"/>
        <v>13989939</v>
      </c>
    </row>
    <row r="45" spans="1:9" x14ac:dyDescent="0.25">
      <c r="A45" s="42" t="str">
        <f t="shared" si="3"/>
        <v>BARCELONA</v>
      </c>
      <c r="B45" s="41">
        <f t="shared" si="4"/>
        <v>26587135</v>
      </c>
      <c r="C45" s="41">
        <f t="shared" si="5"/>
        <v>24516513</v>
      </c>
      <c r="D45" s="41">
        <f t="shared" si="6"/>
        <v>3</v>
      </c>
      <c r="E45" s="42" t="str">
        <f t="shared" si="2"/>
        <v>LAS PALMAS</v>
      </c>
      <c r="F45" s="42">
        <f t="shared" si="7"/>
        <v>11329025</v>
      </c>
      <c r="G45" s="42">
        <f t="shared" si="8"/>
        <v>11507937</v>
      </c>
    </row>
    <row r="46" spans="1:9" x14ac:dyDescent="0.25">
      <c r="A46" s="42" t="str">
        <f t="shared" si="3"/>
        <v>BILBAO</v>
      </c>
      <c r="B46" s="41">
        <f t="shared" si="4"/>
        <v>17543599</v>
      </c>
      <c r="C46" s="41">
        <f t="shared" si="5"/>
        <v>17236956</v>
      </c>
      <c r="D46" s="41">
        <f t="shared" si="6"/>
        <v>5</v>
      </c>
      <c r="E46" s="42" t="str">
        <f t="shared" si="2"/>
        <v>GIJON</v>
      </c>
      <c r="F46" s="42">
        <f t="shared" si="7"/>
        <v>10403415</v>
      </c>
      <c r="G46" s="42">
        <f t="shared" si="8"/>
        <v>9437163</v>
      </c>
    </row>
    <row r="47" spans="1:9" x14ac:dyDescent="0.25">
      <c r="A47" s="42" t="str">
        <f t="shared" si="3"/>
        <v>CARTAGENA</v>
      </c>
      <c r="B47" s="41">
        <f t="shared" si="4"/>
        <v>17641654</v>
      </c>
      <c r="C47" s="41">
        <f t="shared" si="5"/>
        <v>16416103</v>
      </c>
      <c r="D47" s="41">
        <f t="shared" si="6"/>
        <v>4</v>
      </c>
      <c r="E47" s="42" t="str">
        <f t="shared" si="2"/>
        <v>CASTELLON</v>
      </c>
      <c r="F47" s="42">
        <f t="shared" si="7"/>
        <v>9255553</v>
      </c>
      <c r="G47" s="42">
        <f t="shared" si="8"/>
        <v>8154773</v>
      </c>
    </row>
    <row r="48" spans="1:9" x14ac:dyDescent="0.25">
      <c r="A48" s="42" t="str">
        <f t="shared" si="3"/>
        <v>CASTELLON</v>
      </c>
      <c r="B48" s="41">
        <f t="shared" si="4"/>
        <v>9255553</v>
      </c>
      <c r="C48" s="41">
        <f t="shared" si="5"/>
        <v>8154773</v>
      </c>
      <c r="D48" s="41">
        <f t="shared" si="6"/>
        <v>10</v>
      </c>
      <c r="E48" s="42" t="str">
        <f t="shared" si="2"/>
        <v>FERROL-SAN CIBRAO</v>
      </c>
      <c r="F48" s="42">
        <f t="shared" si="7"/>
        <v>7366993</v>
      </c>
      <c r="G48" s="42">
        <f t="shared" si="8"/>
        <v>6859729</v>
      </c>
    </row>
    <row r="49" spans="1:7" x14ac:dyDescent="0.25">
      <c r="A49" s="42" t="str">
        <f t="shared" si="3"/>
        <v>CEUTA</v>
      </c>
      <c r="B49" s="41">
        <f t="shared" si="4"/>
        <v>1029873</v>
      </c>
      <c r="C49" s="41">
        <f t="shared" si="5"/>
        <v>1142904</v>
      </c>
      <c r="D49" s="41">
        <f t="shared" si="6"/>
        <v>25</v>
      </c>
      <c r="E49" s="42" t="str">
        <f t="shared" si="2"/>
        <v>BALEARES</v>
      </c>
      <c r="F49" s="42">
        <f t="shared" si="7"/>
        <v>7225740</v>
      </c>
      <c r="G49" s="42">
        <f t="shared" si="8"/>
        <v>6798641</v>
      </c>
    </row>
    <row r="50" spans="1:7" x14ac:dyDescent="0.25">
      <c r="A50" s="42" t="str">
        <f t="shared" si="3"/>
        <v>FERROL-SAN CIBRAO</v>
      </c>
      <c r="B50" s="41">
        <f t="shared" si="4"/>
        <v>7366993</v>
      </c>
      <c r="C50" s="41">
        <f t="shared" si="5"/>
        <v>6859729</v>
      </c>
      <c r="D50" s="41">
        <f t="shared" si="6"/>
        <v>11</v>
      </c>
      <c r="E50" s="42" t="str">
        <f t="shared" si="2"/>
        <v>SANTA CRUZ DE TENERIFE</v>
      </c>
      <c r="F50" s="42">
        <f t="shared" si="7"/>
        <v>6865707</v>
      </c>
      <c r="G50" s="42">
        <f t="shared" si="8"/>
        <v>7344352</v>
      </c>
    </row>
    <row r="51" spans="1:7" x14ac:dyDescent="0.25">
      <c r="A51" s="42" t="str">
        <f t="shared" si="3"/>
        <v>GIJON</v>
      </c>
      <c r="B51" s="41">
        <f t="shared" si="4"/>
        <v>10403415</v>
      </c>
      <c r="C51" s="41">
        <f t="shared" si="5"/>
        <v>9437163</v>
      </c>
      <c r="D51" s="41">
        <f t="shared" si="6"/>
        <v>9</v>
      </c>
      <c r="E51" s="42" t="str">
        <f t="shared" si="2"/>
        <v>A CORUÑA</v>
      </c>
      <c r="F51" s="42">
        <f t="shared" si="7"/>
        <v>6690074</v>
      </c>
      <c r="G51" s="42">
        <f t="shared" si="8"/>
        <v>6827423</v>
      </c>
    </row>
    <row r="52" spans="1:7" x14ac:dyDescent="0.25">
      <c r="A52" s="42" t="str">
        <f t="shared" si="3"/>
        <v>HUELVA</v>
      </c>
      <c r="B52" s="41">
        <f t="shared" si="4"/>
        <v>13470978</v>
      </c>
      <c r="C52" s="41">
        <f t="shared" si="5"/>
        <v>13989939</v>
      </c>
      <c r="D52" s="41">
        <f t="shared" si="6"/>
        <v>7</v>
      </c>
      <c r="E52" s="42" t="str">
        <f t="shared" si="2"/>
        <v>ALMERIA</v>
      </c>
      <c r="F52" s="42">
        <f t="shared" si="7"/>
        <v>3099385</v>
      </c>
      <c r="G52" s="42">
        <f t="shared" si="8"/>
        <v>2565170</v>
      </c>
    </row>
    <row r="53" spans="1:7" x14ac:dyDescent="0.25">
      <c r="A53" s="42" t="str">
        <f t="shared" si="3"/>
        <v>LAS PALMAS</v>
      </c>
      <c r="B53" s="41">
        <f t="shared" si="4"/>
        <v>11329025</v>
      </c>
      <c r="C53" s="41">
        <f t="shared" si="5"/>
        <v>11507937</v>
      </c>
      <c r="D53" s="41">
        <f t="shared" si="6"/>
        <v>8</v>
      </c>
      <c r="E53" s="42" t="str">
        <f t="shared" si="2"/>
        <v>SANTANDER</v>
      </c>
      <c r="F53" s="42">
        <f t="shared" si="7"/>
        <v>3013426</v>
      </c>
      <c r="G53" s="42">
        <f t="shared" si="8"/>
        <v>2613229</v>
      </c>
    </row>
    <row r="54" spans="1:7" x14ac:dyDescent="0.25">
      <c r="A54" s="42" t="str">
        <f t="shared" si="3"/>
        <v>MALAGA</v>
      </c>
      <c r="B54" s="41">
        <f t="shared" si="4"/>
        <v>1306467</v>
      </c>
      <c r="C54" s="41">
        <f t="shared" si="5"/>
        <v>1339350</v>
      </c>
      <c r="D54" s="41">
        <f t="shared" si="6"/>
        <v>23</v>
      </c>
      <c r="E54" s="42" t="str">
        <f t="shared" si="2"/>
        <v>AVILES</v>
      </c>
      <c r="F54" s="42">
        <f t="shared" si="7"/>
        <v>2792319</v>
      </c>
      <c r="G54" s="42">
        <f t="shared" si="8"/>
        <v>2693305</v>
      </c>
    </row>
    <row r="55" spans="1:7" x14ac:dyDescent="0.25">
      <c r="A55" s="42" t="str">
        <f t="shared" si="3"/>
        <v>MARIN Y RIA DE PONTEVEDRA</v>
      </c>
      <c r="B55" s="41">
        <f t="shared" si="4"/>
        <v>1029535</v>
      </c>
      <c r="C55" s="41">
        <f t="shared" si="5"/>
        <v>1046890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2409945</v>
      </c>
      <c r="G55" s="42">
        <f t="shared" si="8"/>
        <v>2521940</v>
      </c>
    </row>
    <row r="56" spans="1:7" x14ac:dyDescent="0.25">
      <c r="A56" s="42" t="str">
        <f t="shared" si="3"/>
        <v>MELILLA</v>
      </c>
      <c r="B56" s="41">
        <f t="shared" si="4"/>
        <v>588134</v>
      </c>
      <c r="C56" s="41">
        <f t="shared" si="5"/>
        <v>562214</v>
      </c>
      <c r="D56" s="41">
        <f t="shared" si="6"/>
        <v>27</v>
      </c>
      <c r="E56" s="42" t="str">
        <f t="shared" si="2"/>
        <v>VIGO</v>
      </c>
      <c r="F56" s="42">
        <f t="shared" si="9"/>
        <v>2199342</v>
      </c>
      <c r="G56" s="42">
        <f t="shared" si="8"/>
        <v>2320646</v>
      </c>
    </row>
    <row r="57" spans="1:7" x14ac:dyDescent="0.25">
      <c r="A57" s="42" t="str">
        <f t="shared" si="3"/>
        <v>MOTRIL</v>
      </c>
      <c r="B57" s="41">
        <f t="shared" si="4"/>
        <v>1126981</v>
      </c>
      <c r="C57" s="41">
        <f t="shared" si="5"/>
        <v>1129896</v>
      </c>
      <c r="D57" s="41">
        <f t="shared" si="6"/>
        <v>24</v>
      </c>
      <c r="E57" s="42" t="str">
        <f t="shared" si="2"/>
        <v>PASAIA</v>
      </c>
      <c r="F57" s="42">
        <f t="shared" si="9"/>
        <v>1975581</v>
      </c>
      <c r="G57" s="42">
        <f t="shared" si="8"/>
        <v>1559406</v>
      </c>
    </row>
    <row r="58" spans="1:7" x14ac:dyDescent="0.25">
      <c r="A58" s="42" t="str">
        <f t="shared" si="3"/>
        <v>PASAIA</v>
      </c>
      <c r="B58" s="41">
        <f t="shared" si="4"/>
        <v>1975581</v>
      </c>
      <c r="C58" s="41">
        <f t="shared" si="5"/>
        <v>1559406</v>
      </c>
      <c r="D58" s="41">
        <f t="shared" si="6"/>
        <v>20</v>
      </c>
      <c r="E58" s="42" t="str">
        <f t="shared" si="2"/>
        <v>BAHIA DE CADIZ</v>
      </c>
      <c r="F58" s="42">
        <f t="shared" si="9"/>
        <v>1628327</v>
      </c>
      <c r="G58" s="42">
        <f t="shared" si="8"/>
        <v>2074389</v>
      </c>
    </row>
    <row r="59" spans="1:7" x14ac:dyDescent="0.25">
      <c r="A59" s="42" t="str">
        <f t="shared" si="3"/>
        <v>SANTA CRUZ DE TENERIFE</v>
      </c>
      <c r="B59" s="41">
        <f t="shared" si="4"/>
        <v>6865707</v>
      </c>
      <c r="C59" s="41">
        <f t="shared" si="5"/>
        <v>7344352</v>
      </c>
      <c r="D59" s="41">
        <f t="shared" si="6"/>
        <v>13</v>
      </c>
      <c r="E59" s="42" t="str">
        <f t="shared" si="2"/>
        <v>ALICANTE</v>
      </c>
      <c r="F59" s="42">
        <f t="shared" si="9"/>
        <v>1385071</v>
      </c>
      <c r="G59" s="42">
        <f t="shared" si="8"/>
        <v>1425560</v>
      </c>
    </row>
    <row r="60" spans="1:7" x14ac:dyDescent="0.25">
      <c r="A60" s="42" t="str">
        <f t="shared" si="3"/>
        <v>SANTANDER</v>
      </c>
      <c r="B60" s="41">
        <f t="shared" si="4"/>
        <v>3013426</v>
      </c>
      <c r="C60" s="41">
        <f t="shared" si="5"/>
        <v>2613229</v>
      </c>
      <c r="D60" s="41">
        <f t="shared" si="6"/>
        <v>16</v>
      </c>
      <c r="E60" s="42" t="str">
        <f t="shared" si="2"/>
        <v>MALAGA</v>
      </c>
      <c r="F60" s="42">
        <f t="shared" si="9"/>
        <v>1306467</v>
      </c>
      <c r="G60" s="42">
        <f t="shared" si="8"/>
        <v>1339350</v>
      </c>
    </row>
    <row r="61" spans="1:7" x14ac:dyDescent="0.25">
      <c r="A61" s="42" t="str">
        <f t="shared" si="3"/>
        <v>SEVILLA</v>
      </c>
      <c r="B61" s="41">
        <f t="shared" si="4"/>
        <v>2409945</v>
      </c>
      <c r="C61" s="41">
        <f t="shared" si="5"/>
        <v>2521940</v>
      </c>
      <c r="D61" s="41">
        <f t="shared" si="6"/>
        <v>18</v>
      </c>
      <c r="E61" s="42" t="str">
        <f t="shared" si="2"/>
        <v>MOTRIL</v>
      </c>
      <c r="F61" s="42">
        <f t="shared" si="9"/>
        <v>1126981</v>
      </c>
      <c r="G61" s="42">
        <f t="shared" si="8"/>
        <v>1129896</v>
      </c>
    </row>
    <row r="62" spans="1:7" x14ac:dyDescent="0.25">
      <c r="A62" s="42" t="str">
        <f t="shared" si="3"/>
        <v>TARRAGONA</v>
      </c>
      <c r="B62" s="41">
        <f t="shared" si="4"/>
        <v>16882518</v>
      </c>
      <c r="C62" s="41">
        <f t="shared" si="5"/>
        <v>15987934</v>
      </c>
      <c r="D62" s="41">
        <f t="shared" si="6"/>
        <v>6</v>
      </c>
      <c r="E62" s="42" t="str">
        <f t="shared" si="2"/>
        <v>CEUTA</v>
      </c>
      <c r="F62" s="42">
        <f t="shared" si="9"/>
        <v>1029873</v>
      </c>
      <c r="G62" s="42">
        <f t="shared" si="8"/>
        <v>1142904</v>
      </c>
    </row>
    <row r="63" spans="1:7" x14ac:dyDescent="0.25">
      <c r="A63" s="42" t="str">
        <f t="shared" si="3"/>
        <v>VALENCIA</v>
      </c>
      <c r="B63" s="41">
        <f t="shared" si="4"/>
        <v>38590434</v>
      </c>
      <c r="C63" s="41">
        <f t="shared" si="5"/>
        <v>38535269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1029535</v>
      </c>
      <c r="G63" s="42">
        <f t="shared" si="8"/>
        <v>1046890</v>
      </c>
    </row>
    <row r="64" spans="1:7" x14ac:dyDescent="0.25">
      <c r="A64" s="42" t="str">
        <f t="shared" si="3"/>
        <v>VIGO</v>
      </c>
      <c r="B64" s="41">
        <f t="shared" si="4"/>
        <v>2199342</v>
      </c>
      <c r="C64" s="41">
        <f t="shared" si="5"/>
        <v>2320646</v>
      </c>
      <c r="D64" s="41">
        <f t="shared" si="6"/>
        <v>19</v>
      </c>
      <c r="E64" s="42" t="str">
        <f t="shared" si="2"/>
        <v>MELILLA</v>
      </c>
      <c r="F64" s="42">
        <f t="shared" si="9"/>
        <v>588134</v>
      </c>
      <c r="G64" s="42">
        <f t="shared" si="8"/>
        <v>562214</v>
      </c>
    </row>
    <row r="65" spans="1:7" x14ac:dyDescent="0.25">
      <c r="A65" s="42" t="str">
        <f t="shared" si="3"/>
        <v>VILAGARCIA</v>
      </c>
      <c r="B65" s="41">
        <f t="shared" si="4"/>
        <v>570097</v>
      </c>
      <c r="C65" s="41">
        <f t="shared" si="5"/>
        <v>579517</v>
      </c>
      <c r="D65" s="41">
        <f t="shared" si="6"/>
        <v>28</v>
      </c>
      <c r="E65" s="42" t="str">
        <f t="shared" si="2"/>
        <v>VILAGARCIA</v>
      </c>
      <c r="F65" s="42">
        <f t="shared" si="9"/>
        <v>570097</v>
      </c>
      <c r="G65" s="42">
        <f t="shared" si="8"/>
        <v>579517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622173</v>
      </c>
      <c r="C7" s="37">
        <v>457649</v>
      </c>
      <c r="D7" s="37">
        <v>4178492</v>
      </c>
      <c r="E7" s="37">
        <v>3717214</v>
      </c>
      <c r="F7" s="10">
        <f>((E7*100)/D7)-100</f>
        <v>-11.039341465772821</v>
      </c>
      <c r="G7" s="1"/>
      <c r="H7" s="1"/>
      <c r="I7" s="1"/>
    </row>
    <row r="8" spans="1:12" x14ac:dyDescent="0.25">
      <c r="A8" s="11" t="s">
        <v>45</v>
      </c>
      <c r="B8" s="38">
        <v>5093</v>
      </c>
      <c r="C8" s="38">
        <v>6610</v>
      </c>
      <c r="D8" s="38">
        <v>33442</v>
      </c>
      <c r="E8" s="38">
        <v>37578</v>
      </c>
      <c r="F8" s="13">
        <f t="shared" ref="F8:F35" si="0">((E8*100)/D8)-100</f>
        <v>12.367681358770412</v>
      </c>
      <c r="G8" s="1"/>
      <c r="H8" s="1"/>
      <c r="I8" s="1"/>
    </row>
    <row r="9" spans="1:12" x14ac:dyDescent="0.25">
      <c r="A9" s="8" t="s">
        <v>46</v>
      </c>
      <c r="B9" s="37">
        <v>2100</v>
      </c>
      <c r="C9" s="37">
        <v>0</v>
      </c>
      <c r="D9" s="37">
        <v>6538</v>
      </c>
      <c r="E9" s="37">
        <v>12451</v>
      </c>
      <c r="F9" s="10">
        <f t="shared" si="0"/>
        <v>90.440501682471705</v>
      </c>
      <c r="G9" s="1"/>
      <c r="H9" s="1"/>
      <c r="I9" s="1"/>
    </row>
    <row r="10" spans="1:12" x14ac:dyDescent="0.25">
      <c r="A10" s="11" t="s">
        <v>47</v>
      </c>
      <c r="B10" s="38">
        <v>46563</v>
      </c>
      <c r="C10" s="38">
        <v>55673</v>
      </c>
      <c r="D10" s="38">
        <v>355167</v>
      </c>
      <c r="E10" s="38">
        <v>357760</v>
      </c>
      <c r="F10" s="13">
        <f t="shared" si="0"/>
        <v>0.73007908955504774</v>
      </c>
      <c r="G10" s="1"/>
      <c r="H10" s="1"/>
      <c r="I10" s="1"/>
    </row>
    <row r="11" spans="1:12" x14ac:dyDescent="0.25">
      <c r="A11" s="8" t="s">
        <v>48</v>
      </c>
      <c r="B11" s="37">
        <v>2177947</v>
      </c>
      <c r="C11" s="37">
        <v>2519760</v>
      </c>
      <c r="D11" s="37">
        <v>13625261</v>
      </c>
      <c r="E11" s="37">
        <v>15511192</v>
      </c>
      <c r="F11" s="10">
        <f t="shared" si="0"/>
        <v>13.84143026691379</v>
      </c>
      <c r="G11" s="1"/>
      <c r="H11" s="1"/>
      <c r="I11" s="1"/>
    </row>
    <row r="12" spans="1:12" x14ac:dyDescent="0.25">
      <c r="A12" s="11" t="s">
        <v>49</v>
      </c>
      <c r="B12" s="38">
        <v>26334</v>
      </c>
      <c r="C12" s="38">
        <v>0</v>
      </c>
      <c r="D12" s="38">
        <v>49159</v>
      </c>
      <c r="E12" s="38">
        <v>29682</v>
      </c>
      <c r="F12" s="13">
        <f t="shared" si="0"/>
        <v>-39.62041538680608</v>
      </c>
      <c r="G12" s="1"/>
      <c r="H12" s="1"/>
      <c r="I12" s="1"/>
    </row>
    <row r="13" spans="1:12" x14ac:dyDescent="0.25">
      <c r="A13" s="8" t="s">
        <v>50</v>
      </c>
      <c r="B13" s="37">
        <v>155359</v>
      </c>
      <c r="C13" s="37">
        <v>199339</v>
      </c>
      <c r="D13" s="37">
        <v>798795</v>
      </c>
      <c r="E13" s="37">
        <v>820219</v>
      </c>
      <c r="F13" s="10">
        <f t="shared" si="0"/>
        <v>2.6820398224826079</v>
      </c>
      <c r="G13" s="1"/>
      <c r="H13" s="1"/>
      <c r="I13" s="1"/>
    </row>
    <row r="14" spans="1:12" x14ac:dyDescent="0.25">
      <c r="A14" s="11" t="s">
        <v>51</v>
      </c>
      <c r="B14" s="38">
        <v>1093472</v>
      </c>
      <c r="C14" s="38">
        <v>1473842</v>
      </c>
      <c r="D14" s="38">
        <v>6347273</v>
      </c>
      <c r="E14" s="38">
        <v>7685702</v>
      </c>
      <c r="F14" s="13">
        <f t="shared" si="0"/>
        <v>21.086677696075142</v>
      </c>
      <c r="G14" s="1"/>
      <c r="H14" s="1"/>
      <c r="I14" s="1"/>
    </row>
    <row r="15" spans="1:12" x14ac:dyDescent="0.25">
      <c r="A15" s="8" t="s">
        <v>52</v>
      </c>
      <c r="B15" s="37">
        <v>1375529</v>
      </c>
      <c r="C15" s="37">
        <v>1374751</v>
      </c>
      <c r="D15" s="37">
        <v>9241627</v>
      </c>
      <c r="E15" s="37">
        <v>9278059</v>
      </c>
      <c r="F15" s="10">
        <f t="shared" si="0"/>
        <v>0.39421629979223383</v>
      </c>
      <c r="G15" s="1"/>
      <c r="H15" s="1"/>
      <c r="I15" s="1"/>
    </row>
    <row r="16" spans="1:12" x14ac:dyDescent="0.25">
      <c r="A16" s="11" t="s">
        <v>53</v>
      </c>
      <c r="B16" s="38">
        <v>1857164</v>
      </c>
      <c r="C16" s="38">
        <v>1979421</v>
      </c>
      <c r="D16" s="38">
        <v>13414905</v>
      </c>
      <c r="E16" s="38">
        <v>14155164</v>
      </c>
      <c r="F16" s="13">
        <f t="shared" si="0"/>
        <v>5.518182946506144</v>
      </c>
      <c r="G16" s="1"/>
      <c r="H16" s="1"/>
      <c r="I16" s="1"/>
    </row>
    <row r="17" spans="1:9" x14ac:dyDescent="0.25">
      <c r="A17" s="8" t="s">
        <v>54</v>
      </c>
      <c r="B17" s="37">
        <v>771809</v>
      </c>
      <c r="C17" s="37">
        <v>811247</v>
      </c>
      <c r="D17" s="37">
        <v>4655371</v>
      </c>
      <c r="E17" s="37">
        <v>4940850</v>
      </c>
      <c r="F17" s="10">
        <f t="shared" si="0"/>
        <v>6.1322502545984037</v>
      </c>
      <c r="G17" s="1"/>
      <c r="H17" s="1"/>
      <c r="I17" s="1"/>
    </row>
    <row r="18" spans="1:9" x14ac:dyDescent="0.25">
      <c r="A18" s="11" t="s">
        <v>55</v>
      </c>
      <c r="B18" s="38">
        <v>38343</v>
      </c>
      <c r="C18" s="38">
        <v>54955</v>
      </c>
      <c r="D18" s="38">
        <v>530281</v>
      </c>
      <c r="E18" s="38">
        <v>445598</v>
      </c>
      <c r="F18" s="13">
        <f t="shared" si="0"/>
        <v>-15.969457702614278</v>
      </c>
      <c r="G18" s="1"/>
      <c r="H18" s="1"/>
      <c r="I18" s="1"/>
    </row>
    <row r="19" spans="1:9" x14ac:dyDescent="0.25">
      <c r="A19" s="8" t="s">
        <v>56</v>
      </c>
      <c r="B19" s="37">
        <v>301419</v>
      </c>
      <c r="C19" s="37">
        <v>141756</v>
      </c>
      <c r="D19" s="37">
        <v>1558688</v>
      </c>
      <c r="E19" s="37">
        <v>1522022</v>
      </c>
      <c r="F19" s="10">
        <f t="shared" si="0"/>
        <v>-2.3523630129955393</v>
      </c>
      <c r="G19" s="1"/>
      <c r="H19" s="1"/>
      <c r="I19" s="1"/>
    </row>
    <row r="20" spans="1:9" x14ac:dyDescent="0.25">
      <c r="A20" s="11" t="s">
        <v>57</v>
      </c>
      <c r="B20" s="38">
        <v>70890</v>
      </c>
      <c r="C20" s="38">
        <v>102746</v>
      </c>
      <c r="D20" s="38">
        <v>453634</v>
      </c>
      <c r="E20" s="38">
        <v>513434</v>
      </c>
      <c r="F20" s="13">
        <f t="shared" si="0"/>
        <v>13.182433415484724</v>
      </c>
      <c r="G20" s="1"/>
      <c r="H20" s="1"/>
      <c r="I20" s="1"/>
    </row>
    <row r="21" spans="1:9" x14ac:dyDescent="0.25">
      <c r="A21" s="8" t="s">
        <v>58</v>
      </c>
      <c r="B21" s="37">
        <v>1592230</v>
      </c>
      <c r="C21" s="37">
        <v>1609650</v>
      </c>
      <c r="D21" s="37">
        <v>11598727</v>
      </c>
      <c r="E21" s="37">
        <v>11056305</v>
      </c>
      <c r="F21" s="10">
        <f t="shared" si="0"/>
        <v>-4.6765649368245334</v>
      </c>
      <c r="G21" s="1"/>
      <c r="H21" s="1"/>
      <c r="I21" s="1"/>
    </row>
    <row r="22" spans="1:9" x14ac:dyDescent="0.25">
      <c r="A22" s="11" t="s">
        <v>59</v>
      </c>
      <c r="B22" s="38">
        <v>459374</v>
      </c>
      <c r="C22" s="38">
        <v>432943</v>
      </c>
      <c r="D22" s="38">
        <v>2833326</v>
      </c>
      <c r="E22" s="38">
        <v>2689634</v>
      </c>
      <c r="F22" s="13">
        <f t="shared" si="0"/>
        <v>-5.0714954791647671</v>
      </c>
      <c r="G22" s="1"/>
      <c r="H22" s="1"/>
      <c r="I22" s="1"/>
    </row>
    <row r="23" spans="1:9" x14ac:dyDescent="0.25">
      <c r="A23" s="8" t="s">
        <v>60</v>
      </c>
      <c r="B23" s="37">
        <v>6559</v>
      </c>
      <c r="C23" s="37">
        <v>6131</v>
      </c>
      <c r="D23" s="37">
        <v>25432</v>
      </c>
      <c r="E23" s="37">
        <v>93064</v>
      </c>
      <c r="F23" s="10">
        <f t="shared" si="0"/>
        <v>265.93268323372132</v>
      </c>
      <c r="G23" s="1"/>
      <c r="H23" s="1"/>
      <c r="I23" s="1"/>
    </row>
    <row r="24" spans="1:9" x14ac:dyDescent="0.25">
      <c r="A24" s="11" t="s">
        <v>61</v>
      </c>
      <c r="B24" s="38">
        <v>98</v>
      </c>
      <c r="C24" s="38">
        <v>0</v>
      </c>
      <c r="D24" s="38">
        <v>98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4617</v>
      </c>
      <c r="C25" s="37">
        <v>6381</v>
      </c>
      <c r="D25" s="37">
        <v>31023</v>
      </c>
      <c r="E25" s="37">
        <v>40692</v>
      </c>
      <c r="F25" s="10">
        <f t="shared" si="0"/>
        <v>31.167198530122818</v>
      </c>
      <c r="G25" s="1"/>
      <c r="H25" s="1"/>
      <c r="I25" s="1"/>
    </row>
    <row r="26" spans="1:9" x14ac:dyDescent="0.25">
      <c r="A26" s="11" t="s">
        <v>63</v>
      </c>
      <c r="B26" s="38">
        <v>97892</v>
      </c>
      <c r="C26" s="38">
        <v>64167</v>
      </c>
      <c r="D26" s="38">
        <v>673452</v>
      </c>
      <c r="E26" s="38">
        <v>691095</v>
      </c>
      <c r="F26" s="13">
        <f t="shared" si="0"/>
        <v>2.6197858199248003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590874</v>
      </c>
      <c r="C28" s="38">
        <v>456318</v>
      </c>
      <c r="D28" s="38">
        <v>4062704</v>
      </c>
      <c r="E28" s="38">
        <v>3472441</v>
      </c>
      <c r="F28" s="13">
        <f t="shared" si="0"/>
        <v>-14.528821198886263</v>
      </c>
      <c r="G28" s="1"/>
      <c r="H28" s="1"/>
      <c r="I28" s="1"/>
    </row>
    <row r="29" spans="1:9" x14ac:dyDescent="0.25">
      <c r="A29" s="8" t="s">
        <v>66</v>
      </c>
      <c r="B29" s="37">
        <v>22780</v>
      </c>
      <c r="C29" s="37">
        <v>20035</v>
      </c>
      <c r="D29" s="37">
        <v>135770</v>
      </c>
      <c r="E29" s="37">
        <v>173693</v>
      </c>
      <c r="F29" s="10">
        <f t="shared" si="0"/>
        <v>27.931796420416887</v>
      </c>
      <c r="G29" s="1"/>
      <c r="H29" s="1"/>
      <c r="I29" s="1"/>
    </row>
    <row r="30" spans="1:9" x14ac:dyDescent="0.25">
      <c r="A30" s="11" t="s">
        <v>67</v>
      </c>
      <c r="B30" s="38">
        <v>22152</v>
      </c>
      <c r="C30" s="38">
        <v>14627</v>
      </c>
      <c r="D30" s="38">
        <v>190005</v>
      </c>
      <c r="E30" s="38">
        <v>169288</v>
      </c>
      <c r="F30" s="13">
        <f t="shared" si="0"/>
        <v>-10.903397279018975</v>
      </c>
      <c r="G30" s="1"/>
      <c r="H30" s="1"/>
      <c r="I30" s="1"/>
    </row>
    <row r="31" spans="1:9" x14ac:dyDescent="0.25">
      <c r="A31" s="8" t="s">
        <v>68</v>
      </c>
      <c r="B31" s="37">
        <v>1532974</v>
      </c>
      <c r="C31" s="37">
        <v>1529407</v>
      </c>
      <c r="D31" s="37">
        <v>10762294</v>
      </c>
      <c r="E31" s="37">
        <v>10741722</v>
      </c>
      <c r="F31" s="10">
        <f t="shared" si="0"/>
        <v>-0.19114883871412758</v>
      </c>
      <c r="G31" s="1"/>
      <c r="H31" s="1"/>
      <c r="I31" s="1"/>
    </row>
    <row r="32" spans="1:9" x14ac:dyDescent="0.25">
      <c r="A32" s="11" t="s">
        <v>69</v>
      </c>
      <c r="B32" s="38">
        <v>435226</v>
      </c>
      <c r="C32" s="38">
        <v>442723</v>
      </c>
      <c r="D32" s="38">
        <v>2287629</v>
      </c>
      <c r="E32" s="38">
        <v>2930232</v>
      </c>
      <c r="F32" s="13">
        <f t="shared" si="0"/>
        <v>28.090350314670786</v>
      </c>
      <c r="G32" s="1"/>
      <c r="H32" s="1"/>
      <c r="I32" s="1"/>
    </row>
    <row r="33" spans="1:9" x14ac:dyDescent="0.25">
      <c r="A33" s="8" t="s">
        <v>70</v>
      </c>
      <c r="B33" s="37">
        <v>9177</v>
      </c>
      <c r="C33" s="37">
        <v>4291</v>
      </c>
      <c r="D33" s="37">
        <v>51882</v>
      </c>
      <c r="E33" s="37">
        <v>40224</v>
      </c>
      <c r="F33" s="10">
        <f t="shared" si="0"/>
        <v>-22.470220885856364</v>
      </c>
      <c r="G33" s="1"/>
      <c r="H33" s="1"/>
      <c r="I33" s="1"/>
    </row>
    <row r="34" spans="1:9" x14ac:dyDescent="0.25">
      <c r="A34" s="11" t="s">
        <v>71</v>
      </c>
      <c r="B34" s="38">
        <v>54378</v>
      </c>
      <c r="C34" s="38">
        <v>10172</v>
      </c>
      <c r="D34" s="38">
        <v>173139</v>
      </c>
      <c r="E34" s="38">
        <v>89856</v>
      </c>
      <c r="F34" s="13">
        <f t="shared" si="0"/>
        <v>-48.101814149325108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13372526</v>
      </c>
      <c r="C35" s="15">
        <f t="shared" ref="C35:E35" si="1">SUM(C7:C34)</f>
        <v>13774594</v>
      </c>
      <c r="D35" s="15">
        <f t="shared" si="1"/>
        <v>88074114</v>
      </c>
      <c r="E35" s="15">
        <f t="shared" si="1"/>
        <v>91215171</v>
      </c>
      <c r="F35" s="16">
        <f t="shared" si="0"/>
        <v>3.5663793336598246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3717214</v>
      </c>
      <c r="C38" s="41">
        <f>D7</f>
        <v>4178492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15511192</v>
      </c>
      <c r="G38" s="42">
        <f>LOOKUP(E38,$A$38:$A$65,$C$38:$C$65)</f>
        <v>13625261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37578</v>
      </c>
      <c r="C39" s="41">
        <f t="shared" ref="C39:C65" si="5">D8</f>
        <v>33442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14155164</v>
      </c>
      <c r="G39" s="42">
        <f t="shared" ref="G39:G65" si="8">LOOKUP(E39,$A$38:$A$65,$C$38:$C$65)</f>
        <v>13414905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6538</v>
      </c>
      <c r="D40" s="41">
        <f t="shared" si="6"/>
        <v>26</v>
      </c>
      <c r="E40" s="42" t="str">
        <f t="shared" si="2"/>
        <v>HUELVA</v>
      </c>
      <c r="F40" s="42">
        <f t="shared" si="7"/>
        <v>11056305</v>
      </c>
      <c r="G40" s="42">
        <f t="shared" si="8"/>
        <v>11598727</v>
      </c>
    </row>
    <row r="41" spans="1:9" x14ac:dyDescent="0.25">
      <c r="A41" s="42" t="str">
        <f t="shared" si="3"/>
        <v>AVILES</v>
      </c>
      <c r="B41" s="41">
        <f t="shared" si="4"/>
        <v>357760</v>
      </c>
      <c r="C41" s="41">
        <f t="shared" si="5"/>
        <v>355167</v>
      </c>
      <c r="D41" s="41">
        <f t="shared" si="6"/>
        <v>17</v>
      </c>
      <c r="E41" s="42" t="str">
        <f t="shared" si="2"/>
        <v>TARRAGONA</v>
      </c>
      <c r="F41" s="42">
        <f t="shared" si="7"/>
        <v>10741722</v>
      </c>
      <c r="G41" s="42">
        <f t="shared" si="8"/>
        <v>10762294</v>
      </c>
    </row>
    <row r="42" spans="1:9" x14ac:dyDescent="0.25">
      <c r="A42" s="42" t="str">
        <f t="shared" si="3"/>
        <v>BAHIA DE ALGECIRAS</v>
      </c>
      <c r="B42" s="41">
        <f t="shared" si="4"/>
        <v>15511192</v>
      </c>
      <c r="C42" s="41">
        <f t="shared" si="5"/>
        <v>13625261</v>
      </c>
      <c r="D42" s="41">
        <f t="shared" si="6"/>
        <v>1</v>
      </c>
      <c r="E42" s="42" t="str">
        <f t="shared" si="2"/>
        <v>BILBAO</v>
      </c>
      <c r="F42" s="42">
        <f t="shared" si="7"/>
        <v>9278059</v>
      </c>
      <c r="G42" s="42">
        <f t="shared" si="8"/>
        <v>9241627</v>
      </c>
    </row>
    <row r="43" spans="1:9" x14ac:dyDescent="0.25">
      <c r="A43" s="42" t="str">
        <f t="shared" si="3"/>
        <v>BAHIA DE CADIZ</v>
      </c>
      <c r="B43" s="41">
        <f t="shared" si="4"/>
        <v>29682</v>
      </c>
      <c r="C43" s="41">
        <f t="shared" si="5"/>
        <v>49159</v>
      </c>
      <c r="D43" s="41">
        <f t="shared" si="6"/>
        <v>25</v>
      </c>
      <c r="E43" s="42" t="str">
        <f t="shared" si="2"/>
        <v>BARCELONA</v>
      </c>
      <c r="F43" s="42">
        <f t="shared" si="7"/>
        <v>7685702</v>
      </c>
      <c r="G43" s="42">
        <f t="shared" si="8"/>
        <v>6347273</v>
      </c>
    </row>
    <row r="44" spans="1:9" x14ac:dyDescent="0.25">
      <c r="A44" s="42" t="str">
        <f t="shared" si="3"/>
        <v>BALEARES</v>
      </c>
      <c r="B44" s="41">
        <f t="shared" si="4"/>
        <v>820219</v>
      </c>
      <c r="C44" s="41">
        <f t="shared" si="5"/>
        <v>798795</v>
      </c>
      <c r="D44" s="41">
        <f t="shared" si="6"/>
        <v>13</v>
      </c>
      <c r="E44" s="42" t="str">
        <f t="shared" si="2"/>
        <v>CASTELLON</v>
      </c>
      <c r="F44" s="42">
        <f t="shared" si="7"/>
        <v>4940850</v>
      </c>
      <c r="G44" s="42">
        <f t="shared" si="8"/>
        <v>4655371</v>
      </c>
    </row>
    <row r="45" spans="1:9" x14ac:dyDescent="0.25">
      <c r="A45" s="42" t="str">
        <f t="shared" si="3"/>
        <v>BARCELONA</v>
      </c>
      <c r="B45" s="41">
        <f t="shared" si="4"/>
        <v>7685702</v>
      </c>
      <c r="C45" s="41">
        <f t="shared" si="5"/>
        <v>6347273</v>
      </c>
      <c r="D45" s="41">
        <f t="shared" si="6"/>
        <v>6</v>
      </c>
      <c r="E45" s="42" t="str">
        <f t="shared" si="2"/>
        <v>A CORUÑA</v>
      </c>
      <c r="F45" s="42">
        <f t="shared" si="7"/>
        <v>3717214</v>
      </c>
      <c r="G45" s="42">
        <f t="shared" si="8"/>
        <v>4178492</v>
      </c>
    </row>
    <row r="46" spans="1:9" x14ac:dyDescent="0.25">
      <c r="A46" s="42" t="str">
        <f t="shared" si="3"/>
        <v>BILBAO</v>
      </c>
      <c r="B46" s="41">
        <f t="shared" si="4"/>
        <v>9278059</v>
      </c>
      <c r="C46" s="41">
        <f t="shared" si="5"/>
        <v>9241627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3472441</v>
      </c>
      <c r="G46" s="42">
        <f t="shared" si="8"/>
        <v>4062704</v>
      </c>
    </row>
    <row r="47" spans="1:9" x14ac:dyDescent="0.25">
      <c r="A47" s="42" t="str">
        <f t="shared" si="3"/>
        <v>CARTAGENA</v>
      </c>
      <c r="B47" s="41">
        <f t="shared" si="4"/>
        <v>14155164</v>
      </c>
      <c r="C47" s="41">
        <f t="shared" si="5"/>
        <v>13414905</v>
      </c>
      <c r="D47" s="41">
        <f t="shared" si="6"/>
        <v>2</v>
      </c>
      <c r="E47" s="42" t="str">
        <f t="shared" si="2"/>
        <v>VALENCIA</v>
      </c>
      <c r="F47" s="42">
        <f t="shared" si="7"/>
        <v>2930232</v>
      </c>
      <c r="G47" s="42">
        <f t="shared" si="8"/>
        <v>2287629</v>
      </c>
    </row>
    <row r="48" spans="1:9" x14ac:dyDescent="0.25">
      <c r="A48" s="42" t="str">
        <f t="shared" si="3"/>
        <v>CASTELLON</v>
      </c>
      <c r="B48" s="41">
        <f t="shared" si="4"/>
        <v>4940850</v>
      </c>
      <c r="C48" s="41">
        <f t="shared" si="5"/>
        <v>4655371</v>
      </c>
      <c r="D48" s="41">
        <f t="shared" si="6"/>
        <v>7</v>
      </c>
      <c r="E48" s="42" t="str">
        <f t="shared" si="2"/>
        <v>LAS PALMAS</v>
      </c>
      <c r="F48" s="42">
        <f t="shared" si="7"/>
        <v>2689634</v>
      </c>
      <c r="G48" s="42">
        <f t="shared" si="8"/>
        <v>2833326</v>
      </c>
    </row>
    <row r="49" spans="1:7" x14ac:dyDescent="0.25">
      <c r="A49" s="42" t="str">
        <f t="shared" si="3"/>
        <v>CEUTA</v>
      </c>
      <c r="B49" s="41">
        <f t="shared" si="4"/>
        <v>445598</v>
      </c>
      <c r="C49" s="41">
        <f t="shared" si="5"/>
        <v>530281</v>
      </c>
      <c r="D49" s="41">
        <f t="shared" si="6"/>
        <v>16</v>
      </c>
      <c r="E49" s="42" t="str">
        <f t="shared" si="2"/>
        <v>FERROL-SAN CIBRAO</v>
      </c>
      <c r="F49" s="42">
        <f t="shared" si="7"/>
        <v>1522022</v>
      </c>
      <c r="G49" s="42">
        <f t="shared" si="8"/>
        <v>1558688</v>
      </c>
    </row>
    <row r="50" spans="1:7" x14ac:dyDescent="0.25">
      <c r="A50" s="42" t="str">
        <f t="shared" si="3"/>
        <v>FERROL-SAN CIBRAO</v>
      </c>
      <c r="B50" s="41">
        <f t="shared" si="4"/>
        <v>1522022</v>
      </c>
      <c r="C50" s="41">
        <f t="shared" si="5"/>
        <v>1558688</v>
      </c>
      <c r="D50" s="41">
        <f t="shared" si="6"/>
        <v>12</v>
      </c>
      <c r="E50" s="42" t="str">
        <f t="shared" si="2"/>
        <v>BALEARES</v>
      </c>
      <c r="F50" s="42">
        <f t="shared" si="7"/>
        <v>820219</v>
      </c>
      <c r="G50" s="42">
        <f t="shared" si="8"/>
        <v>798795</v>
      </c>
    </row>
    <row r="51" spans="1:7" x14ac:dyDescent="0.25">
      <c r="A51" s="42" t="str">
        <f t="shared" si="3"/>
        <v>GIJON</v>
      </c>
      <c r="B51" s="41">
        <f t="shared" si="4"/>
        <v>513434</v>
      </c>
      <c r="C51" s="41">
        <f t="shared" si="5"/>
        <v>453634</v>
      </c>
      <c r="D51" s="41">
        <f t="shared" si="6"/>
        <v>15</v>
      </c>
      <c r="E51" s="42" t="str">
        <f t="shared" si="2"/>
        <v>MOTRIL</v>
      </c>
      <c r="F51" s="42">
        <f t="shared" si="7"/>
        <v>691095</v>
      </c>
      <c r="G51" s="42">
        <f t="shared" si="8"/>
        <v>673452</v>
      </c>
    </row>
    <row r="52" spans="1:7" x14ac:dyDescent="0.25">
      <c r="A52" s="42" t="str">
        <f t="shared" si="3"/>
        <v>HUELVA</v>
      </c>
      <c r="B52" s="41">
        <f t="shared" si="4"/>
        <v>11056305</v>
      </c>
      <c r="C52" s="41">
        <f t="shared" si="5"/>
        <v>11598727</v>
      </c>
      <c r="D52" s="41">
        <f t="shared" si="6"/>
        <v>3</v>
      </c>
      <c r="E52" s="42" t="str">
        <f t="shared" si="2"/>
        <v>GIJON</v>
      </c>
      <c r="F52" s="42">
        <f t="shared" si="7"/>
        <v>513434</v>
      </c>
      <c r="G52" s="42">
        <f t="shared" si="8"/>
        <v>453634</v>
      </c>
    </row>
    <row r="53" spans="1:7" x14ac:dyDescent="0.25">
      <c r="A53" s="42" t="str">
        <f t="shared" si="3"/>
        <v>LAS PALMAS</v>
      </c>
      <c r="B53" s="41">
        <f t="shared" si="4"/>
        <v>2689634</v>
      </c>
      <c r="C53" s="41">
        <f t="shared" si="5"/>
        <v>2833326</v>
      </c>
      <c r="D53" s="41">
        <f t="shared" si="6"/>
        <v>11</v>
      </c>
      <c r="E53" s="42" t="str">
        <f t="shared" si="2"/>
        <v>CEUTA</v>
      </c>
      <c r="F53" s="42">
        <f t="shared" si="7"/>
        <v>445598</v>
      </c>
      <c r="G53" s="42">
        <f t="shared" si="8"/>
        <v>530281</v>
      </c>
    </row>
    <row r="54" spans="1:7" x14ac:dyDescent="0.25">
      <c r="A54" s="42" t="str">
        <f t="shared" si="3"/>
        <v>MALAGA</v>
      </c>
      <c r="B54" s="41">
        <f t="shared" si="4"/>
        <v>93064</v>
      </c>
      <c r="C54" s="41">
        <f t="shared" si="5"/>
        <v>25432</v>
      </c>
      <c r="D54" s="41">
        <f t="shared" si="6"/>
        <v>20</v>
      </c>
      <c r="E54" s="42" t="str">
        <f t="shared" si="2"/>
        <v>AVILES</v>
      </c>
      <c r="F54" s="42">
        <f t="shared" si="7"/>
        <v>357760</v>
      </c>
      <c r="G54" s="42">
        <f t="shared" si="8"/>
        <v>355167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98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173693</v>
      </c>
      <c r="G55" s="42">
        <f t="shared" si="8"/>
        <v>135770</v>
      </c>
    </row>
    <row r="56" spans="1:7" x14ac:dyDescent="0.25">
      <c r="A56" s="42" t="str">
        <f t="shared" si="3"/>
        <v>MELILLA</v>
      </c>
      <c r="B56" s="41">
        <f t="shared" si="4"/>
        <v>40692</v>
      </c>
      <c r="C56" s="41">
        <f t="shared" si="5"/>
        <v>31023</v>
      </c>
      <c r="D56" s="41">
        <f t="shared" si="6"/>
        <v>22</v>
      </c>
      <c r="E56" s="42" t="str">
        <f t="shared" si="2"/>
        <v>SEVILLA</v>
      </c>
      <c r="F56" s="42">
        <f t="shared" si="9"/>
        <v>169288</v>
      </c>
      <c r="G56" s="42">
        <f t="shared" si="8"/>
        <v>190005</v>
      </c>
    </row>
    <row r="57" spans="1:7" x14ac:dyDescent="0.25">
      <c r="A57" s="42" t="str">
        <f t="shared" si="3"/>
        <v>MOTRIL</v>
      </c>
      <c r="B57" s="41">
        <f t="shared" si="4"/>
        <v>691095</v>
      </c>
      <c r="C57" s="41">
        <f t="shared" si="5"/>
        <v>673452</v>
      </c>
      <c r="D57" s="41">
        <f t="shared" si="6"/>
        <v>14</v>
      </c>
      <c r="E57" s="42" t="str">
        <f t="shared" si="2"/>
        <v>MALAGA</v>
      </c>
      <c r="F57" s="42">
        <f t="shared" si="9"/>
        <v>93064</v>
      </c>
      <c r="G57" s="42">
        <f t="shared" si="8"/>
        <v>25432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89856</v>
      </c>
      <c r="G58" s="42">
        <f t="shared" si="8"/>
        <v>173139</v>
      </c>
    </row>
    <row r="59" spans="1:7" x14ac:dyDescent="0.25">
      <c r="A59" s="42" t="str">
        <f t="shared" si="3"/>
        <v>SANTA CRUZ DE TENERIFE</v>
      </c>
      <c r="B59" s="41">
        <f t="shared" si="4"/>
        <v>3472441</v>
      </c>
      <c r="C59" s="41">
        <f t="shared" si="5"/>
        <v>4062704</v>
      </c>
      <c r="D59" s="41">
        <f t="shared" si="6"/>
        <v>9</v>
      </c>
      <c r="E59" s="42" t="str">
        <f t="shared" si="2"/>
        <v>MELILLA</v>
      </c>
      <c r="F59" s="42">
        <f t="shared" si="9"/>
        <v>40692</v>
      </c>
      <c r="G59" s="42">
        <f t="shared" si="8"/>
        <v>31023</v>
      </c>
    </row>
    <row r="60" spans="1:7" x14ac:dyDescent="0.25">
      <c r="A60" s="42" t="str">
        <f t="shared" si="3"/>
        <v>SANTANDER</v>
      </c>
      <c r="B60" s="41">
        <f t="shared" si="4"/>
        <v>173693</v>
      </c>
      <c r="C60" s="41">
        <f t="shared" si="5"/>
        <v>135770</v>
      </c>
      <c r="D60" s="41">
        <f t="shared" si="6"/>
        <v>18</v>
      </c>
      <c r="E60" s="42" t="str">
        <f t="shared" si="2"/>
        <v>VIGO</v>
      </c>
      <c r="F60" s="42">
        <f t="shared" si="9"/>
        <v>40224</v>
      </c>
      <c r="G60" s="42">
        <f t="shared" si="8"/>
        <v>51882</v>
      </c>
    </row>
    <row r="61" spans="1:7" x14ac:dyDescent="0.25">
      <c r="A61" s="42" t="str">
        <f t="shared" si="3"/>
        <v>SEVILLA</v>
      </c>
      <c r="B61" s="41">
        <f t="shared" si="4"/>
        <v>169288</v>
      </c>
      <c r="C61" s="41">
        <f t="shared" si="5"/>
        <v>190005</v>
      </c>
      <c r="D61" s="41">
        <f t="shared" si="6"/>
        <v>19</v>
      </c>
      <c r="E61" s="42" t="str">
        <f t="shared" si="2"/>
        <v>ALICANTE</v>
      </c>
      <c r="F61" s="42">
        <f t="shared" si="9"/>
        <v>37578</v>
      </c>
      <c r="G61" s="42">
        <f t="shared" si="8"/>
        <v>33442</v>
      </c>
    </row>
    <row r="62" spans="1:7" x14ac:dyDescent="0.25">
      <c r="A62" s="42" t="str">
        <f t="shared" si="3"/>
        <v>TARRAGONA</v>
      </c>
      <c r="B62" s="41">
        <f t="shared" si="4"/>
        <v>10741722</v>
      </c>
      <c r="C62" s="41">
        <f t="shared" si="5"/>
        <v>10762294</v>
      </c>
      <c r="D62" s="41">
        <f t="shared" si="6"/>
        <v>4</v>
      </c>
      <c r="E62" s="42" t="str">
        <f t="shared" si="2"/>
        <v>BAHIA DE CADIZ</v>
      </c>
      <c r="F62" s="42">
        <f t="shared" si="9"/>
        <v>29682</v>
      </c>
      <c r="G62" s="42">
        <f t="shared" si="8"/>
        <v>49159</v>
      </c>
    </row>
    <row r="63" spans="1:7" x14ac:dyDescent="0.25">
      <c r="A63" s="42" t="str">
        <f t="shared" si="3"/>
        <v>VALENCIA</v>
      </c>
      <c r="B63" s="41">
        <f t="shared" si="4"/>
        <v>2930232</v>
      </c>
      <c r="C63" s="41">
        <f t="shared" si="5"/>
        <v>2287629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6538</v>
      </c>
    </row>
    <row r="64" spans="1:7" x14ac:dyDescent="0.25">
      <c r="A64" s="42" t="str">
        <f t="shared" si="3"/>
        <v>VIGO</v>
      </c>
      <c r="B64" s="41">
        <f t="shared" si="4"/>
        <v>40224</v>
      </c>
      <c r="C64" s="41">
        <f t="shared" si="5"/>
        <v>51882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89856</v>
      </c>
      <c r="C65" s="41">
        <f t="shared" si="5"/>
        <v>173139</v>
      </c>
      <c r="D65" s="41">
        <f t="shared" si="6"/>
        <v>21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250336</v>
      </c>
      <c r="C7" s="19">
        <v>405968</v>
      </c>
      <c r="D7" s="19">
        <v>1906766</v>
      </c>
      <c r="E7" s="19">
        <v>2353548</v>
      </c>
      <c r="F7" s="10">
        <f>((E7*100)/D7)-100</f>
        <v>23.431401650753159</v>
      </c>
      <c r="G7" s="1"/>
      <c r="H7" s="1"/>
      <c r="I7" s="1"/>
    </row>
    <row r="8" spans="1:12" x14ac:dyDescent="0.25">
      <c r="A8" s="11" t="s">
        <v>45</v>
      </c>
      <c r="B8" s="20">
        <v>119342</v>
      </c>
      <c r="C8" s="20">
        <v>69399</v>
      </c>
      <c r="D8" s="20">
        <v>592099</v>
      </c>
      <c r="E8" s="20">
        <v>578344</v>
      </c>
      <c r="F8" s="13">
        <f t="shared" ref="F8:F35" si="0">((E8*100)/D8)-100</f>
        <v>-2.3230912398095569</v>
      </c>
      <c r="G8" s="1"/>
      <c r="H8" s="1"/>
      <c r="I8" s="1"/>
    </row>
    <row r="9" spans="1:12" x14ac:dyDescent="0.25">
      <c r="A9" s="8" t="s">
        <v>46</v>
      </c>
      <c r="B9" s="19">
        <v>257746</v>
      </c>
      <c r="C9" s="19">
        <v>499028</v>
      </c>
      <c r="D9" s="19">
        <v>2190503</v>
      </c>
      <c r="E9" s="19">
        <v>2673121</v>
      </c>
      <c r="F9" s="10">
        <f t="shared" si="0"/>
        <v>22.032291213479283</v>
      </c>
      <c r="G9" s="1"/>
      <c r="H9" s="1"/>
      <c r="I9" s="1"/>
    </row>
    <row r="10" spans="1:12" x14ac:dyDescent="0.25">
      <c r="A10" s="11" t="s">
        <v>47</v>
      </c>
      <c r="B10" s="20">
        <v>206857</v>
      </c>
      <c r="C10" s="20">
        <v>209612</v>
      </c>
      <c r="D10" s="20">
        <v>1634323</v>
      </c>
      <c r="E10" s="20">
        <v>1750919</v>
      </c>
      <c r="F10" s="13">
        <f t="shared" si="0"/>
        <v>7.1342078646632245</v>
      </c>
      <c r="G10" s="1"/>
      <c r="H10" s="1"/>
      <c r="I10" s="1"/>
    </row>
    <row r="11" spans="1:12" x14ac:dyDescent="0.25">
      <c r="A11" s="8" t="s">
        <v>48</v>
      </c>
      <c r="B11" s="19">
        <v>30567</v>
      </c>
      <c r="C11" s="19">
        <v>230477</v>
      </c>
      <c r="D11" s="19">
        <v>711299</v>
      </c>
      <c r="E11" s="19">
        <v>888792</v>
      </c>
      <c r="F11" s="10">
        <f t="shared" si="0"/>
        <v>24.953359979417939</v>
      </c>
      <c r="G11" s="1"/>
      <c r="H11" s="1"/>
      <c r="I11" s="1"/>
    </row>
    <row r="12" spans="1:12" x14ac:dyDescent="0.25">
      <c r="A12" s="11" t="s">
        <v>49</v>
      </c>
      <c r="B12" s="20">
        <v>159999</v>
      </c>
      <c r="C12" s="20">
        <v>107600</v>
      </c>
      <c r="D12" s="20">
        <v>1011553</v>
      </c>
      <c r="E12" s="20">
        <v>729913</v>
      </c>
      <c r="F12" s="13">
        <f t="shared" si="0"/>
        <v>-27.842337475149591</v>
      </c>
      <c r="G12" s="1"/>
      <c r="H12" s="1"/>
      <c r="I12" s="1"/>
    </row>
    <row r="13" spans="1:12" x14ac:dyDescent="0.25">
      <c r="A13" s="8" t="s">
        <v>50</v>
      </c>
      <c r="B13" s="19">
        <v>135479</v>
      </c>
      <c r="C13" s="19">
        <v>130196</v>
      </c>
      <c r="D13" s="19">
        <v>725992</v>
      </c>
      <c r="E13" s="19">
        <v>766827</v>
      </c>
      <c r="F13" s="10">
        <f t="shared" si="0"/>
        <v>5.6247176277424558</v>
      </c>
      <c r="G13" s="1"/>
      <c r="H13" s="1"/>
      <c r="I13" s="1"/>
    </row>
    <row r="14" spans="1:12" x14ac:dyDescent="0.25">
      <c r="A14" s="11" t="s">
        <v>51</v>
      </c>
      <c r="B14" s="20">
        <v>349699</v>
      </c>
      <c r="C14" s="20">
        <v>480853</v>
      </c>
      <c r="D14" s="20">
        <v>2559130</v>
      </c>
      <c r="E14" s="20">
        <v>2773679</v>
      </c>
      <c r="F14" s="13">
        <f t="shared" si="0"/>
        <v>8.3836694501647031</v>
      </c>
      <c r="G14" s="1"/>
      <c r="H14" s="1"/>
      <c r="I14" s="1"/>
    </row>
    <row r="15" spans="1:12" x14ac:dyDescent="0.25">
      <c r="A15" s="8" t="s">
        <v>52</v>
      </c>
      <c r="B15" s="19">
        <v>332848</v>
      </c>
      <c r="C15" s="19">
        <v>369948</v>
      </c>
      <c r="D15" s="19">
        <v>2593689</v>
      </c>
      <c r="E15" s="19">
        <v>2633328</v>
      </c>
      <c r="F15" s="10">
        <f t="shared" si="0"/>
        <v>1.5282865447630769</v>
      </c>
      <c r="G15" s="1"/>
      <c r="H15" s="1"/>
      <c r="I15" s="1"/>
    </row>
    <row r="16" spans="1:12" x14ac:dyDescent="0.25">
      <c r="A16" s="11" t="s">
        <v>53</v>
      </c>
      <c r="B16" s="20">
        <v>243198</v>
      </c>
      <c r="C16" s="20">
        <v>320931</v>
      </c>
      <c r="D16" s="20">
        <v>2370487</v>
      </c>
      <c r="E16" s="20">
        <v>2792818</v>
      </c>
      <c r="F16" s="13">
        <f t="shared" si="0"/>
        <v>17.816212449171843</v>
      </c>
      <c r="G16" s="1"/>
      <c r="H16" s="1"/>
      <c r="I16" s="1"/>
    </row>
    <row r="17" spans="1:9" x14ac:dyDescent="0.25">
      <c r="A17" s="8" t="s">
        <v>54</v>
      </c>
      <c r="B17" s="19">
        <v>325098</v>
      </c>
      <c r="C17" s="19">
        <v>410019</v>
      </c>
      <c r="D17" s="19">
        <v>1775450</v>
      </c>
      <c r="E17" s="19">
        <v>2488929</v>
      </c>
      <c r="F17" s="10">
        <f t="shared" si="0"/>
        <v>40.185812047649904</v>
      </c>
      <c r="G17" s="1"/>
      <c r="H17" s="1"/>
      <c r="I17" s="1"/>
    </row>
    <row r="18" spans="1:9" x14ac:dyDescent="0.25">
      <c r="A18" s="11" t="s">
        <v>55</v>
      </c>
      <c r="B18" s="20">
        <v>2136</v>
      </c>
      <c r="C18" s="20">
        <v>5760</v>
      </c>
      <c r="D18" s="20">
        <v>46601</v>
      </c>
      <c r="E18" s="20">
        <v>21829</v>
      </c>
      <c r="F18" s="13">
        <f t="shared" si="0"/>
        <v>-53.157657560996547</v>
      </c>
      <c r="G18" s="1"/>
      <c r="H18" s="1"/>
      <c r="I18" s="1"/>
    </row>
    <row r="19" spans="1:9" x14ac:dyDescent="0.25">
      <c r="A19" s="8" t="s">
        <v>56</v>
      </c>
      <c r="B19" s="19">
        <v>744102</v>
      </c>
      <c r="C19" s="19">
        <v>784781</v>
      </c>
      <c r="D19" s="19">
        <v>4771774</v>
      </c>
      <c r="E19" s="19">
        <v>5329595</v>
      </c>
      <c r="F19" s="10">
        <f t="shared" si="0"/>
        <v>11.6900129804974</v>
      </c>
      <c r="G19" s="1"/>
      <c r="H19" s="1"/>
      <c r="I19" s="1"/>
    </row>
    <row r="20" spans="1:9" x14ac:dyDescent="0.25">
      <c r="A20" s="11" t="s">
        <v>57</v>
      </c>
      <c r="B20" s="20">
        <v>1124395</v>
      </c>
      <c r="C20" s="20">
        <v>1485401</v>
      </c>
      <c r="D20" s="20">
        <v>7771272</v>
      </c>
      <c r="E20" s="20">
        <v>8697432</v>
      </c>
      <c r="F20" s="13">
        <f t="shared" si="0"/>
        <v>11.917740107410992</v>
      </c>
      <c r="G20" s="1"/>
      <c r="H20" s="1"/>
      <c r="I20" s="1"/>
    </row>
    <row r="21" spans="1:9" x14ac:dyDescent="0.25">
      <c r="A21" s="8" t="s">
        <v>58</v>
      </c>
      <c r="B21" s="19">
        <v>257520</v>
      </c>
      <c r="C21" s="19">
        <v>393295</v>
      </c>
      <c r="D21" s="19">
        <v>1999444</v>
      </c>
      <c r="E21" s="19">
        <v>1961364</v>
      </c>
      <c r="F21" s="10">
        <f t="shared" si="0"/>
        <v>-1.9045294591896607</v>
      </c>
      <c r="G21" s="1"/>
      <c r="H21" s="1"/>
      <c r="I21" s="1"/>
    </row>
    <row r="22" spans="1:9" x14ac:dyDescent="0.25">
      <c r="A22" s="11" t="s">
        <v>59</v>
      </c>
      <c r="B22" s="20">
        <v>37664</v>
      </c>
      <c r="C22" s="20">
        <v>23733</v>
      </c>
      <c r="D22" s="20">
        <v>194106</v>
      </c>
      <c r="E22" s="20">
        <v>282778</v>
      </c>
      <c r="F22" s="13">
        <f t="shared" si="0"/>
        <v>45.682256086880358</v>
      </c>
      <c r="G22" s="1"/>
      <c r="H22" s="1"/>
      <c r="I22" s="1"/>
    </row>
    <row r="23" spans="1:9" x14ac:dyDescent="0.25">
      <c r="A23" s="8" t="s">
        <v>60</v>
      </c>
      <c r="B23" s="19">
        <v>65137</v>
      </c>
      <c r="C23" s="19">
        <v>54255</v>
      </c>
      <c r="D23" s="19">
        <v>444704</v>
      </c>
      <c r="E23" s="19">
        <v>553806</v>
      </c>
      <c r="F23" s="10">
        <f t="shared" si="0"/>
        <v>24.533622364539113</v>
      </c>
      <c r="G23" s="1"/>
      <c r="H23" s="1"/>
      <c r="I23" s="1"/>
    </row>
    <row r="24" spans="1:9" x14ac:dyDescent="0.25">
      <c r="A24" s="11" t="s">
        <v>61</v>
      </c>
      <c r="B24" s="20">
        <v>28748</v>
      </c>
      <c r="C24" s="20">
        <v>101671</v>
      </c>
      <c r="D24" s="20">
        <v>446389</v>
      </c>
      <c r="E24" s="20">
        <v>429209</v>
      </c>
      <c r="F24" s="13">
        <f t="shared" si="0"/>
        <v>-3.8486611453239163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2950</v>
      </c>
      <c r="D25" s="19">
        <v>5300</v>
      </c>
      <c r="E25" s="19">
        <v>5675</v>
      </c>
      <c r="F25" s="10">
        <f t="shared" si="0"/>
        <v>7.0754716981132049</v>
      </c>
      <c r="G25" s="1"/>
      <c r="H25" s="1"/>
      <c r="I25" s="1"/>
    </row>
    <row r="26" spans="1:9" x14ac:dyDescent="0.25">
      <c r="A26" s="11" t="s">
        <v>63</v>
      </c>
      <c r="B26" s="20">
        <v>28628</v>
      </c>
      <c r="C26" s="20">
        <v>35564</v>
      </c>
      <c r="D26" s="20">
        <v>270023</v>
      </c>
      <c r="E26" s="20">
        <v>246785</v>
      </c>
      <c r="F26" s="13">
        <f t="shared" si="0"/>
        <v>-8.6059335686219356</v>
      </c>
      <c r="G26" s="1"/>
      <c r="H26" s="1"/>
      <c r="I26" s="1"/>
    </row>
    <row r="27" spans="1:9" x14ac:dyDescent="0.25">
      <c r="A27" s="8" t="s">
        <v>64</v>
      </c>
      <c r="B27" s="19">
        <v>70077</v>
      </c>
      <c r="C27" s="19">
        <v>92401</v>
      </c>
      <c r="D27" s="19">
        <v>619583</v>
      </c>
      <c r="E27" s="19">
        <v>835573</v>
      </c>
      <c r="F27" s="10">
        <f t="shared" si="0"/>
        <v>34.860543300897547</v>
      </c>
      <c r="G27" s="1"/>
      <c r="H27" s="1"/>
      <c r="I27" s="1"/>
    </row>
    <row r="28" spans="1:9" x14ac:dyDescent="0.25">
      <c r="A28" s="11" t="s">
        <v>65</v>
      </c>
      <c r="B28" s="20">
        <v>32622</v>
      </c>
      <c r="C28" s="20">
        <v>50138</v>
      </c>
      <c r="D28" s="20">
        <v>268207</v>
      </c>
      <c r="E28" s="20">
        <v>263056</v>
      </c>
      <c r="F28" s="13">
        <f t="shared" si="0"/>
        <v>-1.9205315297512726</v>
      </c>
      <c r="G28" s="1"/>
      <c r="H28" s="1"/>
      <c r="I28" s="1"/>
    </row>
    <row r="29" spans="1:9" x14ac:dyDescent="0.25">
      <c r="A29" s="8" t="s">
        <v>66</v>
      </c>
      <c r="B29" s="19">
        <v>209669</v>
      </c>
      <c r="C29" s="19">
        <v>223468</v>
      </c>
      <c r="D29" s="19">
        <v>1525879</v>
      </c>
      <c r="E29" s="19">
        <v>1732790</v>
      </c>
      <c r="F29" s="10">
        <f t="shared" si="0"/>
        <v>13.560118462866328</v>
      </c>
      <c r="G29" s="1"/>
      <c r="H29" s="1"/>
      <c r="I29" s="1"/>
    </row>
    <row r="30" spans="1:9" x14ac:dyDescent="0.25">
      <c r="A30" s="11" t="s">
        <v>67</v>
      </c>
      <c r="B30" s="20">
        <v>129245</v>
      </c>
      <c r="C30" s="20">
        <v>91930</v>
      </c>
      <c r="D30" s="20">
        <v>1014527</v>
      </c>
      <c r="E30" s="20">
        <v>928041</v>
      </c>
      <c r="F30" s="13">
        <f t="shared" si="0"/>
        <v>-8.5247607998604309</v>
      </c>
      <c r="G30" s="1"/>
      <c r="H30" s="1"/>
      <c r="I30" s="1"/>
    </row>
    <row r="31" spans="1:9" x14ac:dyDescent="0.25">
      <c r="A31" s="8" t="s">
        <v>68</v>
      </c>
      <c r="B31" s="19">
        <v>605013</v>
      </c>
      <c r="C31" s="19">
        <v>758297</v>
      </c>
      <c r="D31" s="19">
        <v>3648094</v>
      </c>
      <c r="E31" s="19">
        <v>4479100</v>
      </c>
      <c r="F31" s="10">
        <f t="shared" si="0"/>
        <v>22.779182773250909</v>
      </c>
      <c r="G31" s="1"/>
      <c r="H31" s="1"/>
      <c r="I31" s="1"/>
    </row>
    <row r="32" spans="1:9" x14ac:dyDescent="0.25">
      <c r="A32" s="11" t="s">
        <v>69</v>
      </c>
      <c r="B32" s="20">
        <v>187385</v>
      </c>
      <c r="C32" s="20">
        <v>172771</v>
      </c>
      <c r="D32" s="20">
        <v>1346854</v>
      </c>
      <c r="E32" s="20">
        <v>1551967</v>
      </c>
      <c r="F32" s="13">
        <f t="shared" si="0"/>
        <v>15.229044870490782</v>
      </c>
      <c r="G32" s="1"/>
      <c r="H32" s="1"/>
      <c r="I32" s="1"/>
    </row>
    <row r="33" spans="1:9" x14ac:dyDescent="0.25">
      <c r="A33" s="8" t="s">
        <v>70</v>
      </c>
      <c r="B33" s="19">
        <v>21836</v>
      </c>
      <c r="C33" s="19">
        <v>24666</v>
      </c>
      <c r="D33" s="19">
        <v>168133</v>
      </c>
      <c r="E33" s="19">
        <v>161493</v>
      </c>
      <c r="F33" s="10">
        <f t="shared" si="0"/>
        <v>-3.9492544592673653</v>
      </c>
      <c r="G33" s="1"/>
      <c r="H33" s="1"/>
      <c r="I33" s="1"/>
    </row>
    <row r="34" spans="1:9" x14ac:dyDescent="0.25">
      <c r="A34" s="11" t="s">
        <v>71</v>
      </c>
      <c r="B34" s="20">
        <v>12339</v>
      </c>
      <c r="C34" s="20">
        <v>33518</v>
      </c>
      <c r="D34" s="20">
        <v>111334</v>
      </c>
      <c r="E34" s="20">
        <v>162528</v>
      </c>
      <c r="F34" s="13">
        <f t="shared" si="0"/>
        <v>45.98235938706955</v>
      </c>
      <c r="G34" s="1"/>
      <c r="H34" s="1"/>
      <c r="I34" s="1"/>
    </row>
    <row r="35" spans="1:9" x14ac:dyDescent="0.25">
      <c r="A35" s="14" t="s">
        <v>72</v>
      </c>
      <c r="B35" s="15">
        <f>SUM(B7:B34)</f>
        <v>5967685</v>
      </c>
      <c r="C35" s="15">
        <f t="shared" ref="C35:E35" si="1">SUM(C7:C34)</f>
        <v>7568630</v>
      </c>
      <c r="D35" s="15">
        <f t="shared" si="1"/>
        <v>42723515</v>
      </c>
      <c r="E35" s="15">
        <f t="shared" si="1"/>
        <v>48073239</v>
      </c>
      <c r="F35" s="16">
        <f t="shared" si="0"/>
        <v>12.521731884654159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2353548</v>
      </c>
      <c r="C38" s="41">
        <f>D7</f>
        <v>1906766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8697432</v>
      </c>
      <c r="G38" s="42">
        <f>LOOKUP(E38,$A$38:$A$65,$C$38:$C$65)</f>
        <v>7771272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578344</v>
      </c>
      <c r="C39" s="41">
        <f t="shared" ref="C39:C65" si="5">D8</f>
        <v>592099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5329595</v>
      </c>
      <c r="G39" s="42">
        <f t="shared" ref="G39:G65" si="8">LOOKUP(E39,$A$38:$A$65,$C$38:$C$65)</f>
        <v>4771774</v>
      </c>
    </row>
    <row r="40" spans="1:9" x14ac:dyDescent="0.25">
      <c r="A40" s="42" t="str">
        <f t="shared" si="3"/>
        <v>ALMERIA</v>
      </c>
      <c r="B40" s="41">
        <f t="shared" si="4"/>
        <v>2673121</v>
      </c>
      <c r="C40" s="41">
        <f t="shared" si="5"/>
        <v>2190503</v>
      </c>
      <c r="D40" s="41">
        <f t="shared" si="6"/>
        <v>6</v>
      </c>
      <c r="E40" s="42" t="str">
        <f t="shared" si="2"/>
        <v>TARRAGONA</v>
      </c>
      <c r="F40" s="42">
        <f t="shared" si="7"/>
        <v>4479100</v>
      </c>
      <c r="G40" s="42">
        <f t="shared" si="8"/>
        <v>3648094</v>
      </c>
    </row>
    <row r="41" spans="1:9" x14ac:dyDescent="0.25">
      <c r="A41" s="42" t="str">
        <f t="shared" si="3"/>
        <v>AVILES</v>
      </c>
      <c r="B41" s="41">
        <f t="shared" si="4"/>
        <v>1750919</v>
      </c>
      <c r="C41" s="41">
        <f t="shared" si="5"/>
        <v>1634323</v>
      </c>
      <c r="D41" s="41">
        <f t="shared" si="6"/>
        <v>11</v>
      </c>
      <c r="E41" s="42" t="str">
        <f t="shared" si="2"/>
        <v>CARTAGENA</v>
      </c>
      <c r="F41" s="42">
        <f t="shared" si="7"/>
        <v>2792818</v>
      </c>
      <c r="G41" s="42">
        <f t="shared" si="8"/>
        <v>2370487</v>
      </c>
    </row>
    <row r="42" spans="1:9" x14ac:dyDescent="0.25">
      <c r="A42" s="42" t="str">
        <f t="shared" si="3"/>
        <v>BAHIA DE ALGECIRAS</v>
      </c>
      <c r="B42" s="41">
        <f t="shared" si="4"/>
        <v>888792</v>
      </c>
      <c r="C42" s="41">
        <f t="shared" si="5"/>
        <v>711299</v>
      </c>
      <c r="D42" s="41">
        <f t="shared" si="6"/>
        <v>15</v>
      </c>
      <c r="E42" s="42" t="str">
        <f t="shared" si="2"/>
        <v>BARCELONA</v>
      </c>
      <c r="F42" s="42">
        <f t="shared" si="7"/>
        <v>2773679</v>
      </c>
      <c r="G42" s="42">
        <f t="shared" si="8"/>
        <v>2559130</v>
      </c>
    </row>
    <row r="43" spans="1:9" x14ac:dyDescent="0.25">
      <c r="A43" s="42" t="str">
        <f t="shared" si="3"/>
        <v>BAHIA DE CADIZ</v>
      </c>
      <c r="B43" s="41">
        <f t="shared" si="4"/>
        <v>729913</v>
      </c>
      <c r="C43" s="41">
        <f t="shared" si="5"/>
        <v>1011553</v>
      </c>
      <c r="D43" s="41">
        <f t="shared" si="6"/>
        <v>18</v>
      </c>
      <c r="E43" s="42" t="str">
        <f t="shared" si="2"/>
        <v>ALMERIA</v>
      </c>
      <c r="F43" s="42">
        <f t="shared" si="7"/>
        <v>2673121</v>
      </c>
      <c r="G43" s="42">
        <f t="shared" si="8"/>
        <v>2190503</v>
      </c>
    </row>
    <row r="44" spans="1:9" x14ac:dyDescent="0.25">
      <c r="A44" s="42" t="str">
        <f t="shared" si="3"/>
        <v>BALEARES</v>
      </c>
      <c r="B44" s="41">
        <f t="shared" si="4"/>
        <v>766827</v>
      </c>
      <c r="C44" s="41">
        <f t="shared" si="5"/>
        <v>725992</v>
      </c>
      <c r="D44" s="41">
        <f t="shared" si="6"/>
        <v>17</v>
      </c>
      <c r="E44" s="42" t="str">
        <f t="shared" si="2"/>
        <v>BILBAO</v>
      </c>
      <c r="F44" s="42">
        <f t="shared" si="7"/>
        <v>2633328</v>
      </c>
      <c r="G44" s="42">
        <f t="shared" si="8"/>
        <v>2593689</v>
      </c>
    </row>
    <row r="45" spans="1:9" x14ac:dyDescent="0.25">
      <c r="A45" s="42" t="str">
        <f t="shared" si="3"/>
        <v>BARCELONA</v>
      </c>
      <c r="B45" s="41">
        <f t="shared" si="4"/>
        <v>2773679</v>
      </c>
      <c r="C45" s="41">
        <f t="shared" si="5"/>
        <v>2559130</v>
      </c>
      <c r="D45" s="41">
        <f t="shared" si="6"/>
        <v>5</v>
      </c>
      <c r="E45" s="42" t="str">
        <f t="shared" si="2"/>
        <v>CASTELLON</v>
      </c>
      <c r="F45" s="42">
        <f t="shared" si="7"/>
        <v>2488929</v>
      </c>
      <c r="G45" s="42">
        <f t="shared" si="8"/>
        <v>1775450</v>
      </c>
    </row>
    <row r="46" spans="1:9" x14ac:dyDescent="0.25">
      <c r="A46" s="42" t="str">
        <f t="shared" si="3"/>
        <v>BILBAO</v>
      </c>
      <c r="B46" s="41">
        <f t="shared" si="4"/>
        <v>2633328</v>
      </c>
      <c r="C46" s="41">
        <f t="shared" si="5"/>
        <v>2593689</v>
      </c>
      <c r="D46" s="41">
        <f t="shared" si="6"/>
        <v>7</v>
      </c>
      <c r="E46" s="42" t="str">
        <f t="shared" si="2"/>
        <v>A CORUÑA</v>
      </c>
      <c r="F46" s="42">
        <f t="shared" si="7"/>
        <v>2353548</v>
      </c>
      <c r="G46" s="42">
        <f t="shared" si="8"/>
        <v>1906766</v>
      </c>
    </row>
    <row r="47" spans="1:9" x14ac:dyDescent="0.25">
      <c r="A47" s="42" t="str">
        <f t="shared" si="3"/>
        <v>CARTAGENA</v>
      </c>
      <c r="B47" s="41">
        <f t="shared" si="4"/>
        <v>2792818</v>
      </c>
      <c r="C47" s="41">
        <f t="shared" si="5"/>
        <v>2370487</v>
      </c>
      <c r="D47" s="41">
        <f t="shared" si="6"/>
        <v>4</v>
      </c>
      <c r="E47" s="42" t="str">
        <f t="shared" si="2"/>
        <v>HUELVA</v>
      </c>
      <c r="F47" s="42">
        <f t="shared" si="7"/>
        <v>1961364</v>
      </c>
      <c r="G47" s="42">
        <f t="shared" si="8"/>
        <v>1999444</v>
      </c>
    </row>
    <row r="48" spans="1:9" x14ac:dyDescent="0.25">
      <c r="A48" s="42" t="str">
        <f t="shared" si="3"/>
        <v>CASTELLON</v>
      </c>
      <c r="B48" s="41">
        <f t="shared" si="4"/>
        <v>2488929</v>
      </c>
      <c r="C48" s="41">
        <f t="shared" si="5"/>
        <v>1775450</v>
      </c>
      <c r="D48" s="41">
        <f t="shared" si="6"/>
        <v>8</v>
      </c>
      <c r="E48" s="42" t="str">
        <f t="shared" si="2"/>
        <v>AVILES</v>
      </c>
      <c r="F48" s="42">
        <f t="shared" si="7"/>
        <v>1750919</v>
      </c>
      <c r="G48" s="42">
        <f t="shared" si="8"/>
        <v>1634323</v>
      </c>
    </row>
    <row r="49" spans="1:7" x14ac:dyDescent="0.25">
      <c r="A49" s="42" t="str">
        <f t="shared" si="3"/>
        <v>CEUTA</v>
      </c>
      <c r="B49" s="41">
        <f t="shared" si="4"/>
        <v>21829</v>
      </c>
      <c r="C49" s="41">
        <f t="shared" si="5"/>
        <v>46601</v>
      </c>
      <c r="D49" s="41">
        <f t="shared" si="6"/>
        <v>27</v>
      </c>
      <c r="E49" s="42" t="str">
        <f t="shared" si="2"/>
        <v>SANTANDER</v>
      </c>
      <c r="F49" s="42">
        <f t="shared" si="7"/>
        <v>1732790</v>
      </c>
      <c r="G49" s="42">
        <f t="shared" si="8"/>
        <v>1525879</v>
      </c>
    </row>
    <row r="50" spans="1:7" x14ac:dyDescent="0.25">
      <c r="A50" s="42" t="str">
        <f t="shared" si="3"/>
        <v>FERROL-SAN CIBRAO</v>
      </c>
      <c r="B50" s="41">
        <f t="shared" si="4"/>
        <v>5329595</v>
      </c>
      <c r="C50" s="41">
        <f t="shared" si="5"/>
        <v>4771774</v>
      </c>
      <c r="D50" s="41">
        <f t="shared" si="6"/>
        <v>2</v>
      </c>
      <c r="E50" s="42" t="str">
        <f t="shared" si="2"/>
        <v>VALENCIA</v>
      </c>
      <c r="F50" s="42">
        <f t="shared" si="7"/>
        <v>1551967</v>
      </c>
      <c r="G50" s="42">
        <f t="shared" si="8"/>
        <v>1346854</v>
      </c>
    </row>
    <row r="51" spans="1:7" x14ac:dyDescent="0.25">
      <c r="A51" s="42" t="str">
        <f t="shared" si="3"/>
        <v>GIJON</v>
      </c>
      <c r="B51" s="41">
        <f t="shared" si="4"/>
        <v>8697432</v>
      </c>
      <c r="C51" s="41">
        <f t="shared" si="5"/>
        <v>7771272</v>
      </c>
      <c r="D51" s="41">
        <f t="shared" si="6"/>
        <v>1</v>
      </c>
      <c r="E51" s="42" t="str">
        <f t="shared" si="2"/>
        <v>SEVILLA</v>
      </c>
      <c r="F51" s="42">
        <f t="shared" si="7"/>
        <v>928041</v>
      </c>
      <c r="G51" s="42">
        <f t="shared" si="8"/>
        <v>1014527</v>
      </c>
    </row>
    <row r="52" spans="1:7" x14ac:dyDescent="0.25">
      <c r="A52" s="42" t="str">
        <f t="shared" si="3"/>
        <v>HUELVA</v>
      </c>
      <c r="B52" s="41">
        <f t="shared" si="4"/>
        <v>1961364</v>
      </c>
      <c r="C52" s="41">
        <f t="shared" si="5"/>
        <v>1999444</v>
      </c>
      <c r="D52" s="41">
        <f t="shared" si="6"/>
        <v>10</v>
      </c>
      <c r="E52" s="42" t="str">
        <f t="shared" si="2"/>
        <v>BAHIA DE ALGECIRAS</v>
      </c>
      <c r="F52" s="42">
        <f t="shared" si="7"/>
        <v>888792</v>
      </c>
      <c r="G52" s="42">
        <f t="shared" si="8"/>
        <v>711299</v>
      </c>
    </row>
    <row r="53" spans="1:7" x14ac:dyDescent="0.25">
      <c r="A53" s="42" t="str">
        <f t="shared" si="3"/>
        <v>LAS PALMAS</v>
      </c>
      <c r="B53" s="41">
        <f t="shared" si="4"/>
        <v>282778</v>
      </c>
      <c r="C53" s="41">
        <f t="shared" si="5"/>
        <v>194106</v>
      </c>
      <c r="D53" s="41">
        <f t="shared" si="6"/>
        <v>22</v>
      </c>
      <c r="E53" s="42" t="str">
        <f t="shared" si="2"/>
        <v>PASAIA</v>
      </c>
      <c r="F53" s="42">
        <f t="shared" si="7"/>
        <v>835573</v>
      </c>
      <c r="G53" s="42">
        <f t="shared" si="8"/>
        <v>619583</v>
      </c>
    </row>
    <row r="54" spans="1:7" x14ac:dyDescent="0.25">
      <c r="A54" s="42" t="str">
        <f t="shared" si="3"/>
        <v>MALAGA</v>
      </c>
      <c r="B54" s="41">
        <f t="shared" si="4"/>
        <v>553806</v>
      </c>
      <c r="C54" s="41">
        <f t="shared" si="5"/>
        <v>444704</v>
      </c>
      <c r="D54" s="41">
        <f t="shared" si="6"/>
        <v>20</v>
      </c>
      <c r="E54" s="42" t="str">
        <f t="shared" si="2"/>
        <v>BALEARES</v>
      </c>
      <c r="F54" s="42">
        <f t="shared" si="7"/>
        <v>766827</v>
      </c>
      <c r="G54" s="42">
        <f t="shared" si="8"/>
        <v>725992</v>
      </c>
    </row>
    <row r="55" spans="1:7" x14ac:dyDescent="0.25">
      <c r="A55" s="42" t="str">
        <f t="shared" si="3"/>
        <v>MARIN Y RIA DE PONTEVEDRA</v>
      </c>
      <c r="B55" s="41">
        <f t="shared" si="4"/>
        <v>429209</v>
      </c>
      <c r="C55" s="41">
        <f t="shared" si="5"/>
        <v>446389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729913</v>
      </c>
      <c r="G55" s="42">
        <f t="shared" si="8"/>
        <v>1011553</v>
      </c>
    </row>
    <row r="56" spans="1:7" x14ac:dyDescent="0.25">
      <c r="A56" s="42" t="str">
        <f t="shared" si="3"/>
        <v>MELILLA</v>
      </c>
      <c r="B56" s="41">
        <f t="shared" si="4"/>
        <v>5675</v>
      </c>
      <c r="C56" s="41">
        <f t="shared" si="5"/>
        <v>5300</v>
      </c>
      <c r="D56" s="41">
        <f t="shared" si="6"/>
        <v>28</v>
      </c>
      <c r="E56" s="42" t="str">
        <f t="shared" si="2"/>
        <v>ALICANTE</v>
      </c>
      <c r="F56" s="42">
        <f t="shared" si="9"/>
        <v>578344</v>
      </c>
      <c r="G56" s="42">
        <f t="shared" si="8"/>
        <v>592099</v>
      </c>
    </row>
    <row r="57" spans="1:7" x14ac:dyDescent="0.25">
      <c r="A57" s="42" t="str">
        <f t="shared" si="3"/>
        <v>MOTRIL</v>
      </c>
      <c r="B57" s="41">
        <f t="shared" si="4"/>
        <v>246785</v>
      </c>
      <c r="C57" s="41">
        <f t="shared" si="5"/>
        <v>270023</v>
      </c>
      <c r="D57" s="41">
        <f t="shared" si="6"/>
        <v>24</v>
      </c>
      <c r="E57" s="42" t="str">
        <f t="shared" si="2"/>
        <v>MALAGA</v>
      </c>
      <c r="F57" s="42">
        <f t="shared" si="9"/>
        <v>553806</v>
      </c>
      <c r="G57" s="42">
        <f t="shared" si="8"/>
        <v>444704</v>
      </c>
    </row>
    <row r="58" spans="1:7" x14ac:dyDescent="0.25">
      <c r="A58" s="42" t="str">
        <f t="shared" si="3"/>
        <v>PASAIA</v>
      </c>
      <c r="B58" s="41">
        <f t="shared" si="4"/>
        <v>835573</v>
      </c>
      <c r="C58" s="41">
        <f t="shared" si="5"/>
        <v>619583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429209</v>
      </c>
      <c r="G58" s="42">
        <f t="shared" si="8"/>
        <v>446389</v>
      </c>
    </row>
    <row r="59" spans="1:7" x14ac:dyDescent="0.25">
      <c r="A59" s="42" t="str">
        <f t="shared" si="3"/>
        <v>SANTA CRUZ DE TENERIFE</v>
      </c>
      <c r="B59" s="41">
        <f t="shared" si="4"/>
        <v>263056</v>
      </c>
      <c r="C59" s="41">
        <f t="shared" si="5"/>
        <v>268207</v>
      </c>
      <c r="D59" s="41">
        <f t="shared" si="6"/>
        <v>23</v>
      </c>
      <c r="E59" s="42" t="str">
        <f t="shared" si="2"/>
        <v>LAS PALMAS</v>
      </c>
      <c r="F59" s="42">
        <f t="shared" si="9"/>
        <v>282778</v>
      </c>
      <c r="G59" s="42">
        <f t="shared" si="8"/>
        <v>194106</v>
      </c>
    </row>
    <row r="60" spans="1:7" x14ac:dyDescent="0.25">
      <c r="A60" s="42" t="str">
        <f t="shared" si="3"/>
        <v>SANTANDER</v>
      </c>
      <c r="B60" s="41">
        <f t="shared" si="4"/>
        <v>1732790</v>
      </c>
      <c r="C60" s="41">
        <f t="shared" si="5"/>
        <v>1525879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263056</v>
      </c>
      <c r="G60" s="42">
        <f t="shared" si="8"/>
        <v>268207</v>
      </c>
    </row>
    <row r="61" spans="1:7" x14ac:dyDescent="0.25">
      <c r="A61" s="42" t="str">
        <f t="shared" si="3"/>
        <v>SEVILLA</v>
      </c>
      <c r="B61" s="41">
        <f t="shared" si="4"/>
        <v>928041</v>
      </c>
      <c r="C61" s="41">
        <f t="shared" si="5"/>
        <v>1014527</v>
      </c>
      <c r="D61" s="41">
        <f t="shared" si="6"/>
        <v>14</v>
      </c>
      <c r="E61" s="42" t="str">
        <f t="shared" si="2"/>
        <v>MOTRIL</v>
      </c>
      <c r="F61" s="42">
        <f t="shared" si="9"/>
        <v>246785</v>
      </c>
      <c r="G61" s="42">
        <f t="shared" si="8"/>
        <v>270023</v>
      </c>
    </row>
    <row r="62" spans="1:7" x14ac:dyDescent="0.25">
      <c r="A62" s="42" t="str">
        <f t="shared" si="3"/>
        <v>TARRAGONA</v>
      </c>
      <c r="B62" s="41">
        <f t="shared" si="4"/>
        <v>4479100</v>
      </c>
      <c r="C62" s="41">
        <f t="shared" si="5"/>
        <v>3648094</v>
      </c>
      <c r="D62" s="41">
        <f t="shared" si="6"/>
        <v>3</v>
      </c>
      <c r="E62" s="42" t="str">
        <f t="shared" si="2"/>
        <v>VILAGARCIA</v>
      </c>
      <c r="F62" s="42">
        <f t="shared" si="9"/>
        <v>162528</v>
      </c>
      <c r="G62" s="42">
        <f t="shared" si="8"/>
        <v>111334</v>
      </c>
    </row>
    <row r="63" spans="1:7" x14ac:dyDescent="0.25">
      <c r="A63" s="42" t="str">
        <f t="shared" si="3"/>
        <v>VALENCIA</v>
      </c>
      <c r="B63" s="41">
        <f t="shared" si="4"/>
        <v>1551967</v>
      </c>
      <c r="C63" s="41">
        <f t="shared" si="5"/>
        <v>1346854</v>
      </c>
      <c r="D63" s="41">
        <f t="shared" si="6"/>
        <v>13</v>
      </c>
      <c r="E63" s="42" t="str">
        <f t="shared" si="2"/>
        <v>VIGO</v>
      </c>
      <c r="F63" s="42">
        <f t="shared" si="9"/>
        <v>161493</v>
      </c>
      <c r="G63" s="42">
        <f t="shared" si="8"/>
        <v>168133</v>
      </c>
    </row>
    <row r="64" spans="1:7" x14ac:dyDescent="0.25">
      <c r="A64" s="42" t="str">
        <f t="shared" si="3"/>
        <v>VIGO</v>
      </c>
      <c r="B64" s="41">
        <f t="shared" si="4"/>
        <v>161493</v>
      </c>
      <c r="C64" s="41">
        <f t="shared" si="5"/>
        <v>168133</v>
      </c>
      <c r="D64" s="41">
        <f t="shared" si="6"/>
        <v>26</v>
      </c>
      <c r="E64" s="42" t="str">
        <f t="shared" si="2"/>
        <v>CEUTA</v>
      </c>
      <c r="F64" s="42">
        <f t="shared" si="9"/>
        <v>21829</v>
      </c>
      <c r="G64" s="42">
        <f t="shared" si="8"/>
        <v>46601</v>
      </c>
    </row>
    <row r="65" spans="1:7" x14ac:dyDescent="0.25">
      <c r="A65" s="42" t="str">
        <f t="shared" si="3"/>
        <v>VILAGARCIA</v>
      </c>
      <c r="B65" s="41">
        <f t="shared" si="4"/>
        <v>162528</v>
      </c>
      <c r="C65" s="41">
        <f t="shared" si="5"/>
        <v>111334</v>
      </c>
      <c r="D65" s="41">
        <f t="shared" si="6"/>
        <v>25</v>
      </c>
      <c r="E65" s="42" t="str">
        <f t="shared" si="2"/>
        <v>MELILLA</v>
      </c>
      <c r="F65" s="42">
        <f t="shared" si="9"/>
        <v>5675</v>
      </c>
      <c r="G65" s="42">
        <f t="shared" si="8"/>
        <v>5300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121720</v>
      </c>
      <c r="C7" s="21">
        <v>68581</v>
      </c>
      <c r="D7" s="21">
        <v>742165</v>
      </c>
      <c r="E7" s="21">
        <v>619312</v>
      </c>
      <c r="F7" s="10">
        <f>((E7*100)/D7)-100</f>
        <v>-16.553327090337049</v>
      </c>
      <c r="G7" s="1"/>
      <c r="H7" s="1"/>
      <c r="I7" s="1"/>
    </row>
    <row r="8" spans="1:12" x14ac:dyDescent="0.25">
      <c r="A8" s="11" t="s">
        <v>45</v>
      </c>
      <c r="B8" s="22">
        <v>114282</v>
      </c>
      <c r="C8" s="22">
        <v>90477</v>
      </c>
      <c r="D8" s="22">
        <v>800019</v>
      </c>
      <c r="E8" s="22">
        <v>769149</v>
      </c>
      <c r="F8" s="13">
        <f t="shared" ref="F8:F35" si="0">((E8*100)/D8)-100</f>
        <v>-3.8586583568640265</v>
      </c>
      <c r="G8" s="1"/>
      <c r="H8" s="1"/>
      <c r="I8" s="1"/>
    </row>
    <row r="9" spans="1:12" x14ac:dyDescent="0.25">
      <c r="A9" s="8" t="s">
        <v>46</v>
      </c>
      <c r="B9" s="21">
        <v>58621</v>
      </c>
      <c r="C9" s="21">
        <v>48479</v>
      </c>
      <c r="D9" s="21">
        <v>368129</v>
      </c>
      <c r="E9" s="21">
        <v>413813</v>
      </c>
      <c r="F9" s="10">
        <f t="shared" si="0"/>
        <v>12.409780267243278</v>
      </c>
      <c r="G9" s="1"/>
      <c r="H9" s="1"/>
      <c r="I9" s="1"/>
    </row>
    <row r="10" spans="1:12" x14ac:dyDescent="0.25">
      <c r="A10" s="11" t="s">
        <v>47</v>
      </c>
      <c r="B10" s="22">
        <v>83786</v>
      </c>
      <c r="C10" s="22">
        <v>99315</v>
      </c>
      <c r="D10" s="22">
        <v>703815</v>
      </c>
      <c r="E10" s="22">
        <v>683640</v>
      </c>
      <c r="F10" s="13">
        <f t="shared" si="0"/>
        <v>-2.8665203213912775</v>
      </c>
      <c r="G10" s="1"/>
      <c r="H10" s="1"/>
      <c r="I10" s="1"/>
    </row>
    <row r="11" spans="1:12" x14ac:dyDescent="0.25">
      <c r="A11" s="8" t="s">
        <v>48</v>
      </c>
      <c r="B11" s="21">
        <v>5034428</v>
      </c>
      <c r="C11" s="21">
        <v>4776748</v>
      </c>
      <c r="D11" s="21">
        <v>34087844</v>
      </c>
      <c r="E11" s="21">
        <v>36715533</v>
      </c>
      <c r="F11" s="10">
        <f t="shared" si="0"/>
        <v>7.7085808066946129</v>
      </c>
      <c r="G11" s="1"/>
      <c r="H11" s="1"/>
      <c r="I11" s="1"/>
    </row>
    <row r="12" spans="1:12" x14ac:dyDescent="0.25">
      <c r="A12" s="11" t="s">
        <v>49</v>
      </c>
      <c r="B12" s="22">
        <v>105216</v>
      </c>
      <c r="C12" s="22">
        <v>94365</v>
      </c>
      <c r="D12" s="22">
        <v>1013677</v>
      </c>
      <c r="E12" s="22">
        <v>868732</v>
      </c>
      <c r="F12" s="13">
        <f t="shared" si="0"/>
        <v>-14.298933486702367</v>
      </c>
      <c r="G12" s="1"/>
      <c r="H12" s="1"/>
      <c r="I12" s="1"/>
    </row>
    <row r="13" spans="1:12" x14ac:dyDescent="0.25">
      <c r="A13" s="8" t="s">
        <v>50</v>
      </c>
      <c r="B13" s="21">
        <v>943741</v>
      </c>
      <c r="C13" s="21">
        <v>1007058</v>
      </c>
      <c r="D13" s="21">
        <v>5273854</v>
      </c>
      <c r="E13" s="21">
        <v>5638694</v>
      </c>
      <c r="F13" s="10">
        <f t="shared" si="0"/>
        <v>6.9179010264599725</v>
      </c>
      <c r="G13" s="1"/>
      <c r="H13" s="1"/>
      <c r="I13" s="1"/>
    </row>
    <row r="14" spans="1:12" x14ac:dyDescent="0.25">
      <c r="A14" s="11" t="s">
        <v>51</v>
      </c>
      <c r="B14" s="22">
        <v>2476395</v>
      </c>
      <c r="C14" s="22">
        <v>2581196</v>
      </c>
      <c r="D14" s="22">
        <v>15610110</v>
      </c>
      <c r="E14" s="22">
        <v>16127754</v>
      </c>
      <c r="F14" s="13">
        <f t="shared" si="0"/>
        <v>3.3160816932103643</v>
      </c>
      <c r="G14" s="1"/>
      <c r="H14" s="1"/>
      <c r="I14" s="1"/>
    </row>
    <row r="15" spans="1:12" x14ac:dyDescent="0.25">
      <c r="A15" s="8" t="s">
        <v>52</v>
      </c>
      <c r="B15" s="21">
        <v>785073</v>
      </c>
      <c r="C15" s="21">
        <v>822144</v>
      </c>
      <c r="D15" s="21">
        <v>5401640</v>
      </c>
      <c r="E15" s="21">
        <v>5632212</v>
      </c>
      <c r="F15" s="10">
        <f t="shared" si="0"/>
        <v>4.2685554757444066</v>
      </c>
      <c r="G15" s="1"/>
      <c r="H15" s="1"/>
      <c r="I15" s="1"/>
    </row>
    <row r="16" spans="1:12" x14ac:dyDescent="0.25">
      <c r="A16" s="11" t="s">
        <v>53</v>
      </c>
      <c r="B16" s="22">
        <v>117270</v>
      </c>
      <c r="C16" s="22">
        <v>127345</v>
      </c>
      <c r="D16" s="22">
        <v>630711</v>
      </c>
      <c r="E16" s="22">
        <v>693672</v>
      </c>
      <c r="F16" s="13">
        <f t="shared" si="0"/>
        <v>9.9825435104191911</v>
      </c>
      <c r="G16" s="1"/>
      <c r="H16" s="1"/>
      <c r="I16" s="1"/>
    </row>
    <row r="17" spans="1:9" x14ac:dyDescent="0.25">
      <c r="A17" s="8" t="s">
        <v>54</v>
      </c>
      <c r="B17" s="21">
        <v>238133</v>
      </c>
      <c r="C17" s="21">
        <v>283695</v>
      </c>
      <c r="D17" s="21">
        <v>1723952</v>
      </c>
      <c r="E17" s="21">
        <v>1825774</v>
      </c>
      <c r="F17" s="10">
        <f t="shared" si="0"/>
        <v>5.9063129367871028</v>
      </c>
      <c r="G17" s="1"/>
      <c r="H17" s="1"/>
      <c r="I17" s="1"/>
    </row>
    <row r="18" spans="1:9" x14ac:dyDescent="0.25">
      <c r="A18" s="11" t="s">
        <v>55</v>
      </c>
      <c r="B18" s="22">
        <v>92068</v>
      </c>
      <c r="C18" s="22">
        <v>85791</v>
      </c>
      <c r="D18" s="22">
        <v>566022</v>
      </c>
      <c r="E18" s="22">
        <v>562446</v>
      </c>
      <c r="F18" s="13">
        <f t="shared" si="0"/>
        <v>-0.63177756341626434</v>
      </c>
      <c r="G18" s="1"/>
      <c r="H18" s="1"/>
      <c r="I18" s="1"/>
    </row>
    <row r="19" spans="1:9" x14ac:dyDescent="0.25">
      <c r="A19" s="8" t="s">
        <v>56</v>
      </c>
      <c r="B19" s="21">
        <v>69792</v>
      </c>
      <c r="C19" s="21">
        <v>62503</v>
      </c>
      <c r="D19" s="21">
        <v>529267</v>
      </c>
      <c r="E19" s="21">
        <v>515376</v>
      </c>
      <c r="F19" s="10">
        <f t="shared" si="0"/>
        <v>-2.6245732305244758</v>
      </c>
      <c r="G19" s="1"/>
      <c r="H19" s="1"/>
      <c r="I19" s="1"/>
    </row>
    <row r="20" spans="1:9" x14ac:dyDescent="0.25">
      <c r="A20" s="11" t="s">
        <v>57</v>
      </c>
      <c r="B20" s="22">
        <v>175074</v>
      </c>
      <c r="C20" s="22">
        <v>153573</v>
      </c>
      <c r="D20" s="22">
        <v>1212257</v>
      </c>
      <c r="E20" s="22">
        <v>1192549</v>
      </c>
      <c r="F20" s="13">
        <f t="shared" si="0"/>
        <v>-1.6257278778344926</v>
      </c>
      <c r="G20" s="1"/>
      <c r="H20" s="1"/>
      <c r="I20" s="1"/>
    </row>
    <row r="21" spans="1:9" x14ac:dyDescent="0.25">
      <c r="A21" s="8" t="s">
        <v>58</v>
      </c>
      <c r="B21" s="21">
        <v>61828</v>
      </c>
      <c r="C21" s="21">
        <v>49703</v>
      </c>
      <c r="D21" s="21">
        <v>391768</v>
      </c>
      <c r="E21" s="21">
        <v>453309</v>
      </c>
      <c r="F21" s="10">
        <f t="shared" si="0"/>
        <v>15.708531579914649</v>
      </c>
      <c r="G21" s="1"/>
      <c r="H21" s="1"/>
      <c r="I21" s="1"/>
    </row>
    <row r="22" spans="1:9" x14ac:dyDescent="0.25">
      <c r="A22" s="11" t="s">
        <v>59</v>
      </c>
      <c r="B22" s="22">
        <v>1232666</v>
      </c>
      <c r="C22" s="22">
        <v>1295307</v>
      </c>
      <c r="D22" s="22">
        <v>8480505</v>
      </c>
      <c r="E22" s="22">
        <v>8356613</v>
      </c>
      <c r="F22" s="13">
        <f t="shared" si="0"/>
        <v>-1.4609035664739309</v>
      </c>
      <c r="G22" s="1"/>
      <c r="H22" s="1"/>
      <c r="I22" s="1"/>
    </row>
    <row r="23" spans="1:9" x14ac:dyDescent="0.25">
      <c r="A23" s="8" t="s">
        <v>60</v>
      </c>
      <c r="B23" s="21">
        <v>226048</v>
      </c>
      <c r="C23" s="21">
        <v>66766</v>
      </c>
      <c r="D23" s="21">
        <v>869214</v>
      </c>
      <c r="E23" s="21">
        <v>659597</v>
      </c>
      <c r="F23" s="10">
        <f t="shared" si="0"/>
        <v>-24.115695329343524</v>
      </c>
      <c r="G23" s="1"/>
      <c r="H23" s="1"/>
      <c r="I23" s="1"/>
    </row>
    <row r="24" spans="1:9" x14ac:dyDescent="0.25">
      <c r="A24" s="11" t="s">
        <v>61</v>
      </c>
      <c r="B24" s="22">
        <v>89864</v>
      </c>
      <c r="C24" s="22">
        <v>76569</v>
      </c>
      <c r="D24" s="22">
        <v>600403</v>
      </c>
      <c r="E24" s="22">
        <v>600326</v>
      </c>
      <c r="F24" s="13">
        <f t="shared" si="0"/>
        <v>-1.282471939680363E-2</v>
      </c>
      <c r="G24" s="1"/>
      <c r="H24" s="1"/>
      <c r="I24" s="1"/>
    </row>
    <row r="25" spans="1:9" x14ac:dyDescent="0.25">
      <c r="A25" s="8" t="s">
        <v>62</v>
      </c>
      <c r="B25" s="21">
        <v>80287</v>
      </c>
      <c r="C25" s="21">
        <v>72477</v>
      </c>
      <c r="D25" s="21">
        <v>525891</v>
      </c>
      <c r="E25" s="21">
        <v>541767</v>
      </c>
      <c r="F25" s="10">
        <f t="shared" si="0"/>
        <v>3.0188765352516072</v>
      </c>
      <c r="G25" s="1"/>
      <c r="H25" s="1"/>
      <c r="I25" s="1"/>
    </row>
    <row r="26" spans="1:9" x14ac:dyDescent="0.25">
      <c r="A26" s="11" t="s">
        <v>63</v>
      </c>
      <c r="B26" s="22">
        <v>28908</v>
      </c>
      <c r="C26" s="22">
        <v>25681</v>
      </c>
      <c r="D26" s="22">
        <v>186421</v>
      </c>
      <c r="E26" s="22">
        <v>189101</v>
      </c>
      <c r="F26" s="13">
        <f t="shared" si="0"/>
        <v>1.4376062782626491</v>
      </c>
      <c r="G26" s="1"/>
      <c r="H26" s="1"/>
      <c r="I26" s="1"/>
    </row>
    <row r="27" spans="1:9" x14ac:dyDescent="0.25">
      <c r="A27" s="8" t="s">
        <v>64</v>
      </c>
      <c r="B27" s="21">
        <v>134016</v>
      </c>
      <c r="C27" s="21">
        <v>186623</v>
      </c>
      <c r="D27" s="21">
        <v>939823</v>
      </c>
      <c r="E27" s="21">
        <v>1140008</v>
      </c>
      <c r="F27" s="10">
        <f t="shared" si="0"/>
        <v>21.300287394541314</v>
      </c>
      <c r="G27" s="1"/>
      <c r="H27" s="1"/>
      <c r="I27" s="1"/>
    </row>
    <row r="28" spans="1:9" x14ac:dyDescent="0.25">
      <c r="A28" s="11" t="s">
        <v>65</v>
      </c>
      <c r="B28" s="22">
        <v>465787</v>
      </c>
      <c r="C28" s="22">
        <v>465711</v>
      </c>
      <c r="D28" s="22">
        <v>3013441</v>
      </c>
      <c r="E28" s="22">
        <v>3130210</v>
      </c>
      <c r="F28" s="13">
        <f t="shared" si="0"/>
        <v>3.8749389817155873</v>
      </c>
      <c r="G28" s="1"/>
      <c r="H28" s="1"/>
      <c r="I28" s="1"/>
    </row>
    <row r="29" spans="1:9" x14ac:dyDescent="0.25">
      <c r="A29" s="8" t="s">
        <v>66</v>
      </c>
      <c r="B29" s="21">
        <v>135414</v>
      </c>
      <c r="C29" s="21">
        <v>157842</v>
      </c>
      <c r="D29" s="21">
        <v>951580</v>
      </c>
      <c r="E29" s="21">
        <v>1106943</v>
      </c>
      <c r="F29" s="10">
        <f t="shared" si="0"/>
        <v>16.32684587738288</v>
      </c>
      <c r="G29" s="1"/>
      <c r="H29" s="1"/>
      <c r="I29" s="1"/>
    </row>
    <row r="30" spans="1:9" x14ac:dyDescent="0.25">
      <c r="A30" s="11" t="s">
        <v>67</v>
      </c>
      <c r="B30" s="22">
        <v>183524</v>
      </c>
      <c r="C30" s="22">
        <v>199166</v>
      </c>
      <c r="D30" s="22">
        <v>1317408</v>
      </c>
      <c r="E30" s="22">
        <v>1312616</v>
      </c>
      <c r="F30" s="13">
        <f t="shared" si="0"/>
        <v>-0.36374456508538344</v>
      </c>
      <c r="G30" s="1"/>
      <c r="H30" s="1"/>
      <c r="I30" s="1"/>
    </row>
    <row r="31" spans="1:9" x14ac:dyDescent="0.25">
      <c r="A31" s="8" t="s">
        <v>68</v>
      </c>
      <c r="B31" s="21">
        <v>218450</v>
      </c>
      <c r="C31" s="21">
        <v>247774</v>
      </c>
      <c r="D31" s="21">
        <v>1577546</v>
      </c>
      <c r="E31" s="21">
        <v>1661696</v>
      </c>
      <c r="F31" s="10">
        <f t="shared" si="0"/>
        <v>5.3342343107586032</v>
      </c>
      <c r="G31" s="1"/>
      <c r="H31" s="1"/>
      <c r="I31" s="1"/>
    </row>
    <row r="32" spans="1:9" x14ac:dyDescent="0.25">
      <c r="A32" s="11" t="s">
        <v>69</v>
      </c>
      <c r="B32" s="22">
        <v>5061367</v>
      </c>
      <c r="C32" s="22">
        <v>4951634</v>
      </c>
      <c r="D32" s="22">
        <v>34900786</v>
      </c>
      <c r="E32" s="22">
        <v>34108235</v>
      </c>
      <c r="F32" s="13">
        <f t="shared" si="0"/>
        <v>-2.2708686274286265</v>
      </c>
      <c r="G32" s="1"/>
      <c r="H32" s="1"/>
      <c r="I32" s="1"/>
    </row>
    <row r="33" spans="1:9" x14ac:dyDescent="0.25">
      <c r="A33" s="8" t="s">
        <v>70</v>
      </c>
      <c r="B33" s="21">
        <v>313746</v>
      </c>
      <c r="C33" s="21">
        <v>325494</v>
      </c>
      <c r="D33" s="21">
        <v>2100631</v>
      </c>
      <c r="E33" s="21">
        <v>1997625</v>
      </c>
      <c r="F33" s="10">
        <f t="shared" si="0"/>
        <v>-4.9035742117487615</v>
      </c>
      <c r="G33" s="1"/>
      <c r="H33" s="1"/>
      <c r="I33" s="1"/>
    </row>
    <row r="34" spans="1:9" x14ac:dyDescent="0.25">
      <c r="A34" s="11" t="s">
        <v>71</v>
      </c>
      <c r="B34" s="22">
        <v>47048</v>
      </c>
      <c r="C34" s="22">
        <v>42466</v>
      </c>
      <c r="D34" s="22">
        <v>295044</v>
      </c>
      <c r="E34" s="22">
        <v>317713</v>
      </c>
      <c r="F34" s="13">
        <f t="shared" si="0"/>
        <v>7.6832608017787152</v>
      </c>
      <c r="G34" s="1"/>
      <c r="H34" s="1"/>
      <c r="I34" s="1"/>
    </row>
    <row r="35" spans="1:9" x14ac:dyDescent="0.25">
      <c r="A35" s="14" t="s">
        <v>72</v>
      </c>
      <c r="B35" s="15">
        <f>SUM(B7:B34)</f>
        <v>18694552</v>
      </c>
      <c r="C35" s="15">
        <f t="shared" ref="C35:E35" si="1">SUM(C7:C34)</f>
        <v>18464483</v>
      </c>
      <c r="D35" s="15">
        <f t="shared" si="1"/>
        <v>124813923</v>
      </c>
      <c r="E35" s="15">
        <f t="shared" si="1"/>
        <v>127834415</v>
      </c>
      <c r="F35" s="16">
        <f t="shared" si="0"/>
        <v>2.4199960448322742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619312</v>
      </c>
      <c r="C38" s="41">
        <f>D7</f>
        <v>742165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36715533</v>
      </c>
      <c r="G38" s="42">
        <f>LOOKUP(E38,$A$38:$A$65,$C$38:$C$65)</f>
        <v>34087844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769149</v>
      </c>
      <c r="C39" s="41">
        <f t="shared" ref="C39:C65" si="5">D8</f>
        <v>800019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34108235</v>
      </c>
      <c r="G39" s="42">
        <f t="shared" ref="G39:G65" si="8">LOOKUP(E39,$A$38:$A$65,$C$38:$C$65)</f>
        <v>34900786</v>
      </c>
    </row>
    <row r="40" spans="1:9" x14ac:dyDescent="0.25">
      <c r="A40" s="42" t="str">
        <f t="shared" si="3"/>
        <v>ALMERIA</v>
      </c>
      <c r="B40" s="41">
        <f t="shared" si="4"/>
        <v>413813</v>
      </c>
      <c r="C40" s="41">
        <f t="shared" si="5"/>
        <v>368129</v>
      </c>
      <c r="D40" s="41">
        <f t="shared" si="6"/>
        <v>26</v>
      </c>
      <c r="E40" s="42" t="str">
        <f t="shared" si="2"/>
        <v>BARCELONA</v>
      </c>
      <c r="F40" s="42">
        <f t="shared" si="7"/>
        <v>16127754</v>
      </c>
      <c r="G40" s="42">
        <f t="shared" si="8"/>
        <v>15610110</v>
      </c>
    </row>
    <row r="41" spans="1:9" x14ac:dyDescent="0.25">
      <c r="A41" s="42" t="str">
        <f t="shared" si="3"/>
        <v>AVILES</v>
      </c>
      <c r="B41" s="41">
        <f t="shared" si="4"/>
        <v>683640</v>
      </c>
      <c r="C41" s="41">
        <f t="shared" si="5"/>
        <v>703815</v>
      </c>
      <c r="D41" s="41">
        <f t="shared" si="6"/>
        <v>18</v>
      </c>
      <c r="E41" s="42" t="str">
        <f t="shared" si="2"/>
        <v>LAS PALMAS</v>
      </c>
      <c r="F41" s="42">
        <f t="shared" si="7"/>
        <v>8356613</v>
      </c>
      <c r="G41" s="42">
        <f t="shared" si="8"/>
        <v>8480505</v>
      </c>
    </row>
    <row r="42" spans="1:9" x14ac:dyDescent="0.25">
      <c r="A42" s="42" t="str">
        <f t="shared" si="3"/>
        <v>BAHIA DE ALGECIRAS</v>
      </c>
      <c r="B42" s="41">
        <f t="shared" si="4"/>
        <v>36715533</v>
      </c>
      <c r="C42" s="41">
        <f t="shared" si="5"/>
        <v>34087844</v>
      </c>
      <c r="D42" s="41">
        <f t="shared" si="6"/>
        <v>1</v>
      </c>
      <c r="E42" s="42" t="str">
        <f t="shared" si="2"/>
        <v>BALEARES</v>
      </c>
      <c r="F42" s="42">
        <f t="shared" si="7"/>
        <v>5638694</v>
      </c>
      <c r="G42" s="42">
        <f t="shared" si="8"/>
        <v>5273854</v>
      </c>
    </row>
    <row r="43" spans="1:9" x14ac:dyDescent="0.25">
      <c r="A43" s="42" t="str">
        <f t="shared" si="3"/>
        <v>BAHIA DE CADIZ</v>
      </c>
      <c r="B43" s="41">
        <f t="shared" si="4"/>
        <v>868732</v>
      </c>
      <c r="C43" s="41">
        <f t="shared" si="5"/>
        <v>1013677</v>
      </c>
      <c r="D43" s="41">
        <f t="shared" si="6"/>
        <v>15</v>
      </c>
      <c r="E43" s="42" t="str">
        <f t="shared" si="2"/>
        <v>BILBAO</v>
      </c>
      <c r="F43" s="42">
        <f t="shared" si="7"/>
        <v>5632212</v>
      </c>
      <c r="G43" s="42">
        <f t="shared" si="8"/>
        <v>5401640</v>
      </c>
    </row>
    <row r="44" spans="1:9" x14ac:dyDescent="0.25">
      <c r="A44" s="42" t="str">
        <f t="shared" si="3"/>
        <v>BALEARES</v>
      </c>
      <c r="B44" s="41">
        <f t="shared" si="4"/>
        <v>5638694</v>
      </c>
      <c r="C44" s="41">
        <f t="shared" si="5"/>
        <v>5273854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3130210</v>
      </c>
      <c r="G44" s="42">
        <f t="shared" si="8"/>
        <v>3013441</v>
      </c>
    </row>
    <row r="45" spans="1:9" x14ac:dyDescent="0.25">
      <c r="A45" s="42" t="str">
        <f t="shared" si="3"/>
        <v>BARCELONA</v>
      </c>
      <c r="B45" s="41">
        <f t="shared" si="4"/>
        <v>16127754</v>
      </c>
      <c r="C45" s="41">
        <f t="shared" si="5"/>
        <v>15610110</v>
      </c>
      <c r="D45" s="41">
        <f t="shared" si="6"/>
        <v>3</v>
      </c>
      <c r="E45" s="42" t="str">
        <f t="shared" si="2"/>
        <v>VIGO</v>
      </c>
      <c r="F45" s="42">
        <f t="shared" si="7"/>
        <v>1997625</v>
      </c>
      <c r="G45" s="42">
        <f t="shared" si="8"/>
        <v>2100631</v>
      </c>
    </row>
    <row r="46" spans="1:9" x14ac:dyDescent="0.25">
      <c r="A46" s="42" t="str">
        <f t="shared" si="3"/>
        <v>BILBAO</v>
      </c>
      <c r="B46" s="41">
        <f t="shared" si="4"/>
        <v>5632212</v>
      </c>
      <c r="C46" s="41">
        <f t="shared" si="5"/>
        <v>5401640</v>
      </c>
      <c r="D46" s="41">
        <f t="shared" si="6"/>
        <v>6</v>
      </c>
      <c r="E46" s="42" t="str">
        <f t="shared" si="2"/>
        <v>CASTELLON</v>
      </c>
      <c r="F46" s="42">
        <f t="shared" si="7"/>
        <v>1825774</v>
      </c>
      <c r="G46" s="42">
        <f t="shared" si="8"/>
        <v>1723952</v>
      </c>
    </row>
    <row r="47" spans="1:9" x14ac:dyDescent="0.25">
      <c r="A47" s="42" t="str">
        <f t="shared" si="3"/>
        <v>CARTAGENA</v>
      </c>
      <c r="B47" s="41">
        <f t="shared" si="4"/>
        <v>693672</v>
      </c>
      <c r="C47" s="41">
        <f t="shared" si="5"/>
        <v>630711</v>
      </c>
      <c r="D47" s="41">
        <f t="shared" si="6"/>
        <v>17</v>
      </c>
      <c r="E47" s="42" t="str">
        <f t="shared" si="2"/>
        <v>TARRAGONA</v>
      </c>
      <c r="F47" s="42">
        <f t="shared" si="7"/>
        <v>1661696</v>
      </c>
      <c r="G47" s="42">
        <f t="shared" si="8"/>
        <v>1577546</v>
      </c>
    </row>
    <row r="48" spans="1:9" x14ac:dyDescent="0.25">
      <c r="A48" s="42" t="str">
        <f t="shared" si="3"/>
        <v>CASTELLON</v>
      </c>
      <c r="B48" s="41">
        <f t="shared" si="4"/>
        <v>1825774</v>
      </c>
      <c r="C48" s="41">
        <f t="shared" si="5"/>
        <v>1723952</v>
      </c>
      <c r="D48" s="41">
        <f t="shared" si="6"/>
        <v>9</v>
      </c>
      <c r="E48" s="42" t="str">
        <f t="shared" si="2"/>
        <v>SEVILLA</v>
      </c>
      <c r="F48" s="42">
        <f t="shared" si="7"/>
        <v>1312616</v>
      </c>
      <c r="G48" s="42">
        <f t="shared" si="8"/>
        <v>1317408</v>
      </c>
    </row>
    <row r="49" spans="1:7" x14ac:dyDescent="0.25">
      <c r="A49" s="42" t="str">
        <f t="shared" si="3"/>
        <v>CEUTA</v>
      </c>
      <c r="B49" s="41">
        <f t="shared" si="4"/>
        <v>562446</v>
      </c>
      <c r="C49" s="41">
        <f t="shared" si="5"/>
        <v>566022</v>
      </c>
      <c r="D49" s="41">
        <f t="shared" si="6"/>
        <v>22</v>
      </c>
      <c r="E49" s="42" t="str">
        <f t="shared" si="2"/>
        <v>GIJON</v>
      </c>
      <c r="F49" s="42">
        <f t="shared" si="7"/>
        <v>1192549</v>
      </c>
      <c r="G49" s="42">
        <f t="shared" si="8"/>
        <v>1212257</v>
      </c>
    </row>
    <row r="50" spans="1:7" x14ac:dyDescent="0.25">
      <c r="A50" s="42" t="str">
        <f t="shared" si="3"/>
        <v>FERROL-SAN CIBRAO</v>
      </c>
      <c r="B50" s="41">
        <f t="shared" si="4"/>
        <v>515376</v>
      </c>
      <c r="C50" s="41">
        <f t="shared" si="5"/>
        <v>529267</v>
      </c>
      <c r="D50" s="41">
        <f t="shared" si="6"/>
        <v>24</v>
      </c>
      <c r="E50" s="42" t="str">
        <f t="shared" si="2"/>
        <v>PASAIA</v>
      </c>
      <c r="F50" s="42">
        <f t="shared" si="7"/>
        <v>1140008</v>
      </c>
      <c r="G50" s="42">
        <f t="shared" si="8"/>
        <v>939823</v>
      </c>
    </row>
    <row r="51" spans="1:7" x14ac:dyDescent="0.25">
      <c r="A51" s="42" t="str">
        <f t="shared" si="3"/>
        <v>GIJON</v>
      </c>
      <c r="B51" s="41">
        <f t="shared" si="4"/>
        <v>1192549</v>
      </c>
      <c r="C51" s="41">
        <f t="shared" si="5"/>
        <v>1212257</v>
      </c>
      <c r="D51" s="41">
        <f t="shared" si="6"/>
        <v>12</v>
      </c>
      <c r="E51" s="42" t="str">
        <f t="shared" si="2"/>
        <v>SANTANDER</v>
      </c>
      <c r="F51" s="42">
        <f t="shared" si="7"/>
        <v>1106943</v>
      </c>
      <c r="G51" s="42">
        <f t="shared" si="8"/>
        <v>951580</v>
      </c>
    </row>
    <row r="52" spans="1:7" x14ac:dyDescent="0.25">
      <c r="A52" s="42" t="str">
        <f t="shared" si="3"/>
        <v>HUELVA</v>
      </c>
      <c r="B52" s="41">
        <f t="shared" si="4"/>
        <v>453309</v>
      </c>
      <c r="C52" s="41">
        <f t="shared" si="5"/>
        <v>391768</v>
      </c>
      <c r="D52" s="41">
        <f t="shared" si="6"/>
        <v>25</v>
      </c>
      <c r="E52" s="42" t="str">
        <f t="shared" si="2"/>
        <v>BAHIA DE CADIZ</v>
      </c>
      <c r="F52" s="42">
        <f t="shared" si="7"/>
        <v>868732</v>
      </c>
      <c r="G52" s="42">
        <f t="shared" si="8"/>
        <v>1013677</v>
      </c>
    </row>
    <row r="53" spans="1:7" x14ac:dyDescent="0.25">
      <c r="A53" s="42" t="str">
        <f t="shared" si="3"/>
        <v>LAS PALMAS</v>
      </c>
      <c r="B53" s="41">
        <f t="shared" si="4"/>
        <v>8356613</v>
      </c>
      <c r="C53" s="41">
        <f t="shared" si="5"/>
        <v>8480505</v>
      </c>
      <c r="D53" s="41">
        <f t="shared" si="6"/>
        <v>4</v>
      </c>
      <c r="E53" s="42" t="str">
        <f t="shared" si="2"/>
        <v>ALICANTE</v>
      </c>
      <c r="F53" s="42">
        <f t="shared" si="7"/>
        <v>769149</v>
      </c>
      <c r="G53" s="42">
        <f t="shared" si="8"/>
        <v>800019</v>
      </c>
    </row>
    <row r="54" spans="1:7" x14ac:dyDescent="0.25">
      <c r="A54" s="42" t="str">
        <f t="shared" si="3"/>
        <v>MALAGA</v>
      </c>
      <c r="B54" s="41">
        <f t="shared" si="4"/>
        <v>659597</v>
      </c>
      <c r="C54" s="41">
        <f t="shared" si="5"/>
        <v>869214</v>
      </c>
      <c r="D54" s="41">
        <f t="shared" si="6"/>
        <v>19</v>
      </c>
      <c r="E54" s="42" t="str">
        <f t="shared" si="2"/>
        <v>CARTAGENA</v>
      </c>
      <c r="F54" s="42">
        <f t="shared" si="7"/>
        <v>693672</v>
      </c>
      <c r="G54" s="42">
        <f t="shared" si="8"/>
        <v>630711</v>
      </c>
    </row>
    <row r="55" spans="1:7" x14ac:dyDescent="0.25">
      <c r="A55" s="42" t="str">
        <f t="shared" si="3"/>
        <v>MARIN Y RIA DE PONTEVEDRA</v>
      </c>
      <c r="B55" s="41">
        <f t="shared" si="4"/>
        <v>600326</v>
      </c>
      <c r="C55" s="41">
        <f t="shared" si="5"/>
        <v>600403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683640</v>
      </c>
      <c r="G55" s="42">
        <f t="shared" si="8"/>
        <v>703815</v>
      </c>
    </row>
    <row r="56" spans="1:7" x14ac:dyDescent="0.25">
      <c r="A56" s="42" t="str">
        <f t="shared" si="3"/>
        <v>MELILLA</v>
      </c>
      <c r="B56" s="41">
        <f t="shared" si="4"/>
        <v>541767</v>
      </c>
      <c r="C56" s="41">
        <f t="shared" si="5"/>
        <v>525891</v>
      </c>
      <c r="D56" s="41">
        <f t="shared" si="6"/>
        <v>23</v>
      </c>
      <c r="E56" s="42" t="str">
        <f t="shared" si="2"/>
        <v>MALAGA</v>
      </c>
      <c r="F56" s="42">
        <f t="shared" si="9"/>
        <v>659597</v>
      </c>
      <c r="G56" s="42">
        <f t="shared" si="8"/>
        <v>869214</v>
      </c>
    </row>
    <row r="57" spans="1:7" x14ac:dyDescent="0.25">
      <c r="A57" s="42" t="str">
        <f t="shared" si="3"/>
        <v>MOTRIL</v>
      </c>
      <c r="B57" s="41">
        <f t="shared" si="4"/>
        <v>189101</v>
      </c>
      <c r="C57" s="41">
        <f t="shared" si="5"/>
        <v>186421</v>
      </c>
      <c r="D57" s="41">
        <f t="shared" si="6"/>
        <v>28</v>
      </c>
      <c r="E57" s="42" t="str">
        <f t="shared" si="2"/>
        <v>A CORUÑA</v>
      </c>
      <c r="F57" s="42">
        <f t="shared" si="9"/>
        <v>619312</v>
      </c>
      <c r="G57" s="42">
        <f t="shared" si="8"/>
        <v>742165</v>
      </c>
    </row>
    <row r="58" spans="1:7" x14ac:dyDescent="0.25">
      <c r="A58" s="42" t="str">
        <f t="shared" si="3"/>
        <v>PASAIA</v>
      </c>
      <c r="B58" s="41">
        <f t="shared" si="4"/>
        <v>1140008</v>
      </c>
      <c r="C58" s="41">
        <f t="shared" si="5"/>
        <v>939823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600326</v>
      </c>
      <c r="G58" s="42">
        <f t="shared" si="8"/>
        <v>600403</v>
      </c>
    </row>
    <row r="59" spans="1:7" x14ac:dyDescent="0.25">
      <c r="A59" s="42" t="str">
        <f t="shared" si="3"/>
        <v>SANTA CRUZ DE TENERIFE</v>
      </c>
      <c r="B59" s="41">
        <f t="shared" si="4"/>
        <v>3130210</v>
      </c>
      <c r="C59" s="41">
        <f t="shared" si="5"/>
        <v>3013441</v>
      </c>
      <c r="D59" s="41">
        <f t="shared" si="6"/>
        <v>7</v>
      </c>
      <c r="E59" s="42" t="str">
        <f t="shared" si="2"/>
        <v>CEUTA</v>
      </c>
      <c r="F59" s="42">
        <f t="shared" si="9"/>
        <v>562446</v>
      </c>
      <c r="G59" s="42">
        <f t="shared" si="8"/>
        <v>566022</v>
      </c>
    </row>
    <row r="60" spans="1:7" x14ac:dyDescent="0.25">
      <c r="A60" s="42" t="str">
        <f t="shared" si="3"/>
        <v>SANTANDER</v>
      </c>
      <c r="B60" s="41">
        <f t="shared" si="4"/>
        <v>1106943</v>
      </c>
      <c r="C60" s="41">
        <f t="shared" si="5"/>
        <v>951580</v>
      </c>
      <c r="D60" s="41">
        <f t="shared" si="6"/>
        <v>14</v>
      </c>
      <c r="E60" s="42" t="str">
        <f t="shared" si="2"/>
        <v>MELILLA</v>
      </c>
      <c r="F60" s="42">
        <f t="shared" si="9"/>
        <v>541767</v>
      </c>
      <c r="G60" s="42">
        <f t="shared" si="8"/>
        <v>525891</v>
      </c>
    </row>
    <row r="61" spans="1:7" x14ac:dyDescent="0.25">
      <c r="A61" s="42" t="str">
        <f t="shared" si="3"/>
        <v>SEVILLA</v>
      </c>
      <c r="B61" s="41">
        <f t="shared" si="4"/>
        <v>1312616</v>
      </c>
      <c r="C61" s="41">
        <f t="shared" si="5"/>
        <v>1317408</v>
      </c>
      <c r="D61" s="41">
        <f t="shared" si="6"/>
        <v>11</v>
      </c>
      <c r="E61" s="42" t="str">
        <f t="shared" si="2"/>
        <v>FERROL-SAN CIBRAO</v>
      </c>
      <c r="F61" s="42">
        <f t="shared" si="9"/>
        <v>515376</v>
      </c>
      <c r="G61" s="42">
        <f t="shared" si="8"/>
        <v>529267</v>
      </c>
    </row>
    <row r="62" spans="1:7" x14ac:dyDescent="0.25">
      <c r="A62" s="42" t="str">
        <f t="shared" si="3"/>
        <v>TARRAGONA</v>
      </c>
      <c r="B62" s="41">
        <f t="shared" si="4"/>
        <v>1661696</v>
      </c>
      <c r="C62" s="41">
        <f t="shared" si="5"/>
        <v>1577546</v>
      </c>
      <c r="D62" s="41">
        <f t="shared" si="6"/>
        <v>10</v>
      </c>
      <c r="E62" s="42" t="str">
        <f t="shared" si="2"/>
        <v>HUELVA</v>
      </c>
      <c r="F62" s="42">
        <f t="shared" si="9"/>
        <v>453309</v>
      </c>
      <c r="G62" s="42">
        <f t="shared" si="8"/>
        <v>391768</v>
      </c>
    </row>
    <row r="63" spans="1:7" x14ac:dyDescent="0.25">
      <c r="A63" s="42" t="str">
        <f t="shared" si="3"/>
        <v>VALENCIA</v>
      </c>
      <c r="B63" s="41">
        <f t="shared" si="4"/>
        <v>34108235</v>
      </c>
      <c r="C63" s="41">
        <f t="shared" si="5"/>
        <v>34900786</v>
      </c>
      <c r="D63" s="41">
        <f t="shared" si="6"/>
        <v>2</v>
      </c>
      <c r="E63" s="42" t="str">
        <f t="shared" si="2"/>
        <v>ALMERIA</v>
      </c>
      <c r="F63" s="42">
        <f t="shared" si="9"/>
        <v>413813</v>
      </c>
      <c r="G63" s="42">
        <f t="shared" si="8"/>
        <v>368129</v>
      </c>
    </row>
    <row r="64" spans="1:7" x14ac:dyDescent="0.25">
      <c r="A64" s="42" t="str">
        <f t="shared" si="3"/>
        <v>VIGO</v>
      </c>
      <c r="B64" s="41">
        <f t="shared" si="4"/>
        <v>1997625</v>
      </c>
      <c r="C64" s="41">
        <f t="shared" si="5"/>
        <v>2100631</v>
      </c>
      <c r="D64" s="41">
        <f t="shared" si="6"/>
        <v>8</v>
      </c>
      <c r="E64" s="42" t="str">
        <f t="shared" si="2"/>
        <v>VILAGARCIA</v>
      </c>
      <c r="F64" s="42">
        <f t="shared" si="9"/>
        <v>317713</v>
      </c>
      <c r="G64" s="42">
        <f t="shared" si="8"/>
        <v>295044</v>
      </c>
    </row>
    <row r="65" spans="1:7" x14ac:dyDescent="0.25">
      <c r="A65" s="42" t="str">
        <f t="shared" si="3"/>
        <v>VILAGARCIA</v>
      </c>
      <c r="B65" s="41">
        <f t="shared" si="4"/>
        <v>317713</v>
      </c>
      <c r="C65" s="41">
        <f t="shared" si="5"/>
        <v>295044</v>
      </c>
      <c r="D65" s="41">
        <f t="shared" si="6"/>
        <v>27</v>
      </c>
      <c r="E65" s="42" t="str">
        <f t="shared" si="2"/>
        <v>MOTRIL</v>
      </c>
      <c r="F65" s="42">
        <f t="shared" si="9"/>
        <v>189101</v>
      </c>
      <c r="G65" s="42">
        <f t="shared" si="8"/>
        <v>186421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4655</v>
      </c>
      <c r="C7" s="23">
        <v>5217</v>
      </c>
      <c r="D7" s="23">
        <v>25593</v>
      </c>
      <c r="E7" s="23">
        <v>31499</v>
      </c>
      <c r="F7" s="10">
        <f>((E7*100)/D7)-100</f>
        <v>23.076622513968658</v>
      </c>
      <c r="G7" s="1"/>
      <c r="H7" s="1"/>
      <c r="I7" s="1"/>
    </row>
    <row r="8" spans="1:12" x14ac:dyDescent="0.25">
      <c r="A8" s="11" t="s">
        <v>45</v>
      </c>
      <c r="B8" s="24">
        <v>27</v>
      </c>
      <c r="C8" s="24">
        <v>0</v>
      </c>
      <c r="D8" s="24">
        <v>175</v>
      </c>
      <c r="E8" s="24">
        <v>85</v>
      </c>
      <c r="F8" s="13">
        <f t="shared" ref="F8:F35" si="0">((E8*100)/D8)-100</f>
        <v>-51.428571428571431</v>
      </c>
      <c r="G8" s="1"/>
      <c r="H8" s="1"/>
      <c r="I8" s="1"/>
    </row>
    <row r="9" spans="1:12" x14ac:dyDescent="0.25">
      <c r="A9" s="8" t="s">
        <v>46</v>
      </c>
      <c r="B9" s="23">
        <v>366</v>
      </c>
      <c r="C9" s="23">
        <v>358</v>
      </c>
      <c r="D9" s="23">
        <v>1678</v>
      </c>
      <c r="E9" s="23">
        <v>1989</v>
      </c>
      <c r="F9" s="10">
        <f t="shared" si="0"/>
        <v>18.533969010727063</v>
      </c>
      <c r="G9" s="1"/>
      <c r="H9" s="1"/>
      <c r="I9" s="1"/>
    </row>
    <row r="10" spans="1:12" x14ac:dyDescent="0.25">
      <c r="A10" s="11" t="s">
        <v>47</v>
      </c>
      <c r="B10" s="24">
        <v>1222</v>
      </c>
      <c r="C10" s="24">
        <v>1394</v>
      </c>
      <c r="D10" s="24">
        <v>9433</v>
      </c>
      <c r="E10" s="24">
        <v>10784</v>
      </c>
      <c r="F10" s="13">
        <f t="shared" si="0"/>
        <v>14.322060850206725</v>
      </c>
      <c r="G10" s="1"/>
      <c r="H10" s="1"/>
      <c r="I10" s="1"/>
    </row>
    <row r="11" spans="1:12" x14ac:dyDescent="0.25">
      <c r="A11" s="8" t="s">
        <v>48</v>
      </c>
      <c r="B11" s="23">
        <v>36</v>
      </c>
      <c r="C11" s="23">
        <v>145</v>
      </c>
      <c r="D11" s="23">
        <v>211</v>
      </c>
      <c r="E11" s="23">
        <v>569</v>
      </c>
      <c r="F11" s="10">
        <f t="shared" si="0"/>
        <v>169.66824644549763</v>
      </c>
      <c r="G11" s="1"/>
      <c r="H11" s="1"/>
      <c r="I11" s="1"/>
    </row>
    <row r="12" spans="1:12" x14ac:dyDescent="0.25">
      <c r="A12" s="11" t="s">
        <v>49</v>
      </c>
      <c r="B12" s="24">
        <v>3625</v>
      </c>
      <c r="C12" s="24">
        <v>2290</v>
      </c>
      <c r="D12" s="24">
        <v>13545</v>
      </c>
      <c r="E12" s="24">
        <v>9469</v>
      </c>
      <c r="F12" s="13">
        <f t="shared" si="0"/>
        <v>-30.092284976005899</v>
      </c>
      <c r="G12" s="1"/>
      <c r="H12" s="1"/>
      <c r="I12" s="1"/>
    </row>
    <row r="13" spans="1:12" x14ac:dyDescent="0.25">
      <c r="A13" s="8" t="s">
        <v>50</v>
      </c>
      <c r="B13" s="23">
        <v>378</v>
      </c>
      <c r="C13" s="23">
        <v>283</v>
      </c>
      <c r="D13" s="23">
        <v>1653</v>
      </c>
      <c r="E13" s="23">
        <v>1602</v>
      </c>
      <c r="F13" s="10">
        <f t="shared" si="0"/>
        <v>-3.0852994555353916</v>
      </c>
      <c r="G13" s="1"/>
      <c r="H13" s="1"/>
      <c r="I13" s="1"/>
    </row>
    <row r="14" spans="1:12" x14ac:dyDescent="0.25">
      <c r="A14" s="11" t="s">
        <v>51</v>
      </c>
      <c r="B14" s="24">
        <v>527</v>
      </c>
      <c r="C14" s="24">
        <v>200</v>
      </c>
      <c r="D14" s="24">
        <v>1681</v>
      </c>
      <c r="E14" s="24">
        <v>1650</v>
      </c>
      <c r="F14" s="13">
        <f t="shared" si="0"/>
        <v>-1.8441403926234443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58</v>
      </c>
      <c r="C16" s="24">
        <v>84</v>
      </c>
      <c r="D16" s="24">
        <v>366</v>
      </c>
      <c r="E16" s="24">
        <v>389</v>
      </c>
      <c r="F16" s="13">
        <f t="shared" si="0"/>
        <v>6.284153005464475</v>
      </c>
      <c r="G16" s="1"/>
      <c r="H16" s="1"/>
      <c r="I16" s="1"/>
    </row>
    <row r="17" spans="1:9" x14ac:dyDescent="0.25">
      <c r="A17" s="8" t="s">
        <v>54</v>
      </c>
      <c r="B17" s="23">
        <v>531</v>
      </c>
      <c r="C17" s="23">
        <v>310</v>
      </c>
      <c r="D17" s="23">
        <v>2565</v>
      </c>
      <c r="E17" s="23">
        <v>2605</v>
      </c>
      <c r="F17" s="10">
        <f t="shared" si="0"/>
        <v>1.5594541910331401</v>
      </c>
      <c r="G17" s="1"/>
      <c r="H17" s="1"/>
      <c r="I17" s="1"/>
    </row>
    <row r="18" spans="1:9" x14ac:dyDescent="0.25">
      <c r="A18" s="11" t="s">
        <v>55</v>
      </c>
      <c r="B18" s="24">
        <v>6</v>
      </c>
      <c r="C18" s="24">
        <v>0</v>
      </c>
      <c r="D18" s="24">
        <v>32</v>
      </c>
      <c r="E18" s="24">
        <v>3</v>
      </c>
      <c r="F18" s="13">
        <f t="shared" si="0"/>
        <v>-90.625</v>
      </c>
      <c r="G18" s="1"/>
      <c r="H18" s="1"/>
      <c r="I18" s="1"/>
    </row>
    <row r="19" spans="1:9" x14ac:dyDescent="0.25">
      <c r="A19" s="8" t="s">
        <v>56</v>
      </c>
      <c r="B19" s="23">
        <v>22</v>
      </c>
      <c r="C19" s="23">
        <v>28</v>
      </c>
      <c r="D19" s="23">
        <v>162</v>
      </c>
      <c r="E19" s="23">
        <v>160</v>
      </c>
      <c r="F19" s="10">
        <f t="shared" si="0"/>
        <v>-1.2345679012345698</v>
      </c>
      <c r="G19" s="1"/>
      <c r="H19" s="1"/>
      <c r="I19" s="1"/>
    </row>
    <row r="20" spans="1:9" x14ac:dyDescent="0.25">
      <c r="A20" s="11" t="s">
        <v>57</v>
      </c>
      <c r="B20" s="24">
        <v>899</v>
      </c>
      <c r="C20" s="24">
        <v>452</v>
      </c>
      <c r="D20" s="24">
        <v>7042</v>
      </c>
      <c r="E20" s="24">
        <v>5053</v>
      </c>
      <c r="F20" s="13">
        <f t="shared" si="0"/>
        <v>-28.244816813405279</v>
      </c>
      <c r="G20" s="1"/>
      <c r="H20" s="1"/>
      <c r="I20" s="1"/>
    </row>
    <row r="21" spans="1:9" x14ac:dyDescent="0.25">
      <c r="A21" s="8" t="s">
        <v>58</v>
      </c>
      <c r="B21" s="23">
        <v>240</v>
      </c>
      <c r="C21" s="23">
        <v>231</v>
      </c>
      <c r="D21" s="23">
        <v>1425</v>
      </c>
      <c r="E21" s="23">
        <v>1345</v>
      </c>
      <c r="F21" s="10">
        <f t="shared" si="0"/>
        <v>-5.6140350877193015</v>
      </c>
      <c r="G21" s="1"/>
      <c r="H21" s="1"/>
      <c r="I21" s="1"/>
    </row>
    <row r="22" spans="1:9" x14ac:dyDescent="0.25">
      <c r="A22" s="11" t="s">
        <v>59</v>
      </c>
      <c r="B22" s="24">
        <v>139</v>
      </c>
      <c r="C22" s="24">
        <v>263</v>
      </c>
      <c r="D22" s="24">
        <v>570</v>
      </c>
      <c r="E22" s="24">
        <v>632</v>
      </c>
      <c r="F22" s="13">
        <f t="shared" si="0"/>
        <v>10.877192982456137</v>
      </c>
      <c r="G22" s="1"/>
      <c r="H22" s="1"/>
      <c r="I22" s="1"/>
    </row>
    <row r="23" spans="1:9" x14ac:dyDescent="0.25">
      <c r="A23" s="8" t="s">
        <v>60</v>
      </c>
      <c r="B23" s="23">
        <v>41</v>
      </c>
      <c r="C23" s="23">
        <v>37</v>
      </c>
      <c r="D23" s="23">
        <v>221</v>
      </c>
      <c r="E23" s="23">
        <v>255</v>
      </c>
      <c r="F23" s="10">
        <f t="shared" si="0"/>
        <v>15.384615384615387</v>
      </c>
      <c r="G23" s="1"/>
      <c r="H23" s="1"/>
      <c r="I23" s="1"/>
    </row>
    <row r="24" spans="1:9" x14ac:dyDescent="0.25">
      <c r="A24" s="11" t="s">
        <v>61</v>
      </c>
      <c r="B24" s="24">
        <v>143</v>
      </c>
      <c r="C24" s="24">
        <v>173</v>
      </c>
      <c r="D24" s="24">
        <v>1219</v>
      </c>
      <c r="E24" s="24">
        <v>1131</v>
      </c>
      <c r="F24" s="13">
        <f t="shared" si="0"/>
        <v>-7.2190319934372411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396</v>
      </c>
      <c r="C26" s="24">
        <v>0</v>
      </c>
      <c r="D26" s="24">
        <v>1454</v>
      </c>
      <c r="E26" s="24">
        <v>385</v>
      </c>
      <c r="F26" s="13">
        <f t="shared" si="0"/>
        <v>-73.521320495185691</v>
      </c>
      <c r="G26" s="1"/>
      <c r="H26" s="1"/>
      <c r="I26" s="1"/>
    </row>
    <row r="27" spans="1:9" x14ac:dyDescent="0.25">
      <c r="A27" s="8" t="s">
        <v>64</v>
      </c>
      <c r="B27" s="23">
        <v>1459</v>
      </c>
      <c r="C27" s="23">
        <v>1636</v>
      </c>
      <c r="D27" s="23">
        <v>14702</v>
      </c>
      <c r="E27" s="23">
        <v>14038</v>
      </c>
      <c r="F27" s="10">
        <f t="shared" si="0"/>
        <v>-4.5163923275744793</v>
      </c>
      <c r="G27" s="1"/>
      <c r="H27" s="1"/>
      <c r="I27" s="1"/>
    </row>
    <row r="28" spans="1:9" x14ac:dyDescent="0.25">
      <c r="A28" s="11" t="s">
        <v>65</v>
      </c>
      <c r="B28" s="24">
        <v>659</v>
      </c>
      <c r="C28" s="24">
        <v>1238</v>
      </c>
      <c r="D28" s="24">
        <v>2783</v>
      </c>
      <c r="E28" s="24">
        <v>3875</v>
      </c>
      <c r="F28" s="13">
        <f t="shared" si="0"/>
        <v>39.238232123607617</v>
      </c>
      <c r="G28" s="1"/>
      <c r="H28" s="1"/>
      <c r="I28" s="1"/>
    </row>
    <row r="29" spans="1:9" x14ac:dyDescent="0.25">
      <c r="A29" s="8" t="s">
        <v>66</v>
      </c>
      <c r="B29" s="23">
        <v>237</v>
      </c>
      <c r="C29" s="23">
        <v>133</v>
      </c>
      <c r="D29" s="23">
        <v>3187</v>
      </c>
      <c r="E29" s="23">
        <v>2239</v>
      </c>
      <c r="F29" s="10">
        <f t="shared" si="0"/>
        <v>-29.745842485095707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604</v>
      </c>
      <c r="C31" s="23">
        <v>6466</v>
      </c>
      <c r="D31" s="23">
        <v>1756</v>
      </c>
      <c r="E31" s="23">
        <v>8552</v>
      </c>
      <c r="F31" s="10">
        <f t="shared" si="0"/>
        <v>387.01594533029612</v>
      </c>
      <c r="G31" s="1"/>
      <c r="H31" s="1"/>
      <c r="I31" s="1"/>
    </row>
    <row r="32" spans="1:9" x14ac:dyDescent="0.25">
      <c r="A32" s="11" t="s">
        <v>69</v>
      </c>
      <c r="B32" s="24">
        <v>388</v>
      </c>
      <c r="C32" s="24">
        <v>213</v>
      </c>
      <c r="D32" s="24">
        <v>1008</v>
      </c>
      <c r="E32" s="24">
        <v>1484</v>
      </c>
      <c r="F32" s="13">
        <f t="shared" si="0"/>
        <v>47.222222222222229</v>
      </c>
      <c r="G32" s="1"/>
      <c r="H32" s="1"/>
      <c r="I32" s="1"/>
    </row>
    <row r="33" spans="1:9" x14ac:dyDescent="0.25">
      <c r="A33" s="8" t="s">
        <v>70</v>
      </c>
      <c r="B33" s="23">
        <v>7953</v>
      </c>
      <c r="C33" s="23">
        <v>7608</v>
      </c>
      <c r="D33" s="23">
        <v>39990</v>
      </c>
      <c r="E33" s="23">
        <v>38664</v>
      </c>
      <c r="F33" s="10">
        <f t="shared" si="0"/>
        <v>-3.3158289572393045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24611</v>
      </c>
      <c r="C35" s="15">
        <f t="shared" ref="C35:E35" si="1">SUM(C7:C34)</f>
        <v>28759</v>
      </c>
      <c r="D35" s="15">
        <f t="shared" si="1"/>
        <v>132451</v>
      </c>
      <c r="E35" s="15">
        <f t="shared" si="1"/>
        <v>138457</v>
      </c>
      <c r="F35" s="16">
        <f t="shared" si="0"/>
        <v>4.5345071007391482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31499</v>
      </c>
      <c r="C38" s="41">
        <f>D7</f>
        <v>25593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38664</v>
      </c>
      <c r="G38" s="42">
        <f>LOOKUP(E38,$A$38:$A$65,$C$38:$C$65)</f>
        <v>39990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175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31499</v>
      </c>
      <c r="G39" s="42">
        <f t="shared" ref="G39:G65" si="8">LOOKUP(E39,$A$38:$A$65,$C$38:$C$65)</f>
        <v>25593</v>
      </c>
    </row>
    <row r="40" spans="1:9" x14ac:dyDescent="0.25">
      <c r="A40" s="42" t="str">
        <f t="shared" si="3"/>
        <v>ALMERIA</v>
      </c>
      <c r="B40" s="41">
        <f t="shared" si="4"/>
        <v>1989</v>
      </c>
      <c r="C40" s="41">
        <f t="shared" si="5"/>
        <v>1678</v>
      </c>
      <c r="D40" s="41">
        <f t="shared" si="6"/>
        <v>11</v>
      </c>
      <c r="E40" s="42" t="str">
        <f t="shared" si="2"/>
        <v>PASAIA</v>
      </c>
      <c r="F40" s="42">
        <f t="shared" si="7"/>
        <v>14038</v>
      </c>
      <c r="G40" s="42">
        <f t="shared" si="8"/>
        <v>14702</v>
      </c>
    </row>
    <row r="41" spans="1:9" x14ac:dyDescent="0.25">
      <c r="A41" s="42" t="str">
        <f t="shared" si="3"/>
        <v>AVILES</v>
      </c>
      <c r="B41" s="41">
        <f t="shared" si="4"/>
        <v>10784</v>
      </c>
      <c r="C41" s="41">
        <f t="shared" si="5"/>
        <v>9433</v>
      </c>
      <c r="D41" s="41">
        <f t="shared" si="6"/>
        <v>4</v>
      </c>
      <c r="E41" s="42" t="str">
        <f t="shared" si="2"/>
        <v>AVILES</v>
      </c>
      <c r="F41" s="42">
        <f t="shared" si="7"/>
        <v>10784</v>
      </c>
      <c r="G41" s="42">
        <f t="shared" si="8"/>
        <v>9433</v>
      </c>
    </row>
    <row r="42" spans="1:9" x14ac:dyDescent="0.25">
      <c r="A42" s="42" t="str">
        <f t="shared" si="3"/>
        <v>BAHIA DE ALGECIRAS</v>
      </c>
      <c r="B42" s="41">
        <f t="shared" si="4"/>
        <v>569</v>
      </c>
      <c r="C42" s="41">
        <f t="shared" si="5"/>
        <v>211</v>
      </c>
      <c r="D42" s="41">
        <f t="shared" si="6"/>
        <v>18</v>
      </c>
      <c r="E42" s="42" t="str">
        <f t="shared" si="2"/>
        <v>BAHIA DE CADIZ</v>
      </c>
      <c r="F42" s="42">
        <f t="shared" si="7"/>
        <v>9469</v>
      </c>
      <c r="G42" s="42">
        <f t="shared" si="8"/>
        <v>13545</v>
      </c>
    </row>
    <row r="43" spans="1:9" x14ac:dyDescent="0.25">
      <c r="A43" s="42" t="str">
        <f t="shared" si="3"/>
        <v>BAHIA DE CADIZ</v>
      </c>
      <c r="B43" s="41">
        <f t="shared" si="4"/>
        <v>9469</v>
      </c>
      <c r="C43" s="41">
        <f t="shared" si="5"/>
        <v>13545</v>
      </c>
      <c r="D43" s="41">
        <f t="shared" si="6"/>
        <v>5</v>
      </c>
      <c r="E43" s="42" t="str">
        <f t="shared" si="2"/>
        <v>TARRAGONA</v>
      </c>
      <c r="F43" s="42">
        <f t="shared" si="7"/>
        <v>8552</v>
      </c>
      <c r="G43" s="42">
        <f t="shared" si="8"/>
        <v>1756</v>
      </c>
    </row>
    <row r="44" spans="1:9" x14ac:dyDescent="0.25">
      <c r="A44" s="42" t="str">
        <f t="shared" si="3"/>
        <v>BALEARES</v>
      </c>
      <c r="B44" s="41">
        <f t="shared" si="4"/>
        <v>1602</v>
      </c>
      <c r="C44" s="41">
        <f t="shared" si="5"/>
        <v>1653</v>
      </c>
      <c r="D44" s="41">
        <f t="shared" si="6"/>
        <v>13</v>
      </c>
      <c r="E44" s="42" t="str">
        <f t="shared" si="2"/>
        <v>GIJON</v>
      </c>
      <c r="F44" s="42">
        <f t="shared" si="7"/>
        <v>5053</v>
      </c>
      <c r="G44" s="42">
        <f t="shared" si="8"/>
        <v>7042</v>
      </c>
    </row>
    <row r="45" spans="1:9" x14ac:dyDescent="0.25">
      <c r="A45" s="42" t="str">
        <f t="shared" si="3"/>
        <v>BARCELONA</v>
      </c>
      <c r="B45" s="41">
        <f t="shared" si="4"/>
        <v>1650</v>
      </c>
      <c r="C45" s="41">
        <f t="shared" si="5"/>
        <v>1681</v>
      </c>
      <c r="D45" s="41">
        <f t="shared" si="6"/>
        <v>12</v>
      </c>
      <c r="E45" s="42" t="str">
        <f t="shared" si="2"/>
        <v>SANTA CRUZ DE TENERIFE</v>
      </c>
      <c r="F45" s="42">
        <f t="shared" si="7"/>
        <v>3875</v>
      </c>
      <c r="G45" s="42">
        <f t="shared" si="8"/>
        <v>2783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2605</v>
      </c>
      <c r="G46" s="42">
        <f t="shared" si="8"/>
        <v>2565</v>
      </c>
    </row>
    <row r="47" spans="1:9" x14ac:dyDescent="0.25">
      <c r="A47" s="42" t="str">
        <f t="shared" si="3"/>
        <v>CARTAGENA</v>
      </c>
      <c r="B47" s="41">
        <f t="shared" si="4"/>
        <v>389</v>
      </c>
      <c r="C47" s="41">
        <f t="shared" si="5"/>
        <v>366</v>
      </c>
      <c r="D47" s="41">
        <f t="shared" si="6"/>
        <v>19</v>
      </c>
      <c r="E47" s="42" t="str">
        <f t="shared" si="2"/>
        <v>SANTANDER</v>
      </c>
      <c r="F47" s="42">
        <f t="shared" si="7"/>
        <v>2239</v>
      </c>
      <c r="G47" s="42">
        <f t="shared" si="8"/>
        <v>3187</v>
      </c>
    </row>
    <row r="48" spans="1:9" x14ac:dyDescent="0.25">
      <c r="A48" s="42" t="str">
        <f t="shared" si="3"/>
        <v>CASTELLON</v>
      </c>
      <c r="B48" s="41">
        <f t="shared" si="4"/>
        <v>2605</v>
      </c>
      <c r="C48" s="41">
        <f t="shared" si="5"/>
        <v>2565</v>
      </c>
      <c r="D48" s="41">
        <f t="shared" si="6"/>
        <v>9</v>
      </c>
      <c r="E48" s="42" t="str">
        <f t="shared" si="2"/>
        <v>ALMERIA</v>
      </c>
      <c r="F48" s="42">
        <f t="shared" si="7"/>
        <v>1989</v>
      </c>
      <c r="G48" s="42">
        <f t="shared" si="8"/>
        <v>1678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32</v>
      </c>
      <c r="D49" s="41">
        <f t="shared" si="6"/>
        <v>24</v>
      </c>
      <c r="E49" s="42" t="str">
        <f t="shared" si="2"/>
        <v>BARCELONA</v>
      </c>
      <c r="F49" s="42">
        <f t="shared" si="7"/>
        <v>1650</v>
      </c>
      <c r="G49" s="42">
        <f t="shared" si="8"/>
        <v>1681</v>
      </c>
    </row>
    <row r="50" spans="1:7" x14ac:dyDescent="0.25">
      <c r="A50" s="42" t="str">
        <f t="shared" si="3"/>
        <v>FERROL-SAN CIBRAO</v>
      </c>
      <c r="B50" s="41">
        <f t="shared" si="4"/>
        <v>160</v>
      </c>
      <c r="C50" s="41">
        <f t="shared" si="5"/>
        <v>162</v>
      </c>
      <c r="D50" s="41">
        <f t="shared" si="6"/>
        <v>22</v>
      </c>
      <c r="E50" s="42" t="str">
        <f t="shared" si="2"/>
        <v>BALEARES</v>
      </c>
      <c r="F50" s="42">
        <f t="shared" si="7"/>
        <v>1602</v>
      </c>
      <c r="G50" s="42">
        <f t="shared" si="8"/>
        <v>1653</v>
      </c>
    </row>
    <row r="51" spans="1:7" x14ac:dyDescent="0.25">
      <c r="A51" s="42" t="str">
        <f t="shared" si="3"/>
        <v>GIJON</v>
      </c>
      <c r="B51" s="41">
        <f t="shared" si="4"/>
        <v>5053</v>
      </c>
      <c r="C51" s="41">
        <f t="shared" si="5"/>
        <v>7042</v>
      </c>
      <c r="D51" s="41">
        <f t="shared" si="6"/>
        <v>7</v>
      </c>
      <c r="E51" s="42" t="str">
        <f t="shared" si="2"/>
        <v>VALENCIA</v>
      </c>
      <c r="F51" s="42">
        <f t="shared" si="7"/>
        <v>1484</v>
      </c>
      <c r="G51" s="42">
        <f t="shared" si="8"/>
        <v>1008</v>
      </c>
    </row>
    <row r="52" spans="1:7" x14ac:dyDescent="0.25">
      <c r="A52" s="42" t="str">
        <f t="shared" si="3"/>
        <v>HUELVA</v>
      </c>
      <c r="B52" s="41">
        <f t="shared" si="4"/>
        <v>1345</v>
      </c>
      <c r="C52" s="41">
        <f t="shared" si="5"/>
        <v>1425</v>
      </c>
      <c r="D52" s="41">
        <f t="shared" si="6"/>
        <v>15</v>
      </c>
      <c r="E52" s="42" t="str">
        <f t="shared" si="2"/>
        <v>HUELVA</v>
      </c>
      <c r="F52" s="42">
        <f t="shared" si="7"/>
        <v>1345</v>
      </c>
      <c r="G52" s="42">
        <f t="shared" si="8"/>
        <v>1425</v>
      </c>
    </row>
    <row r="53" spans="1:7" x14ac:dyDescent="0.25">
      <c r="A53" s="42" t="str">
        <f t="shared" si="3"/>
        <v>LAS PALMAS</v>
      </c>
      <c r="B53" s="41">
        <f t="shared" si="4"/>
        <v>632</v>
      </c>
      <c r="C53" s="41">
        <f t="shared" si="5"/>
        <v>570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1131</v>
      </c>
      <c r="G53" s="42">
        <f t="shared" si="8"/>
        <v>1219</v>
      </c>
    </row>
    <row r="54" spans="1:7" x14ac:dyDescent="0.25">
      <c r="A54" s="42" t="str">
        <f t="shared" si="3"/>
        <v>MALAGA</v>
      </c>
      <c r="B54" s="41">
        <f t="shared" si="4"/>
        <v>255</v>
      </c>
      <c r="C54" s="41">
        <f t="shared" si="5"/>
        <v>221</v>
      </c>
      <c r="D54" s="41">
        <f t="shared" si="6"/>
        <v>21</v>
      </c>
      <c r="E54" s="42" t="str">
        <f t="shared" si="2"/>
        <v>LAS PALMAS</v>
      </c>
      <c r="F54" s="42">
        <f t="shared" si="7"/>
        <v>632</v>
      </c>
      <c r="G54" s="42">
        <f t="shared" si="8"/>
        <v>570</v>
      </c>
    </row>
    <row r="55" spans="1:7" x14ac:dyDescent="0.25">
      <c r="A55" s="42" t="str">
        <f t="shared" si="3"/>
        <v>MARIN Y RIA DE PONTEVEDRA</v>
      </c>
      <c r="B55" s="41">
        <f t="shared" si="4"/>
        <v>1131</v>
      </c>
      <c r="C55" s="41">
        <f t="shared" si="5"/>
        <v>1219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569</v>
      </c>
      <c r="G55" s="42">
        <f t="shared" si="8"/>
        <v>211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389</v>
      </c>
      <c r="G56" s="42">
        <f t="shared" si="8"/>
        <v>366</v>
      </c>
    </row>
    <row r="57" spans="1:7" x14ac:dyDescent="0.25">
      <c r="A57" s="42" t="str">
        <f t="shared" si="3"/>
        <v>MOTRIL</v>
      </c>
      <c r="B57" s="41">
        <f t="shared" si="4"/>
        <v>385</v>
      </c>
      <c r="C57" s="41">
        <f t="shared" si="5"/>
        <v>1454</v>
      </c>
      <c r="D57" s="41">
        <f t="shared" si="6"/>
        <v>20</v>
      </c>
      <c r="E57" s="42" t="str">
        <f t="shared" si="2"/>
        <v>MOTRIL</v>
      </c>
      <c r="F57" s="42">
        <f t="shared" si="9"/>
        <v>385</v>
      </c>
      <c r="G57" s="42">
        <f t="shared" si="8"/>
        <v>1454</v>
      </c>
    </row>
    <row r="58" spans="1:7" x14ac:dyDescent="0.25">
      <c r="A58" s="42" t="str">
        <f t="shared" si="3"/>
        <v>PASAIA</v>
      </c>
      <c r="B58" s="41">
        <f t="shared" si="4"/>
        <v>14038</v>
      </c>
      <c r="C58" s="41">
        <f t="shared" si="5"/>
        <v>14702</v>
      </c>
      <c r="D58" s="41">
        <f t="shared" si="6"/>
        <v>3</v>
      </c>
      <c r="E58" s="42" t="str">
        <f t="shared" si="2"/>
        <v>MALAGA</v>
      </c>
      <c r="F58" s="42">
        <f t="shared" si="9"/>
        <v>255</v>
      </c>
      <c r="G58" s="42">
        <f t="shared" si="8"/>
        <v>221</v>
      </c>
    </row>
    <row r="59" spans="1:7" x14ac:dyDescent="0.25">
      <c r="A59" s="42" t="str">
        <f t="shared" si="3"/>
        <v>SANTA CRUZ DE TENERIFE</v>
      </c>
      <c r="B59" s="41">
        <f t="shared" si="4"/>
        <v>3875</v>
      </c>
      <c r="C59" s="41">
        <f t="shared" si="5"/>
        <v>2783</v>
      </c>
      <c r="D59" s="41">
        <f t="shared" si="6"/>
        <v>8</v>
      </c>
      <c r="E59" s="42" t="str">
        <f t="shared" si="2"/>
        <v>FERROL-SAN CIBRAO</v>
      </c>
      <c r="F59" s="42">
        <f t="shared" si="9"/>
        <v>160</v>
      </c>
      <c r="G59" s="42">
        <f t="shared" si="8"/>
        <v>162</v>
      </c>
    </row>
    <row r="60" spans="1:7" x14ac:dyDescent="0.25">
      <c r="A60" s="42" t="str">
        <f t="shared" si="3"/>
        <v>SANTANDER</v>
      </c>
      <c r="B60" s="41">
        <f t="shared" si="4"/>
        <v>2239</v>
      </c>
      <c r="C60" s="41">
        <f t="shared" si="5"/>
        <v>3187</v>
      </c>
      <c r="D60" s="41">
        <f t="shared" si="6"/>
        <v>10</v>
      </c>
      <c r="E60" s="42" t="str">
        <f t="shared" si="2"/>
        <v>ALICANTE</v>
      </c>
      <c r="F60" s="42">
        <f t="shared" si="9"/>
        <v>85</v>
      </c>
      <c r="G60" s="42">
        <f t="shared" si="8"/>
        <v>175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32</v>
      </c>
    </row>
    <row r="62" spans="1:7" x14ac:dyDescent="0.25">
      <c r="A62" s="42" t="str">
        <f t="shared" si="3"/>
        <v>TARRAGONA</v>
      </c>
      <c r="B62" s="41">
        <f t="shared" si="4"/>
        <v>8552</v>
      </c>
      <c r="C62" s="41">
        <f t="shared" si="5"/>
        <v>1756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1484</v>
      </c>
      <c r="C63" s="41">
        <f t="shared" si="5"/>
        <v>1008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38664</v>
      </c>
      <c r="C64" s="41">
        <f t="shared" si="5"/>
        <v>39990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4513</v>
      </c>
      <c r="C7" s="25">
        <v>3751</v>
      </c>
      <c r="D7" s="25">
        <v>26499</v>
      </c>
      <c r="E7" s="25">
        <v>36561</v>
      </c>
      <c r="F7" s="10">
        <f>((E7*100)/D7)-100</f>
        <v>37.971244197894265</v>
      </c>
      <c r="G7" s="1"/>
      <c r="H7" s="1"/>
      <c r="I7" s="1"/>
    </row>
    <row r="8" spans="1:12" x14ac:dyDescent="0.25">
      <c r="A8" s="11" t="s">
        <v>45</v>
      </c>
      <c r="B8" s="26">
        <v>852</v>
      </c>
      <c r="C8" s="26">
        <v>387</v>
      </c>
      <c r="D8" s="26">
        <v>7310</v>
      </c>
      <c r="E8" s="26">
        <v>5497</v>
      </c>
      <c r="F8" s="13">
        <f t="shared" ref="F8:F35" si="0">((E8*100)/D8)-100</f>
        <v>-24.801641586867305</v>
      </c>
      <c r="G8" s="1"/>
      <c r="H8" s="1"/>
      <c r="I8" s="1"/>
    </row>
    <row r="9" spans="1:12" x14ac:dyDescent="0.25">
      <c r="A9" s="8" t="s">
        <v>46</v>
      </c>
      <c r="B9" s="25">
        <v>9685</v>
      </c>
      <c r="C9" s="25">
        <v>8952</v>
      </c>
      <c r="D9" s="25">
        <v>29127</v>
      </c>
      <c r="E9" s="25">
        <v>32642</v>
      </c>
      <c r="F9" s="10">
        <f t="shared" si="0"/>
        <v>12.067840834964116</v>
      </c>
      <c r="G9" s="1"/>
      <c r="H9" s="1"/>
      <c r="I9" s="1"/>
    </row>
    <row r="10" spans="1:12" x14ac:dyDescent="0.25">
      <c r="A10" s="11" t="s">
        <v>47</v>
      </c>
      <c r="B10" s="26">
        <v>4181</v>
      </c>
      <c r="C10" s="26">
        <v>4239</v>
      </c>
      <c r="D10" s="26">
        <v>26365</v>
      </c>
      <c r="E10" s="26">
        <v>24454</v>
      </c>
      <c r="F10" s="13">
        <f t="shared" si="0"/>
        <v>-7.2482457803906755</v>
      </c>
      <c r="G10" s="1"/>
      <c r="H10" s="1"/>
      <c r="I10" s="1"/>
    </row>
    <row r="11" spans="1:12" x14ac:dyDescent="0.25">
      <c r="A11" s="8" t="s">
        <v>48</v>
      </c>
      <c r="B11" s="25">
        <v>240205</v>
      </c>
      <c r="C11" s="25">
        <v>319429</v>
      </c>
      <c r="D11" s="25">
        <v>1537292</v>
      </c>
      <c r="E11" s="25">
        <v>2115184</v>
      </c>
      <c r="F11" s="10">
        <f t="shared" si="0"/>
        <v>37.59155710170873</v>
      </c>
      <c r="G11" s="1"/>
      <c r="H11" s="1"/>
      <c r="I11" s="1"/>
    </row>
    <row r="12" spans="1:12" x14ac:dyDescent="0.25">
      <c r="A12" s="11" t="s">
        <v>49</v>
      </c>
      <c r="B12" s="26">
        <v>12966</v>
      </c>
      <c r="C12" s="26">
        <v>9607</v>
      </c>
      <c r="D12" s="26">
        <v>66253</v>
      </c>
      <c r="E12" s="26">
        <v>52590</v>
      </c>
      <c r="F12" s="13">
        <f t="shared" si="0"/>
        <v>-20.622462379062085</v>
      </c>
      <c r="G12" s="1"/>
      <c r="H12" s="1"/>
      <c r="I12" s="1"/>
    </row>
    <row r="13" spans="1:12" x14ac:dyDescent="0.25">
      <c r="A13" s="8" t="s">
        <v>50</v>
      </c>
      <c r="B13" s="25">
        <v>38806</v>
      </c>
      <c r="C13" s="25">
        <v>24361</v>
      </c>
      <c r="D13" s="25">
        <v>150394</v>
      </c>
      <c r="E13" s="25">
        <v>113067</v>
      </c>
      <c r="F13" s="10">
        <f t="shared" si="0"/>
        <v>-24.819474181150838</v>
      </c>
      <c r="G13" s="1"/>
      <c r="H13" s="1"/>
      <c r="I13" s="1"/>
    </row>
    <row r="14" spans="1:12" x14ac:dyDescent="0.25">
      <c r="A14" s="11" t="s">
        <v>51</v>
      </c>
      <c r="B14" s="26">
        <v>115005</v>
      </c>
      <c r="C14" s="26">
        <v>118975</v>
      </c>
      <c r="D14" s="26">
        <v>591433</v>
      </c>
      <c r="E14" s="26">
        <v>556481</v>
      </c>
      <c r="F14" s="13">
        <f t="shared" si="0"/>
        <v>-5.9097142026231211</v>
      </c>
      <c r="G14" s="1"/>
      <c r="H14" s="1"/>
      <c r="I14" s="1"/>
    </row>
    <row r="15" spans="1:12" x14ac:dyDescent="0.25">
      <c r="A15" s="8" t="s">
        <v>52</v>
      </c>
      <c r="B15" s="25">
        <v>10670</v>
      </c>
      <c r="C15" s="25">
        <v>10700</v>
      </c>
      <c r="D15" s="25">
        <v>72315</v>
      </c>
      <c r="E15" s="25">
        <v>73405</v>
      </c>
      <c r="F15" s="10">
        <f t="shared" si="0"/>
        <v>1.5072944755583251</v>
      </c>
      <c r="G15" s="1"/>
      <c r="H15" s="1"/>
      <c r="I15" s="1"/>
    </row>
    <row r="16" spans="1:12" x14ac:dyDescent="0.25">
      <c r="A16" s="11" t="s">
        <v>53</v>
      </c>
      <c r="B16" s="26">
        <v>5300</v>
      </c>
      <c r="C16" s="26">
        <v>4671</v>
      </c>
      <c r="D16" s="26">
        <v>31583</v>
      </c>
      <c r="E16" s="26">
        <v>35204</v>
      </c>
      <c r="F16" s="13">
        <f t="shared" si="0"/>
        <v>11.465028654655981</v>
      </c>
      <c r="G16" s="1"/>
      <c r="H16" s="1"/>
      <c r="I16" s="1"/>
    </row>
    <row r="17" spans="1:9" x14ac:dyDescent="0.25">
      <c r="A17" s="8" t="s">
        <v>54</v>
      </c>
      <c r="B17" s="25">
        <v>3010</v>
      </c>
      <c r="C17" s="25">
        <v>2609</v>
      </c>
      <c r="D17" s="25">
        <v>16386</v>
      </c>
      <c r="E17" s="25">
        <v>12973</v>
      </c>
      <c r="F17" s="10">
        <f t="shared" si="0"/>
        <v>-20.828756255339925</v>
      </c>
      <c r="G17" s="1"/>
      <c r="H17" s="1"/>
      <c r="I17" s="1"/>
    </row>
    <row r="18" spans="1:9" x14ac:dyDescent="0.25">
      <c r="A18" s="11" t="s">
        <v>55</v>
      </c>
      <c r="B18" s="26">
        <v>48294</v>
      </c>
      <c r="C18" s="26">
        <v>44226</v>
      </c>
      <c r="D18" s="26">
        <v>374513</v>
      </c>
      <c r="E18" s="26">
        <v>329409</v>
      </c>
      <c r="F18" s="13">
        <f t="shared" si="0"/>
        <v>-12.043373661261427</v>
      </c>
      <c r="G18" s="1"/>
      <c r="H18" s="1"/>
      <c r="I18" s="1"/>
    </row>
    <row r="19" spans="1:9" x14ac:dyDescent="0.25">
      <c r="A19" s="8" t="s">
        <v>56</v>
      </c>
      <c r="B19" s="25">
        <v>591</v>
      </c>
      <c r="C19" s="25">
        <v>1387</v>
      </c>
      <c r="D19" s="25">
        <v>8055</v>
      </c>
      <c r="E19" s="25">
        <v>8639</v>
      </c>
      <c r="F19" s="10">
        <f t="shared" si="0"/>
        <v>7.2501551831160782</v>
      </c>
      <c r="G19" s="1"/>
      <c r="H19" s="1"/>
      <c r="I19" s="1"/>
    </row>
    <row r="20" spans="1:9" x14ac:dyDescent="0.25">
      <c r="A20" s="11" t="s">
        <v>57</v>
      </c>
      <c r="B20" s="26">
        <v>9605</v>
      </c>
      <c r="C20" s="26">
        <v>10530</v>
      </c>
      <c r="D20" s="26">
        <v>56673</v>
      </c>
      <c r="E20" s="26">
        <v>38842</v>
      </c>
      <c r="F20" s="13">
        <f t="shared" si="0"/>
        <v>-31.462954140419598</v>
      </c>
      <c r="G20" s="1"/>
      <c r="H20" s="1"/>
      <c r="I20" s="1"/>
    </row>
    <row r="21" spans="1:9" x14ac:dyDescent="0.25">
      <c r="A21" s="8" t="s">
        <v>58</v>
      </c>
      <c r="B21" s="25">
        <v>11692</v>
      </c>
      <c r="C21" s="25">
        <v>12863</v>
      </c>
      <c r="D21" s="25">
        <v>72928</v>
      </c>
      <c r="E21" s="25">
        <v>73840</v>
      </c>
      <c r="F21" s="10">
        <f t="shared" si="0"/>
        <v>1.2505484861781468</v>
      </c>
      <c r="G21" s="1"/>
      <c r="H21" s="1"/>
      <c r="I21" s="1"/>
    </row>
    <row r="22" spans="1:9" x14ac:dyDescent="0.25">
      <c r="A22" s="11" t="s">
        <v>59</v>
      </c>
      <c r="B22" s="26">
        <v>176792</v>
      </c>
      <c r="C22" s="26">
        <v>144301</v>
      </c>
      <c r="D22" s="26">
        <v>1405989</v>
      </c>
      <c r="E22" s="26">
        <v>1228309</v>
      </c>
      <c r="F22" s="13">
        <f t="shared" si="0"/>
        <v>-12.637367717670628</v>
      </c>
      <c r="G22" s="1"/>
      <c r="H22" s="1"/>
      <c r="I22" s="1"/>
    </row>
    <row r="23" spans="1:9" x14ac:dyDescent="0.25">
      <c r="A23" s="8" t="s">
        <v>60</v>
      </c>
      <c r="B23" s="25">
        <v>4204</v>
      </c>
      <c r="C23" s="25">
        <v>4567</v>
      </c>
      <c r="D23" s="25">
        <v>39001</v>
      </c>
      <c r="E23" s="25">
        <v>31020</v>
      </c>
      <c r="F23" s="10">
        <f t="shared" si="0"/>
        <v>-20.46357785697802</v>
      </c>
      <c r="G23" s="1"/>
      <c r="H23" s="1"/>
      <c r="I23" s="1"/>
    </row>
    <row r="24" spans="1:9" x14ac:dyDescent="0.25">
      <c r="A24" s="11" t="s">
        <v>61</v>
      </c>
      <c r="B24" s="26">
        <v>2403</v>
      </c>
      <c r="C24" s="26">
        <v>956</v>
      </c>
      <c r="D24" s="26">
        <v>16463</v>
      </c>
      <c r="E24" s="26">
        <v>10138</v>
      </c>
      <c r="F24" s="13">
        <f t="shared" si="0"/>
        <v>-38.419486120391177</v>
      </c>
      <c r="G24" s="1"/>
      <c r="H24" s="1"/>
      <c r="I24" s="1"/>
    </row>
    <row r="25" spans="1:9" x14ac:dyDescent="0.25">
      <c r="A25" s="8" t="s">
        <v>62</v>
      </c>
      <c r="B25" s="25">
        <v>453</v>
      </c>
      <c r="C25" s="25">
        <v>1071</v>
      </c>
      <c r="D25" s="25">
        <v>10863</v>
      </c>
      <c r="E25" s="25">
        <v>6340</v>
      </c>
      <c r="F25" s="10">
        <f t="shared" si="0"/>
        <v>-41.636748596152074</v>
      </c>
      <c r="G25" s="1"/>
      <c r="H25" s="1"/>
      <c r="I25" s="1"/>
    </row>
    <row r="26" spans="1:9" x14ac:dyDescent="0.25">
      <c r="A26" s="11" t="s">
        <v>63</v>
      </c>
      <c r="B26" s="26">
        <v>3415</v>
      </c>
      <c r="C26" s="26">
        <v>2860</v>
      </c>
      <c r="D26" s="26">
        <v>18887</v>
      </c>
      <c r="E26" s="26">
        <v>16468</v>
      </c>
      <c r="F26" s="13">
        <f t="shared" si="0"/>
        <v>-12.807751363371636</v>
      </c>
      <c r="G26" s="1"/>
      <c r="H26" s="1"/>
      <c r="I26" s="1"/>
    </row>
    <row r="27" spans="1:9" x14ac:dyDescent="0.25">
      <c r="A27" s="8" t="s">
        <v>64</v>
      </c>
      <c r="B27" s="25">
        <v>1646</v>
      </c>
      <c r="C27" s="25">
        <v>1909</v>
      </c>
      <c r="D27" s="25">
        <v>16382</v>
      </c>
      <c r="E27" s="25">
        <v>15395</v>
      </c>
      <c r="F27" s="10">
        <f t="shared" si="0"/>
        <v>-6.024905383958</v>
      </c>
      <c r="G27" s="1"/>
      <c r="H27" s="1"/>
      <c r="I27" s="1"/>
    </row>
    <row r="28" spans="1:9" x14ac:dyDescent="0.25">
      <c r="A28" s="11" t="s">
        <v>65</v>
      </c>
      <c r="B28" s="26">
        <v>49545</v>
      </c>
      <c r="C28" s="26">
        <v>39389</v>
      </c>
      <c r="D28" s="26">
        <v>529372</v>
      </c>
      <c r="E28" s="26">
        <v>476784</v>
      </c>
      <c r="F28" s="13">
        <f t="shared" si="0"/>
        <v>-9.9340350452989554</v>
      </c>
      <c r="G28" s="1"/>
      <c r="H28" s="1"/>
      <c r="I28" s="1"/>
    </row>
    <row r="29" spans="1:9" x14ac:dyDescent="0.25">
      <c r="A29" s="8" t="s">
        <v>66</v>
      </c>
      <c r="B29" s="25">
        <v>3897</v>
      </c>
      <c r="C29" s="25">
        <v>1782</v>
      </c>
      <c r="D29" s="25">
        <v>24954</v>
      </c>
      <c r="E29" s="25">
        <v>23423</v>
      </c>
      <c r="F29" s="10">
        <f t="shared" si="0"/>
        <v>-6.1352889316342072</v>
      </c>
      <c r="G29" s="1"/>
      <c r="H29" s="1"/>
      <c r="I29" s="1"/>
    </row>
    <row r="30" spans="1:9" x14ac:dyDescent="0.25">
      <c r="A30" s="11" t="s">
        <v>67</v>
      </c>
      <c r="B30" s="26">
        <v>1245</v>
      </c>
      <c r="C30" s="26">
        <v>453</v>
      </c>
      <c r="D30" s="26">
        <v>13237</v>
      </c>
      <c r="E30" s="26">
        <v>9612</v>
      </c>
      <c r="F30" s="13">
        <f t="shared" si="0"/>
        <v>-27.38535922036715</v>
      </c>
      <c r="G30" s="1"/>
      <c r="H30" s="1"/>
      <c r="I30" s="1"/>
    </row>
    <row r="31" spans="1:9" x14ac:dyDescent="0.25">
      <c r="A31" s="8" t="s">
        <v>68</v>
      </c>
      <c r="B31" s="25">
        <v>7599</v>
      </c>
      <c r="C31" s="25">
        <v>882</v>
      </c>
      <c r="D31" s="25">
        <v>60563</v>
      </c>
      <c r="E31" s="25">
        <v>28092</v>
      </c>
      <c r="F31" s="10">
        <f t="shared" si="0"/>
        <v>-53.615243630599544</v>
      </c>
      <c r="G31" s="1"/>
      <c r="H31" s="1"/>
      <c r="I31" s="1"/>
    </row>
    <row r="32" spans="1:9" x14ac:dyDescent="0.25">
      <c r="A32" s="11" t="s">
        <v>69</v>
      </c>
      <c r="B32" s="26">
        <v>39643</v>
      </c>
      <c r="C32" s="26">
        <v>26393</v>
      </c>
      <c r="D32" s="26">
        <v>285775</v>
      </c>
      <c r="E32" s="26">
        <v>254840</v>
      </c>
      <c r="F32" s="13">
        <f t="shared" si="0"/>
        <v>-10.82494969818913</v>
      </c>
      <c r="G32" s="1"/>
      <c r="H32" s="1"/>
      <c r="I32" s="1"/>
    </row>
    <row r="33" spans="1:9" x14ac:dyDescent="0.25">
      <c r="A33" s="8" t="s">
        <v>70</v>
      </c>
      <c r="B33" s="25">
        <v>19911</v>
      </c>
      <c r="C33" s="25">
        <v>17997</v>
      </c>
      <c r="D33" s="25">
        <v>130707</v>
      </c>
      <c r="E33" s="25">
        <v>127185</v>
      </c>
      <c r="F33" s="10">
        <f t="shared" si="0"/>
        <v>-2.6945764190135151</v>
      </c>
      <c r="G33" s="1"/>
      <c r="H33" s="1"/>
      <c r="I33" s="1"/>
    </row>
    <row r="34" spans="1:9" x14ac:dyDescent="0.25">
      <c r="A34" s="11" t="s">
        <v>71</v>
      </c>
      <c r="B34" s="26">
        <v>190</v>
      </c>
      <c r="C34" s="26">
        <v>340</v>
      </c>
      <c r="D34" s="26">
        <v>2053</v>
      </c>
      <c r="E34" s="26">
        <v>3053</v>
      </c>
      <c r="F34" s="13">
        <f t="shared" si="0"/>
        <v>48.709206039941563</v>
      </c>
      <c r="G34" s="1"/>
      <c r="H34" s="1"/>
      <c r="I34" s="1"/>
    </row>
    <row r="35" spans="1:9" x14ac:dyDescent="0.25">
      <c r="A35" s="14" t="s">
        <v>72</v>
      </c>
      <c r="B35" s="15">
        <f>SUM(B7:B34)</f>
        <v>826318</v>
      </c>
      <c r="C35" s="15">
        <f t="shared" ref="C35:E35" si="1">SUM(C7:C34)</f>
        <v>819587</v>
      </c>
      <c r="D35" s="15">
        <f t="shared" si="1"/>
        <v>5621372</v>
      </c>
      <c r="E35" s="15">
        <f t="shared" si="1"/>
        <v>5739447</v>
      </c>
      <c r="F35" s="16">
        <f t="shared" si="0"/>
        <v>2.1004658649169698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36561</v>
      </c>
      <c r="C38" s="41">
        <f>D7</f>
        <v>26499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2115184</v>
      </c>
      <c r="G38" s="42">
        <f>LOOKUP(E38,$A$38:$A$65,$C$38:$C$65)</f>
        <v>1537292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5497</v>
      </c>
      <c r="C39" s="41">
        <f t="shared" ref="C39:C65" si="5">D8</f>
        <v>7310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1228309</v>
      </c>
      <c r="G39" s="42">
        <f t="shared" ref="G39:G65" si="8">LOOKUP(E39,$A$38:$A$65,$C$38:$C$65)</f>
        <v>1405989</v>
      </c>
    </row>
    <row r="40" spans="1:9" x14ac:dyDescent="0.25">
      <c r="A40" s="42" t="str">
        <f t="shared" si="3"/>
        <v>ALMERIA</v>
      </c>
      <c r="B40" s="41">
        <f t="shared" si="4"/>
        <v>32642</v>
      </c>
      <c r="C40" s="41">
        <f t="shared" si="5"/>
        <v>29127</v>
      </c>
      <c r="D40" s="41">
        <f t="shared" si="6"/>
        <v>15</v>
      </c>
      <c r="E40" s="42" t="str">
        <f t="shared" si="2"/>
        <v>BARCELONA</v>
      </c>
      <c r="F40" s="42">
        <f t="shared" si="7"/>
        <v>556481</v>
      </c>
      <c r="G40" s="42">
        <f t="shared" si="8"/>
        <v>591433</v>
      </c>
    </row>
    <row r="41" spans="1:9" x14ac:dyDescent="0.25">
      <c r="A41" s="42" t="str">
        <f t="shared" si="3"/>
        <v>AVILES</v>
      </c>
      <c r="B41" s="41">
        <f t="shared" si="4"/>
        <v>24454</v>
      </c>
      <c r="C41" s="41">
        <f t="shared" si="5"/>
        <v>26365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476784</v>
      </c>
      <c r="G41" s="42">
        <f t="shared" si="8"/>
        <v>529372</v>
      </c>
    </row>
    <row r="42" spans="1:9" x14ac:dyDescent="0.25">
      <c r="A42" s="42" t="str">
        <f t="shared" si="3"/>
        <v>BAHIA DE ALGECIRAS</v>
      </c>
      <c r="B42" s="41">
        <f t="shared" si="4"/>
        <v>2115184</v>
      </c>
      <c r="C42" s="41">
        <f t="shared" si="5"/>
        <v>1537292</v>
      </c>
      <c r="D42" s="41">
        <f t="shared" si="6"/>
        <v>1</v>
      </c>
      <c r="E42" s="42" t="str">
        <f t="shared" si="2"/>
        <v>CEUTA</v>
      </c>
      <c r="F42" s="42">
        <f t="shared" si="7"/>
        <v>329409</v>
      </c>
      <c r="G42" s="42">
        <f t="shared" si="8"/>
        <v>374513</v>
      </c>
    </row>
    <row r="43" spans="1:9" x14ac:dyDescent="0.25">
      <c r="A43" s="42" t="str">
        <f t="shared" si="3"/>
        <v>BAHIA DE CADIZ</v>
      </c>
      <c r="B43" s="41">
        <f t="shared" si="4"/>
        <v>52590</v>
      </c>
      <c r="C43" s="41">
        <f t="shared" si="5"/>
        <v>66253</v>
      </c>
      <c r="D43" s="41">
        <f t="shared" si="6"/>
        <v>11</v>
      </c>
      <c r="E43" s="42" t="str">
        <f t="shared" si="2"/>
        <v>VALENCIA</v>
      </c>
      <c r="F43" s="42">
        <f t="shared" si="7"/>
        <v>254840</v>
      </c>
      <c r="G43" s="42">
        <f t="shared" si="8"/>
        <v>285775</v>
      </c>
    </row>
    <row r="44" spans="1:9" x14ac:dyDescent="0.25">
      <c r="A44" s="42" t="str">
        <f t="shared" si="3"/>
        <v>BALEARES</v>
      </c>
      <c r="B44" s="41">
        <f t="shared" si="4"/>
        <v>113067</v>
      </c>
      <c r="C44" s="41">
        <f t="shared" si="5"/>
        <v>150394</v>
      </c>
      <c r="D44" s="41">
        <f t="shared" si="6"/>
        <v>8</v>
      </c>
      <c r="E44" s="42" t="str">
        <f t="shared" si="2"/>
        <v>VIGO</v>
      </c>
      <c r="F44" s="42">
        <f t="shared" si="7"/>
        <v>127185</v>
      </c>
      <c r="G44" s="42">
        <f t="shared" si="8"/>
        <v>130707</v>
      </c>
    </row>
    <row r="45" spans="1:9" x14ac:dyDescent="0.25">
      <c r="A45" s="42" t="str">
        <f t="shared" si="3"/>
        <v>BARCELONA</v>
      </c>
      <c r="B45" s="41">
        <f t="shared" si="4"/>
        <v>556481</v>
      </c>
      <c r="C45" s="41">
        <f t="shared" si="5"/>
        <v>591433</v>
      </c>
      <c r="D45" s="41">
        <f t="shared" si="6"/>
        <v>3</v>
      </c>
      <c r="E45" s="42" t="str">
        <f t="shared" si="2"/>
        <v>BALEARES</v>
      </c>
      <c r="F45" s="42">
        <f t="shared" si="7"/>
        <v>113067</v>
      </c>
      <c r="G45" s="42">
        <f t="shared" si="8"/>
        <v>150394</v>
      </c>
    </row>
    <row r="46" spans="1:9" x14ac:dyDescent="0.25">
      <c r="A46" s="42" t="str">
        <f t="shared" si="3"/>
        <v>BILBAO</v>
      </c>
      <c r="B46" s="41">
        <f t="shared" si="4"/>
        <v>73405</v>
      </c>
      <c r="C46" s="41">
        <f t="shared" si="5"/>
        <v>72315</v>
      </c>
      <c r="D46" s="41">
        <f t="shared" si="6"/>
        <v>10</v>
      </c>
      <c r="E46" s="42" t="str">
        <f t="shared" si="2"/>
        <v>HUELVA</v>
      </c>
      <c r="F46" s="42">
        <f t="shared" si="7"/>
        <v>73840</v>
      </c>
      <c r="G46" s="42">
        <f t="shared" si="8"/>
        <v>72928</v>
      </c>
    </row>
    <row r="47" spans="1:9" x14ac:dyDescent="0.25">
      <c r="A47" s="42" t="str">
        <f t="shared" si="3"/>
        <v>CARTAGENA</v>
      </c>
      <c r="B47" s="41">
        <f t="shared" si="4"/>
        <v>35204</v>
      </c>
      <c r="C47" s="41">
        <f t="shared" si="5"/>
        <v>31583</v>
      </c>
      <c r="D47" s="41">
        <f t="shared" si="6"/>
        <v>14</v>
      </c>
      <c r="E47" s="42" t="str">
        <f t="shared" si="2"/>
        <v>BILBAO</v>
      </c>
      <c r="F47" s="42">
        <f t="shared" si="7"/>
        <v>73405</v>
      </c>
      <c r="G47" s="42">
        <f t="shared" si="8"/>
        <v>72315</v>
      </c>
    </row>
    <row r="48" spans="1:9" x14ac:dyDescent="0.25">
      <c r="A48" s="42" t="str">
        <f t="shared" si="3"/>
        <v>CASTELLON</v>
      </c>
      <c r="B48" s="41">
        <f t="shared" si="4"/>
        <v>12973</v>
      </c>
      <c r="C48" s="41">
        <f t="shared" si="5"/>
        <v>16386</v>
      </c>
      <c r="D48" s="41">
        <f t="shared" si="6"/>
        <v>22</v>
      </c>
      <c r="E48" s="42" t="str">
        <f t="shared" si="2"/>
        <v>BAHIA DE CADIZ</v>
      </c>
      <c r="F48" s="42">
        <f t="shared" si="7"/>
        <v>52590</v>
      </c>
      <c r="G48" s="42">
        <f t="shared" si="8"/>
        <v>66253</v>
      </c>
    </row>
    <row r="49" spans="1:7" x14ac:dyDescent="0.25">
      <c r="A49" s="42" t="str">
        <f t="shared" si="3"/>
        <v>CEUTA</v>
      </c>
      <c r="B49" s="41">
        <f t="shared" si="4"/>
        <v>329409</v>
      </c>
      <c r="C49" s="41">
        <f t="shared" si="5"/>
        <v>374513</v>
      </c>
      <c r="D49" s="41">
        <f t="shared" si="6"/>
        <v>5</v>
      </c>
      <c r="E49" s="42" t="str">
        <f t="shared" si="2"/>
        <v>GIJON</v>
      </c>
      <c r="F49" s="42">
        <f t="shared" si="7"/>
        <v>38842</v>
      </c>
      <c r="G49" s="42">
        <f t="shared" si="8"/>
        <v>56673</v>
      </c>
    </row>
    <row r="50" spans="1:7" x14ac:dyDescent="0.25">
      <c r="A50" s="42" t="str">
        <f t="shared" si="3"/>
        <v>FERROL-SAN CIBRAO</v>
      </c>
      <c r="B50" s="41">
        <f t="shared" si="4"/>
        <v>8639</v>
      </c>
      <c r="C50" s="41">
        <f t="shared" si="5"/>
        <v>8055</v>
      </c>
      <c r="D50" s="41">
        <f t="shared" si="6"/>
        <v>25</v>
      </c>
      <c r="E50" s="42" t="str">
        <f t="shared" si="2"/>
        <v>A CORUÑA</v>
      </c>
      <c r="F50" s="42">
        <f t="shared" si="7"/>
        <v>36561</v>
      </c>
      <c r="G50" s="42">
        <f t="shared" si="8"/>
        <v>26499</v>
      </c>
    </row>
    <row r="51" spans="1:7" x14ac:dyDescent="0.25">
      <c r="A51" s="42" t="str">
        <f t="shared" si="3"/>
        <v>GIJON</v>
      </c>
      <c r="B51" s="41">
        <f t="shared" si="4"/>
        <v>38842</v>
      </c>
      <c r="C51" s="41">
        <f t="shared" si="5"/>
        <v>56673</v>
      </c>
      <c r="D51" s="41">
        <f t="shared" si="6"/>
        <v>12</v>
      </c>
      <c r="E51" s="42" t="str">
        <f t="shared" si="2"/>
        <v>CARTAGENA</v>
      </c>
      <c r="F51" s="42">
        <f t="shared" si="7"/>
        <v>35204</v>
      </c>
      <c r="G51" s="42">
        <f t="shared" si="8"/>
        <v>31583</v>
      </c>
    </row>
    <row r="52" spans="1:7" x14ac:dyDescent="0.25">
      <c r="A52" s="42" t="str">
        <f t="shared" si="3"/>
        <v>HUELVA</v>
      </c>
      <c r="B52" s="41">
        <f t="shared" si="4"/>
        <v>73840</v>
      </c>
      <c r="C52" s="41">
        <f t="shared" si="5"/>
        <v>72928</v>
      </c>
      <c r="D52" s="41">
        <f t="shared" si="6"/>
        <v>9</v>
      </c>
      <c r="E52" s="42" t="str">
        <f t="shared" si="2"/>
        <v>ALMERIA</v>
      </c>
      <c r="F52" s="42">
        <f t="shared" si="7"/>
        <v>32642</v>
      </c>
      <c r="G52" s="42">
        <f t="shared" si="8"/>
        <v>29127</v>
      </c>
    </row>
    <row r="53" spans="1:7" x14ac:dyDescent="0.25">
      <c r="A53" s="42" t="str">
        <f t="shared" si="3"/>
        <v>LAS PALMAS</v>
      </c>
      <c r="B53" s="41">
        <f t="shared" si="4"/>
        <v>1228309</v>
      </c>
      <c r="C53" s="41">
        <f t="shared" si="5"/>
        <v>1405989</v>
      </c>
      <c r="D53" s="41">
        <f t="shared" si="6"/>
        <v>2</v>
      </c>
      <c r="E53" s="42" t="str">
        <f t="shared" si="2"/>
        <v>MALAGA</v>
      </c>
      <c r="F53" s="42">
        <f t="shared" si="7"/>
        <v>31020</v>
      </c>
      <c r="G53" s="42">
        <f t="shared" si="8"/>
        <v>39001</v>
      </c>
    </row>
    <row r="54" spans="1:7" x14ac:dyDescent="0.25">
      <c r="A54" s="42" t="str">
        <f t="shared" si="3"/>
        <v>MALAGA</v>
      </c>
      <c r="B54" s="41">
        <f t="shared" si="4"/>
        <v>31020</v>
      </c>
      <c r="C54" s="41">
        <f t="shared" si="5"/>
        <v>39001</v>
      </c>
      <c r="D54" s="41">
        <f t="shared" si="6"/>
        <v>16</v>
      </c>
      <c r="E54" s="42" t="str">
        <f t="shared" si="2"/>
        <v>TARRAGONA</v>
      </c>
      <c r="F54" s="42">
        <f t="shared" si="7"/>
        <v>28092</v>
      </c>
      <c r="G54" s="42">
        <f t="shared" si="8"/>
        <v>60563</v>
      </c>
    </row>
    <row r="55" spans="1:7" x14ac:dyDescent="0.25">
      <c r="A55" s="42" t="str">
        <f t="shared" si="3"/>
        <v>MARIN Y RIA DE PONTEVEDRA</v>
      </c>
      <c r="B55" s="41">
        <f t="shared" si="4"/>
        <v>10138</v>
      </c>
      <c r="C55" s="41">
        <f t="shared" si="5"/>
        <v>16463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24454</v>
      </c>
      <c r="G55" s="42">
        <f t="shared" si="8"/>
        <v>26365</v>
      </c>
    </row>
    <row r="56" spans="1:7" x14ac:dyDescent="0.25">
      <c r="A56" s="42" t="str">
        <f t="shared" si="3"/>
        <v>MELILLA</v>
      </c>
      <c r="B56" s="41">
        <f t="shared" si="4"/>
        <v>6340</v>
      </c>
      <c r="C56" s="41">
        <f t="shared" si="5"/>
        <v>10863</v>
      </c>
      <c r="D56" s="41">
        <f t="shared" si="6"/>
        <v>26</v>
      </c>
      <c r="E56" s="42" t="str">
        <f t="shared" si="2"/>
        <v>SANTANDER</v>
      </c>
      <c r="F56" s="42">
        <f t="shared" si="9"/>
        <v>23423</v>
      </c>
      <c r="G56" s="42">
        <f t="shared" si="8"/>
        <v>24954</v>
      </c>
    </row>
    <row r="57" spans="1:7" x14ac:dyDescent="0.25">
      <c r="A57" s="42" t="str">
        <f t="shared" si="3"/>
        <v>MOTRIL</v>
      </c>
      <c r="B57" s="41">
        <f t="shared" si="4"/>
        <v>16468</v>
      </c>
      <c r="C57" s="41">
        <f t="shared" si="5"/>
        <v>18887</v>
      </c>
      <c r="D57" s="41">
        <f t="shared" si="6"/>
        <v>20</v>
      </c>
      <c r="E57" s="42" t="str">
        <f t="shared" si="2"/>
        <v>MOTRIL</v>
      </c>
      <c r="F57" s="42">
        <f t="shared" si="9"/>
        <v>16468</v>
      </c>
      <c r="G57" s="42">
        <f t="shared" si="8"/>
        <v>18887</v>
      </c>
    </row>
    <row r="58" spans="1:7" x14ac:dyDescent="0.25">
      <c r="A58" s="42" t="str">
        <f t="shared" si="3"/>
        <v>PASAIA</v>
      </c>
      <c r="B58" s="41">
        <f t="shared" si="4"/>
        <v>15395</v>
      </c>
      <c r="C58" s="41">
        <f t="shared" si="5"/>
        <v>16382</v>
      </c>
      <c r="D58" s="41">
        <f t="shared" si="6"/>
        <v>21</v>
      </c>
      <c r="E58" s="42" t="str">
        <f t="shared" si="2"/>
        <v>PASAIA</v>
      </c>
      <c r="F58" s="42">
        <f t="shared" si="9"/>
        <v>15395</v>
      </c>
      <c r="G58" s="42">
        <f t="shared" si="8"/>
        <v>16382</v>
      </c>
    </row>
    <row r="59" spans="1:7" x14ac:dyDescent="0.25">
      <c r="A59" s="42" t="str">
        <f t="shared" si="3"/>
        <v>SANTA CRUZ DE TENERIFE</v>
      </c>
      <c r="B59" s="41">
        <f t="shared" si="4"/>
        <v>476784</v>
      </c>
      <c r="C59" s="41">
        <f t="shared" si="5"/>
        <v>529372</v>
      </c>
      <c r="D59" s="41">
        <f t="shared" si="6"/>
        <v>4</v>
      </c>
      <c r="E59" s="42" t="str">
        <f t="shared" si="2"/>
        <v>CASTELLON</v>
      </c>
      <c r="F59" s="42">
        <f t="shared" si="9"/>
        <v>12973</v>
      </c>
      <c r="G59" s="42">
        <f t="shared" si="8"/>
        <v>16386</v>
      </c>
    </row>
    <row r="60" spans="1:7" x14ac:dyDescent="0.25">
      <c r="A60" s="42" t="str">
        <f t="shared" si="3"/>
        <v>SANTANDER</v>
      </c>
      <c r="B60" s="41">
        <f t="shared" si="4"/>
        <v>23423</v>
      </c>
      <c r="C60" s="41">
        <f t="shared" si="5"/>
        <v>24954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10138</v>
      </c>
      <c r="G60" s="42">
        <f t="shared" si="8"/>
        <v>16463</v>
      </c>
    </row>
    <row r="61" spans="1:7" x14ac:dyDescent="0.25">
      <c r="A61" s="42" t="str">
        <f t="shared" si="3"/>
        <v>SEVILLA</v>
      </c>
      <c r="B61" s="41">
        <f t="shared" si="4"/>
        <v>9612</v>
      </c>
      <c r="C61" s="41">
        <f t="shared" si="5"/>
        <v>13237</v>
      </c>
      <c r="D61" s="41">
        <f t="shared" si="6"/>
        <v>24</v>
      </c>
      <c r="E61" s="42" t="str">
        <f t="shared" si="2"/>
        <v>SEVILLA</v>
      </c>
      <c r="F61" s="42">
        <f t="shared" si="9"/>
        <v>9612</v>
      </c>
      <c r="G61" s="42">
        <f t="shared" si="8"/>
        <v>13237</v>
      </c>
    </row>
    <row r="62" spans="1:7" x14ac:dyDescent="0.25">
      <c r="A62" s="42" t="str">
        <f t="shared" si="3"/>
        <v>TARRAGONA</v>
      </c>
      <c r="B62" s="41">
        <f t="shared" si="4"/>
        <v>28092</v>
      </c>
      <c r="C62" s="41">
        <f t="shared" si="5"/>
        <v>60563</v>
      </c>
      <c r="D62" s="41">
        <f t="shared" si="6"/>
        <v>17</v>
      </c>
      <c r="E62" s="42" t="str">
        <f t="shared" si="2"/>
        <v>FERROL-SAN CIBRAO</v>
      </c>
      <c r="F62" s="42">
        <f t="shared" si="9"/>
        <v>8639</v>
      </c>
      <c r="G62" s="42">
        <f t="shared" si="8"/>
        <v>8055</v>
      </c>
    </row>
    <row r="63" spans="1:7" x14ac:dyDescent="0.25">
      <c r="A63" s="42" t="str">
        <f t="shared" si="3"/>
        <v>VALENCIA</v>
      </c>
      <c r="B63" s="41">
        <f t="shared" si="4"/>
        <v>254840</v>
      </c>
      <c r="C63" s="41">
        <f t="shared" si="5"/>
        <v>285775</v>
      </c>
      <c r="D63" s="41">
        <f t="shared" si="6"/>
        <v>6</v>
      </c>
      <c r="E63" s="42" t="str">
        <f t="shared" si="2"/>
        <v>MELILLA</v>
      </c>
      <c r="F63" s="42">
        <f t="shared" si="9"/>
        <v>6340</v>
      </c>
      <c r="G63" s="42">
        <f t="shared" si="8"/>
        <v>10863</v>
      </c>
    </row>
    <row r="64" spans="1:7" x14ac:dyDescent="0.25">
      <c r="A64" s="42" t="str">
        <f t="shared" si="3"/>
        <v>VIGO</v>
      </c>
      <c r="B64" s="41">
        <f t="shared" si="4"/>
        <v>127185</v>
      </c>
      <c r="C64" s="41">
        <f t="shared" si="5"/>
        <v>130707</v>
      </c>
      <c r="D64" s="41">
        <f t="shared" si="6"/>
        <v>7</v>
      </c>
      <c r="E64" s="42" t="str">
        <f t="shared" si="2"/>
        <v>ALICANTE</v>
      </c>
      <c r="F64" s="42">
        <f t="shared" si="9"/>
        <v>5497</v>
      </c>
      <c r="G64" s="42">
        <f t="shared" si="8"/>
        <v>7310</v>
      </c>
    </row>
    <row r="65" spans="1:7" x14ac:dyDescent="0.25">
      <c r="A65" s="42" t="str">
        <f t="shared" si="3"/>
        <v>VILAGARCIA</v>
      </c>
      <c r="B65" s="41">
        <f t="shared" si="4"/>
        <v>3053</v>
      </c>
      <c r="C65" s="41">
        <f t="shared" si="5"/>
        <v>2053</v>
      </c>
      <c r="D65" s="41">
        <f t="shared" si="6"/>
        <v>28</v>
      </c>
      <c r="E65" s="42" t="str">
        <f t="shared" si="2"/>
        <v>VILAGARCIA</v>
      </c>
      <c r="F65" s="42">
        <f t="shared" si="9"/>
        <v>3053</v>
      </c>
      <c r="G65" s="42">
        <f t="shared" si="8"/>
        <v>2053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522</v>
      </c>
      <c r="C8" s="28">
        <v>0</v>
      </c>
      <c r="D8" s="28">
        <v>12925</v>
      </c>
      <c r="E8" s="28">
        <v>7956</v>
      </c>
      <c r="F8" s="13">
        <f t="shared" ref="F8:F35" si="0">((E8*100)/D8)-100</f>
        <v>-38.444874274661508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5038605</v>
      </c>
      <c r="C11" s="27">
        <v>4928147</v>
      </c>
      <c r="D11" s="27">
        <v>32221490</v>
      </c>
      <c r="E11" s="27">
        <v>35551199</v>
      </c>
      <c r="F11" s="10">
        <f t="shared" si="0"/>
        <v>10.333814482198065</v>
      </c>
      <c r="G11" s="1"/>
      <c r="H11" s="1"/>
      <c r="I11" s="1"/>
    </row>
    <row r="12" spans="1:12" x14ac:dyDescent="0.25">
      <c r="A12" s="11" t="s">
        <v>49</v>
      </c>
      <c r="B12" s="28">
        <v>56687</v>
      </c>
      <c r="C12" s="28">
        <v>17456</v>
      </c>
      <c r="D12" s="28">
        <v>93077</v>
      </c>
      <c r="E12" s="28">
        <v>58774</v>
      </c>
      <c r="F12" s="13">
        <f t="shared" si="0"/>
        <v>-36.854432351708802</v>
      </c>
      <c r="G12" s="1"/>
      <c r="H12" s="1"/>
      <c r="I12" s="1"/>
    </row>
    <row r="13" spans="1:12" x14ac:dyDescent="0.25">
      <c r="A13" s="8" t="s">
        <v>50</v>
      </c>
      <c r="B13" s="27">
        <v>845</v>
      </c>
      <c r="C13" s="27">
        <v>10555</v>
      </c>
      <c r="D13" s="27">
        <v>13344</v>
      </c>
      <c r="E13" s="27">
        <v>29484</v>
      </c>
      <c r="F13" s="10">
        <f t="shared" si="0"/>
        <v>120.95323741007195</v>
      </c>
      <c r="G13" s="1"/>
      <c r="H13" s="1"/>
      <c r="I13" s="1"/>
    </row>
    <row r="14" spans="1:12" x14ac:dyDescent="0.25">
      <c r="A14" s="11" t="s">
        <v>51</v>
      </c>
      <c r="B14" s="28">
        <v>754778</v>
      </c>
      <c r="C14" s="28">
        <v>1008266</v>
      </c>
      <c r="D14" s="28">
        <v>3948949</v>
      </c>
      <c r="E14" s="28">
        <v>4697660</v>
      </c>
      <c r="F14" s="13">
        <f t="shared" si="0"/>
        <v>18.9597535951971</v>
      </c>
      <c r="G14" s="1"/>
      <c r="H14" s="1"/>
      <c r="I14" s="1"/>
    </row>
    <row r="15" spans="1:12" x14ac:dyDescent="0.25">
      <c r="A15" s="8" t="s">
        <v>52</v>
      </c>
      <c r="B15" s="27">
        <v>3398</v>
      </c>
      <c r="C15" s="27">
        <v>314</v>
      </c>
      <c r="D15" s="27">
        <v>8464</v>
      </c>
      <c r="E15" s="27">
        <v>6653</v>
      </c>
      <c r="F15" s="10">
        <f t="shared" si="0"/>
        <v>-21.396502835538755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130843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122</v>
      </c>
      <c r="C17" s="27">
        <v>23120</v>
      </c>
      <c r="D17" s="27">
        <v>20793</v>
      </c>
      <c r="E17" s="27">
        <v>62763</v>
      </c>
      <c r="F17" s="10">
        <f t="shared" si="0"/>
        <v>201.8467753570913</v>
      </c>
      <c r="G17" s="1"/>
      <c r="H17" s="1"/>
      <c r="I17" s="1"/>
    </row>
    <row r="18" spans="1:9" x14ac:dyDescent="0.25">
      <c r="A18" s="11" t="s">
        <v>55</v>
      </c>
      <c r="B18" s="28">
        <v>1448</v>
      </c>
      <c r="C18" s="28">
        <v>6614</v>
      </c>
      <c r="D18" s="28">
        <v>4543</v>
      </c>
      <c r="E18" s="28">
        <v>6614</v>
      </c>
      <c r="F18" s="13">
        <f t="shared" si="0"/>
        <v>45.586616773057443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115632</v>
      </c>
      <c r="C20" s="28">
        <v>193175</v>
      </c>
      <c r="D20" s="28">
        <v>400033</v>
      </c>
      <c r="E20" s="28">
        <v>674291</v>
      </c>
      <c r="F20" s="13">
        <f t="shared" si="0"/>
        <v>68.558843895378629</v>
      </c>
      <c r="G20" s="1"/>
      <c r="H20" s="1"/>
      <c r="I20" s="1"/>
    </row>
    <row r="21" spans="1:9" x14ac:dyDescent="0.25">
      <c r="A21" s="8" t="s">
        <v>58</v>
      </c>
      <c r="B21" s="27">
        <v>40956</v>
      </c>
      <c r="C21" s="27">
        <v>100632</v>
      </c>
      <c r="D21" s="27">
        <v>763003</v>
      </c>
      <c r="E21" s="27">
        <v>442304</v>
      </c>
      <c r="F21" s="10">
        <f t="shared" si="0"/>
        <v>-42.031158462024393</v>
      </c>
      <c r="G21" s="1"/>
      <c r="H21" s="1"/>
      <c r="I21" s="1"/>
    </row>
    <row r="22" spans="1:9" x14ac:dyDescent="0.25">
      <c r="A22" s="11" t="s">
        <v>59</v>
      </c>
      <c r="B22" s="28">
        <v>713058</v>
      </c>
      <c r="C22" s="28">
        <v>767255</v>
      </c>
      <c r="D22" s="28">
        <v>5143568</v>
      </c>
      <c r="E22" s="28">
        <v>4751766</v>
      </c>
      <c r="F22" s="13">
        <f t="shared" si="0"/>
        <v>-7.6173193394157579</v>
      </c>
      <c r="G22" s="1"/>
      <c r="H22" s="1"/>
      <c r="I22" s="1"/>
    </row>
    <row r="23" spans="1:9" x14ac:dyDescent="0.25">
      <c r="A23" s="8" t="s">
        <v>60</v>
      </c>
      <c r="B23" s="27">
        <v>158442</v>
      </c>
      <c r="C23" s="27">
        <v>0</v>
      </c>
      <c r="D23" s="27">
        <v>419381</v>
      </c>
      <c r="E23" s="27">
        <v>173869</v>
      </c>
      <c r="F23" s="10">
        <f t="shared" si="0"/>
        <v>-58.541517140738371</v>
      </c>
      <c r="G23" s="1"/>
      <c r="H23" s="1"/>
      <c r="I23" s="1"/>
    </row>
    <row r="24" spans="1:9" x14ac:dyDescent="0.25">
      <c r="A24" s="11" t="s">
        <v>61</v>
      </c>
      <c r="B24" s="28">
        <v>5333</v>
      </c>
      <c r="C24" s="28">
        <v>1512</v>
      </c>
      <c r="D24" s="28">
        <v>20034</v>
      </c>
      <c r="E24" s="28">
        <v>9803</v>
      </c>
      <c r="F24" s="13">
        <f t="shared" si="0"/>
        <v>-51.068184087052011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1061</v>
      </c>
      <c r="C27" s="27">
        <v>714</v>
      </c>
      <c r="D27" s="27">
        <v>5813</v>
      </c>
      <c r="E27" s="27">
        <v>5656</v>
      </c>
      <c r="F27" s="10">
        <f t="shared" si="0"/>
        <v>-2.7008429382418768</v>
      </c>
      <c r="G27" s="1"/>
      <c r="H27" s="1"/>
      <c r="I27" s="1"/>
    </row>
    <row r="28" spans="1:9" x14ac:dyDescent="0.25">
      <c r="A28" s="11" t="s">
        <v>65</v>
      </c>
      <c r="B28" s="28">
        <v>3548</v>
      </c>
      <c r="C28" s="28">
        <v>2074</v>
      </c>
      <c r="D28" s="28">
        <v>24834</v>
      </c>
      <c r="E28" s="28">
        <v>22716</v>
      </c>
      <c r="F28" s="13">
        <f t="shared" si="0"/>
        <v>-8.5286301038898245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0</v>
      </c>
      <c r="E29" s="27">
        <v>245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301287</v>
      </c>
      <c r="C31" s="27">
        <v>346093</v>
      </c>
      <c r="D31" s="27">
        <v>1659107</v>
      </c>
      <c r="E31" s="27">
        <v>2070187</v>
      </c>
      <c r="F31" s="10">
        <f t="shared" si="0"/>
        <v>24.777184352787373</v>
      </c>
      <c r="G31" s="1"/>
      <c r="H31" s="1"/>
      <c r="I31" s="1"/>
    </row>
    <row r="32" spans="1:9" x14ac:dyDescent="0.25">
      <c r="A32" s="11" t="s">
        <v>69</v>
      </c>
      <c r="B32" s="28">
        <v>2568672</v>
      </c>
      <c r="C32" s="28">
        <v>2427450</v>
      </c>
      <c r="D32" s="28">
        <v>19205293</v>
      </c>
      <c r="E32" s="28">
        <v>17624553</v>
      </c>
      <c r="F32" s="13">
        <f t="shared" si="0"/>
        <v>-8.2307518036824519</v>
      </c>
      <c r="G32" s="1"/>
      <c r="H32" s="1"/>
      <c r="I32" s="1"/>
    </row>
    <row r="33" spans="1:9" x14ac:dyDescent="0.25">
      <c r="A33" s="8" t="s">
        <v>70</v>
      </c>
      <c r="B33" s="27">
        <v>21044</v>
      </c>
      <c r="C33" s="27">
        <v>15262</v>
      </c>
      <c r="D33" s="27">
        <v>185526</v>
      </c>
      <c r="E33" s="27">
        <v>116571</v>
      </c>
      <c r="F33" s="10">
        <f t="shared" si="0"/>
        <v>-37.167297306037966</v>
      </c>
      <c r="G33" s="1"/>
      <c r="H33" s="1"/>
      <c r="I33" s="1"/>
    </row>
    <row r="34" spans="1:9" x14ac:dyDescent="0.25">
      <c r="A34" s="11" t="s">
        <v>71</v>
      </c>
      <c r="B34" s="28">
        <v>5138</v>
      </c>
      <c r="C34" s="28">
        <v>0</v>
      </c>
      <c r="D34" s="28">
        <v>38045</v>
      </c>
      <c r="E34" s="28">
        <v>18581</v>
      </c>
      <c r="F34" s="13">
        <f t="shared" si="0"/>
        <v>-51.160467866999603</v>
      </c>
      <c r="G34" s="1"/>
      <c r="H34" s="1"/>
      <c r="I34" s="1"/>
    </row>
    <row r="35" spans="1:9" x14ac:dyDescent="0.25">
      <c r="A35" s="14" t="s">
        <v>72</v>
      </c>
      <c r="B35" s="15">
        <f>SUM(B7:B34)</f>
        <v>9790576</v>
      </c>
      <c r="C35" s="15">
        <f t="shared" ref="C35:E35" si="1">SUM(C7:C34)</f>
        <v>9848639</v>
      </c>
      <c r="D35" s="15">
        <f t="shared" si="1"/>
        <v>64188222</v>
      </c>
      <c r="E35" s="15">
        <f t="shared" si="1"/>
        <v>66463291</v>
      </c>
      <c r="F35" s="16">
        <f t="shared" si="0"/>
        <v>3.5443714268951112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35551199</v>
      </c>
      <c r="G38" s="42">
        <f>LOOKUP(E38,$A$38:$A$65,$C$38:$C$65)</f>
        <v>32221490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7956</v>
      </c>
      <c r="C39" s="41">
        <f t="shared" ref="C39:C65" si="5">D8</f>
        <v>12925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17624553</v>
      </c>
      <c r="G39" s="42">
        <f t="shared" ref="G39:G65" si="8">LOOKUP(E39,$A$38:$A$65,$C$38:$C$65)</f>
        <v>19205293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4751766</v>
      </c>
      <c r="G40" s="42">
        <f t="shared" si="8"/>
        <v>5143568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21</v>
      </c>
      <c r="E41" s="42" t="str">
        <f t="shared" si="2"/>
        <v>BARCELONA</v>
      </c>
      <c r="F41" s="42">
        <f t="shared" si="7"/>
        <v>4697660</v>
      </c>
      <c r="G41" s="42">
        <f t="shared" si="8"/>
        <v>3948949</v>
      </c>
    </row>
    <row r="42" spans="1:9" x14ac:dyDescent="0.25">
      <c r="A42" s="42" t="str">
        <f t="shared" si="3"/>
        <v>BAHIA DE ALGECIRAS</v>
      </c>
      <c r="B42" s="41">
        <f t="shared" si="4"/>
        <v>35551199</v>
      </c>
      <c r="C42" s="41">
        <f t="shared" si="5"/>
        <v>32221490</v>
      </c>
      <c r="D42" s="41">
        <f t="shared" si="6"/>
        <v>1</v>
      </c>
      <c r="E42" s="42" t="str">
        <f t="shared" si="2"/>
        <v>TARRAGONA</v>
      </c>
      <c r="F42" s="42">
        <f t="shared" si="7"/>
        <v>2070187</v>
      </c>
      <c r="G42" s="42">
        <f t="shared" si="8"/>
        <v>1659107</v>
      </c>
    </row>
    <row r="43" spans="1:9" x14ac:dyDescent="0.25">
      <c r="A43" s="42" t="str">
        <f t="shared" si="3"/>
        <v>BAHIA DE CADIZ</v>
      </c>
      <c r="B43" s="41">
        <f t="shared" si="4"/>
        <v>58774</v>
      </c>
      <c r="C43" s="41">
        <f t="shared" si="5"/>
        <v>93077</v>
      </c>
      <c r="D43" s="41">
        <f t="shared" si="6"/>
        <v>12</v>
      </c>
      <c r="E43" s="42" t="str">
        <f t="shared" si="2"/>
        <v>GIJON</v>
      </c>
      <c r="F43" s="42">
        <f t="shared" si="7"/>
        <v>674291</v>
      </c>
      <c r="G43" s="42">
        <f t="shared" si="8"/>
        <v>400033</v>
      </c>
    </row>
    <row r="44" spans="1:9" x14ac:dyDescent="0.25">
      <c r="A44" s="42" t="str">
        <f t="shared" si="3"/>
        <v>BALEARES</v>
      </c>
      <c r="B44" s="41">
        <f t="shared" si="4"/>
        <v>29484</v>
      </c>
      <c r="C44" s="41">
        <f t="shared" si="5"/>
        <v>13344</v>
      </c>
      <c r="D44" s="41">
        <f t="shared" si="6"/>
        <v>13</v>
      </c>
      <c r="E44" s="42" t="str">
        <f t="shared" si="2"/>
        <v>HUELVA</v>
      </c>
      <c r="F44" s="42">
        <f t="shared" si="7"/>
        <v>442304</v>
      </c>
      <c r="G44" s="42">
        <f t="shared" si="8"/>
        <v>763003</v>
      </c>
    </row>
    <row r="45" spans="1:9" x14ac:dyDescent="0.25">
      <c r="A45" s="42" t="str">
        <f t="shared" si="3"/>
        <v>BARCELONA</v>
      </c>
      <c r="B45" s="41">
        <f t="shared" si="4"/>
        <v>4697660</v>
      </c>
      <c r="C45" s="41">
        <f t="shared" si="5"/>
        <v>3948949</v>
      </c>
      <c r="D45" s="41">
        <f t="shared" si="6"/>
        <v>4</v>
      </c>
      <c r="E45" s="42" t="str">
        <f t="shared" si="2"/>
        <v>MALAGA</v>
      </c>
      <c r="F45" s="42">
        <f t="shared" si="7"/>
        <v>173869</v>
      </c>
      <c r="G45" s="42">
        <f t="shared" si="8"/>
        <v>419381</v>
      </c>
    </row>
    <row r="46" spans="1:9" x14ac:dyDescent="0.25">
      <c r="A46" s="42" t="str">
        <f t="shared" si="3"/>
        <v>BILBAO</v>
      </c>
      <c r="B46" s="41">
        <f t="shared" si="4"/>
        <v>6653</v>
      </c>
      <c r="C46" s="41">
        <f t="shared" si="5"/>
        <v>8464</v>
      </c>
      <c r="D46" s="41">
        <f t="shared" si="6"/>
        <v>18</v>
      </c>
      <c r="E46" s="42" t="str">
        <f t="shared" si="2"/>
        <v>CARTAGENA</v>
      </c>
      <c r="F46" s="42">
        <f t="shared" si="7"/>
        <v>130843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130843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116571</v>
      </c>
      <c r="G47" s="42">
        <f t="shared" si="8"/>
        <v>185526</v>
      </c>
    </row>
    <row r="48" spans="1:9" x14ac:dyDescent="0.25">
      <c r="A48" s="42" t="str">
        <f t="shared" si="3"/>
        <v>CASTELLON</v>
      </c>
      <c r="B48" s="41">
        <f t="shared" si="4"/>
        <v>62763</v>
      </c>
      <c r="C48" s="41">
        <f t="shared" si="5"/>
        <v>20793</v>
      </c>
      <c r="D48" s="41">
        <f t="shared" si="6"/>
        <v>11</v>
      </c>
      <c r="E48" s="42" t="str">
        <f t="shared" si="2"/>
        <v>CASTELLON</v>
      </c>
      <c r="F48" s="42">
        <f t="shared" si="7"/>
        <v>62763</v>
      </c>
      <c r="G48" s="42">
        <f t="shared" si="8"/>
        <v>20793</v>
      </c>
    </row>
    <row r="49" spans="1:7" x14ac:dyDescent="0.25">
      <c r="A49" s="42" t="str">
        <f t="shared" si="3"/>
        <v>CEUTA</v>
      </c>
      <c r="B49" s="41">
        <f t="shared" si="4"/>
        <v>6614</v>
      </c>
      <c r="C49" s="41">
        <f t="shared" si="5"/>
        <v>4543</v>
      </c>
      <c r="D49" s="41">
        <f t="shared" si="6"/>
        <v>19</v>
      </c>
      <c r="E49" s="42" t="str">
        <f t="shared" si="2"/>
        <v>BAHIA DE CADIZ</v>
      </c>
      <c r="F49" s="42">
        <f t="shared" si="7"/>
        <v>58774</v>
      </c>
      <c r="G49" s="42">
        <f t="shared" si="8"/>
        <v>93077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29484</v>
      </c>
      <c r="G50" s="42">
        <f t="shared" si="8"/>
        <v>13344</v>
      </c>
    </row>
    <row r="51" spans="1:7" x14ac:dyDescent="0.25">
      <c r="A51" s="42" t="str">
        <f t="shared" si="3"/>
        <v>GIJON</v>
      </c>
      <c r="B51" s="41">
        <f t="shared" si="4"/>
        <v>674291</v>
      </c>
      <c r="C51" s="41">
        <f t="shared" si="5"/>
        <v>400033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22716</v>
      </c>
      <c r="G51" s="42">
        <f t="shared" si="8"/>
        <v>24834</v>
      </c>
    </row>
    <row r="52" spans="1:7" x14ac:dyDescent="0.25">
      <c r="A52" s="42" t="str">
        <f t="shared" si="3"/>
        <v>HUELVA</v>
      </c>
      <c r="B52" s="41">
        <f t="shared" si="4"/>
        <v>442304</v>
      </c>
      <c r="C52" s="41">
        <f t="shared" si="5"/>
        <v>763003</v>
      </c>
      <c r="D52" s="41">
        <f t="shared" si="6"/>
        <v>7</v>
      </c>
      <c r="E52" s="42" t="str">
        <f t="shared" si="2"/>
        <v>VILAGARCIA</v>
      </c>
      <c r="F52" s="42">
        <f t="shared" si="7"/>
        <v>18581</v>
      </c>
      <c r="G52" s="42">
        <f t="shared" si="8"/>
        <v>38045</v>
      </c>
    </row>
    <row r="53" spans="1:7" x14ac:dyDescent="0.25">
      <c r="A53" s="42" t="str">
        <f t="shared" si="3"/>
        <v>LAS PALMAS</v>
      </c>
      <c r="B53" s="41">
        <f t="shared" si="4"/>
        <v>4751766</v>
      </c>
      <c r="C53" s="41">
        <f t="shared" si="5"/>
        <v>5143568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9803</v>
      </c>
      <c r="G53" s="42">
        <f t="shared" si="8"/>
        <v>20034</v>
      </c>
    </row>
    <row r="54" spans="1:7" x14ac:dyDescent="0.25">
      <c r="A54" s="42" t="str">
        <f t="shared" si="3"/>
        <v>MALAGA</v>
      </c>
      <c r="B54" s="41">
        <f t="shared" si="4"/>
        <v>173869</v>
      </c>
      <c r="C54" s="41">
        <f t="shared" si="5"/>
        <v>419381</v>
      </c>
      <c r="D54" s="41">
        <f t="shared" si="6"/>
        <v>8</v>
      </c>
      <c r="E54" s="42" t="str">
        <f t="shared" si="2"/>
        <v>ALICANTE</v>
      </c>
      <c r="F54" s="42">
        <f t="shared" si="7"/>
        <v>7956</v>
      </c>
      <c r="G54" s="42">
        <f t="shared" si="8"/>
        <v>12925</v>
      </c>
    </row>
    <row r="55" spans="1:7" x14ac:dyDescent="0.25">
      <c r="A55" s="42" t="str">
        <f t="shared" si="3"/>
        <v>MARIN Y RIA DE PONTEVEDRA</v>
      </c>
      <c r="B55" s="41">
        <f t="shared" si="4"/>
        <v>9803</v>
      </c>
      <c r="C55" s="41">
        <f t="shared" si="5"/>
        <v>20034</v>
      </c>
      <c r="D55" s="41">
        <f t="shared" si="6"/>
        <v>16</v>
      </c>
      <c r="E55" s="42" t="str">
        <f t="shared" si="2"/>
        <v>BILBAO</v>
      </c>
      <c r="F55" s="42">
        <f t="shared" ref="F55:F65" si="9">LOOKUP(E55,$A$38:$A$65,$B$38:$B$65)</f>
        <v>6653</v>
      </c>
      <c r="G55" s="42">
        <f t="shared" si="8"/>
        <v>8464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6614</v>
      </c>
      <c r="G56" s="42">
        <f t="shared" si="8"/>
        <v>4543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23</v>
      </c>
      <c r="E57" s="42" t="str">
        <f t="shared" si="2"/>
        <v>PASAIA</v>
      </c>
      <c r="F57" s="42">
        <f t="shared" si="9"/>
        <v>5656</v>
      </c>
      <c r="G57" s="42">
        <f t="shared" si="8"/>
        <v>5813</v>
      </c>
    </row>
    <row r="58" spans="1:7" x14ac:dyDescent="0.25">
      <c r="A58" s="42" t="str">
        <f t="shared" si="3"/>
        <v>PASAIA</v>
      </c>
      <c r="B58" s="41">
        <f t="shared" si="4"/>
        <v>5656</v>
      </c>
      <c r="C58" s="41">
        <f t="shared" si="5"/>
        <v>5813</v>
      </c>
      <c r="D58" s="41">
        <f t="shared" si="6"/>
        <v>20</v>
      </c>
      <c r="E58" s="42" t="str">
        <f t="shared" si="2"/>
        <v>AVILES</v>
      </c>
      <c r="F58" s="42">
        <f t="shared" si="9"/>
        <v>713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22716</v>
      </c>
      <c r="C59" s="41">
        <f t="shared" si="5"/>
        <v>24834</v>
      </c>
      <c r="D59" s="41">
        <f t="shared" si="6"/>
        <v>14</v>
      </c>
      <c r="E59" s="42" t="str">
        <f t="shared" si="2"/>
        <v>SANTANDER</v>
      </c>
      <c r="F59" s="42">
        <f t="shared" si="9"/>
        <v>245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245</v>
      </c>
      <c r="C60" s="41">
        <f t="shared" si="5"/>
        <v>0</v>
      </c>
      <c r="D60" s="41">
        <f t="shared" si="6"/>
        <v>22</v>
      </c>
      <c r="E60" s="42" t="str">
        <f t="shared" si="2"/>
        <v>MOTRIL</v>
      </c>
      <c r="F60" s="42">
        <f t="shared" si="9"/>
        <v>90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2070187</v>
      </c>
      <c r="C62" s="41">
        <f t="shared" si="5"/>
        <v>1659107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17624553</v>
      </c>
      <c r="C63" s="41">
        <f t="shared" si="5"/>
        <v>19205293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116571</v>
      </c>
      <c r="C64" s="41">
        <f t="shared" si="5"/>
        <v>185526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18581</v>
      </c>
      <c r="C65" s="41">
        <f t="shared" si="5"/>
        <v>38045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522</v>
      </c>
      <c r="C8" s="30">
        <v>0</v>
      </c>
      <c r="D8" s="30">
        <v>10599</v>
      </c>
      <c r="E8" s="30">
        <v>7956</v>
      </c>
      <c r="F8" s="13">
        <f t="shared" ref="F8:F35" si="0">((E8*100)/D8)-100</f>
        <v>-24.936314746674213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4218480</v>
      </c>
      <c r="C11" s="29">
        <v>4166986</v>
      </c>
      <c r="D11" s="29">
        <v>27610087</v>
      </c>
      <c r="E11" s="29">
        <v>30580980</v>
      </c>
      <c r="F11" s="10">
        <f t="shared" si="0"/>
        <v>10.760172541288981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6</v>
      </c>
      <c r="C13" s="29">
        <v>16</v>
      </c>
      <c r="D13" s="29">
        <v>22</v>
      </c>
      <c r="E13" s="29">
        <v>56</v>
      </c>
      <c r="F13" s="10">
        <f t="shared" si="0"/>
        <v>154.54545454545453</v>
      </c>
      <c r="G13" s="1"/>
      <c r="H13" s="1"/>
      <c r="I13" s="1"/>
    </row>
    <row r="14" spans="1:12" x14ac:dyDescent="0.25">
      <c r="A14" s="11" t="s">
        <v>51</v>
      </c>
      <c r="B14" s="30">
        <v>274767</v>
      </c>
      <c r="C14" s="30">
        <v>249677</v>
      </c>
      <c r="D14" s="30">
        <v>2015174</v>
      </c>
      <c r="E14" s="30">
        <v>1790264</v>
      </c>
      <c r="F14" s="13">
        <f t="shared" si="0"/>
        <v>-11.16082283713466</v>
      </c>
      <c r="G14" s="1"/>
      <c r="H14" s="1"/>
      <c r="I14" s="1"/>
    </row>
    <row r="15" spans="1:12" x14ac:dyDescent="0.25">
      <c r="A15" s="8" t="s">
        <v>52</v>
      </c>
      <c r="B15" s="29">
        <v>2831</v>
      </c>
      <c r="C15" s="29">
        <v>314</v>
      </c>
      <c r="D15" s="29">
        <v>6831</v>
      </c>
      <c r="E15" s="29">
        <v>4441</v>
      </c>
      <c r="F15" s="10">
        <f t="shared" si="0"/>
        <v>-34.98755672668716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996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122</v>
      </c>
      <c r="C17" s="29">
        <v>23095</v>
      </c>
      <c r="D17" s="29">
        <v>16197</v>
      </c>
      <c r="E17" s="29">
        <v>61116</v>
      </c>
      <c r="F17" s="10">
        <f t="shared" si="0"/>
        <v>277.32913502500463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107</v>
      </c>
      <c r="C20" s="30">
        <v>0</v>
      </c>
      <c r="D20" s="30">
        <v>107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659636</v>
      </c>
      <c r="C22" s="30">
        <v>688697</v>
      </c>
      <c r="D22" s="30">
        <v>4896277</v>
      </c>
      <c r="E22" s="30">
        <v>4403782</v>
      </c>
      <c r="F22" s="13">
        <f t="shared" si="0"/>
        <v>-10.058560820803237</v>
      </c>
      <c r="G22" s="1"/>
      <c r="H22" s="1"/>
      <c r="I22" s="1"/>
    </row>
    <row r="23" spans="1:9" x14ac:dyDescent="0.25">
      <c r="A23" s="8" t="s">
        <v>60</v>
      </c>
      <c r="B23" s="29">
        <v>158442</v>
      </c>
      <c r="C23" s="29">
        <v>0</v>
      </c>
      <c r="D23" s="29">
        <v>417353</v>
      </c>
      <c r="E23" s="29">
        <v>173671</v>
      </c>
      <c r="F23" s="10">
        <f t="shared" si="0"/>
        <v>-58.387504103241142</v>
      </c>
      <c r="G23" s="1"/>
      <c r="H23" s="1"/>
      <c r="I23" s="1"/>
    </row>
    <row r="24" spans="1:9" x14ac:dyDescent="0.25">
      <c r="A24" s="11" t="s">
        <v>61</v>
      </c>
      <c r="B24" s="30">
        <v>443</v>
      </c>
      <c r="C24" s="30">
        <v>1512</v>
      </c>
      <c r="D24" s="30">
        <v>15144</v>
      </c>
      <c r="E24" s="30">
        <v>9803</v>
      </c>
      <c r="F24" s="13">
        <f t="shared" si="0"/>
        <v>-35.268092974115163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2272</v>
      </c>
      <c r="C28" s="30">
        <v>1911</v>
      </c>
      <c r="D28" s="30">
        <v>21602</v>
      </c>
      <c r="E28" s="30">
        <v>20841</v>
      </c>
      <c r="F28" s="13">
        <f t="shared" si="0"/>
        <v>-3.5228219609295479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69512</v>
      </c>
      <c r="C31" s="29">
        <v>76348</v>
      </c>
      <c r="D31" s="29">
        <v>540295</v>
      </c>
      <c r="E31" s="29">
        <v>507754</v>
      </c>
      <c r="F31" s="10">
        <f t="shared" si="0"/>
        <v>-6.0228208663785523</v>
      </c>
      <c r="G31" s="1"/>
      <c r="H31" s="1"/>
      <c r="I31" s="1"/>
    </row>
    <row r="32" spans="1:9" x14ac:dyDescent="0.25">
      <c r="A32" s="11" t="s">
        <v>69</v>
      </c>
      <c r="B32" s="30">
        <v>2551361</v>
      </c>
      <c r="C32" s="30">
        <v>2421330</v>
      </c>
      <c r="D32" s="30">
        <v>19071195</v>
      </c>
      <c r="E32" s="30">
        <v>17584057</v>
      </c>
      <c r="F32" s="13">
        <f t="shared" si="0"/>
        <v>-7.7978228422497864</v>
      </c>
      <c r="G32" s="1"/>
      <c r="H32" s="1"/>
      <c r="I32" s="1"/>
    </row>
    <row r="33" spans="1:9" x14ac:dyDescent="0.25">
      <c r="A33" s="8" t="s">
        <v>70</v>
      </c>
      <c r="B33" s="29">
        <v>9618</v>
      </c>
      <c r="C33" s="29">
        <v>6184</v>
      </c>
      <c r="D33" s="29">
        <v>75946</v>
      </c>
      <c r="E33" s="29">
        <v>56057</v>
      </c>
      <c r="F33" s="10">
        <f t="shared" si="0"/>
        <v>-26.188344349932848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7948119</v>
      </c>
      <c r="C35" s="15">
        <f t="shared" ref="C35:E35" si="1">SUM(C7:C34)</f>
        <v>7636070</v>
      </c>
      <c r="D35" s="15">
        <f t="shared" si="1"/>
        <v>54696829</v>
      </c>
      <c r="E35" s="15">
        <f t="shared" si="1"/>
        <v>55207178</v>
      </c>
      <c r="F35" s="16">
        <f t="shared" si="0"/>
        <v>0.93305043332584603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30580980</v>
      </c>
      <c r="G38" s="42">
        <f>LOOKUP(E38,$A$38:$A$65,$C$38:$C$65)</f>
        <v>27610087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7956</v>
      </c>
      <c r="C39" s="41">
        <f t="shared" ref="C39:C65" si="5">D8</f>
        <v>10599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17584057</v>
      </c>
      <c r="G39" s="42">
        <f t="shared" ref="G39:G65" si="8">LOOKUP(E39,$A$38:$A$65,$C$38:$C$65)</f>
        <v>19071195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4403782</v>
      </c>
      <c r="G40" s="42">
        <f t="shared" si="8"/>
        <v>4896277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1790264</v>
      </c>
      <c r="G41" s="42">
        <f t="shared" si="8"/>
        <v>2015174</v>
      </c>
    </row>
    <row r="42" spans="1:9" x14ac:dyDescent="0.25">
      <c r="A42" s="42" t="str">
        <f t="shared" si="3"/>
        <v>BAHIA DE ALGECIRAS</v>
      </c>
      <c r="B42" s="41">
        <f t="shared" si="4"/>
        <v>30580980</v>
      </c>
      <c r="C42" s="41">
        <f t="shared" si="5"/>
        <v>27610087</v>
      </c>
      <c r="D42" s="41">
        <f t="shared" si="6"/>
        <v>1</v>
      </c>
      <c r="E42" s="42" t="str">
        <f t="shared" si="2"/>
        <v>TARRAGONA</v>
      </c>
      <c r="F42" s="42">
        <f t="shared" si="7"/>
        <v>507754</v>
      </c>
      <c r="G42" s="42">
        <f t="shared" si="8"/>
        <v>540295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12</v>
      </c>
      <c r="E43" s="42" t="str">
        <f t="shared" si="2"/>
        <v>MALAGA</v>
      </c>
      <c r="F43" s="42">
        <f t="shared" si="7"/>
        <v>173671</v>
      </c>
      <c r="G43" s="42">
        <f t="shared" si="8"/>
        <v>417353</v>
      </c>
    </row>
    <row r="44" spans="1:9" x14ac:dyDescent="0.25">
      <c r="A44" s="42" t="str">
        <f t="shared" si="3"/>
        <v>BALEARES</v>
      </c>
      <c r="B44" s="41">
        <f t="shared" si="4"/>
        <v>56</v>
      </c>
      <c r="C44" s="41">
        <f t="shared" si="5"/>
        <v>22</v>
      </c>
      <c r="D44" s="41">
        <f t="shared" si="6"/>
        <v>17</v>
      </c>
      <c r="E44" s="42" t="str">
        <f t="shared" si="2"/>
        <v>CASTELLON</v>
      </c>
      <c r="F44" s="42">
        <f t="shared" si="7"/>
        <v>61116</v>
      </c>
      <c r="G44" s="42">
        <f t="shared" si="8"/>
        <v>16197</v>
      </c>
    </row>
    <row r="45" spans="1:9" x14ac:dyDescent="0.25">
      <c r="A45" s="42" t="str">
        <f t="shared" si="3"/>
        <v>BARCELONA</v>
      </c>
      <c r="B45" s="41">
        <f t="shared" si="4"/>
        <v>1790264</v>
      </c>
      <c r="C45" s="41">
        <f t="shared" si="5"/>
        <v>2015174</v>
      </c>
      <c r="D45" s="41">
        <f t="shared" si="6"/>
        <v>4</v>
      </c>
      <c r="E45" s="42" t="str">
        <f t="shared" si="2"/>
        <v>VIGO</v>
      </c>
      <c r="F45" s="42">
        <f t="shared" si="7"/>
        <v>56057</v>
      </c>
      <c r="G45" s="42">
        <f t="shared" si="8"/>
        <v>75946</v>
      </c>
    </row>
    <row r="46" spans="1:9" x14ac:dyDescent="0.25">
      <c r="A46" s="42" t="str">
        <f t="shared" si="3"/>
        <v>BILBAO</v>
      </c>
      <c r="B46" s="41">
        <f t="shared" si="4"/>
        <v>4441</v>
      </c>
      <c r="C46" s="41">
        <f t="shared" si="5"/>
        <v>6831</v>
      </c>
      <c r="D46" s="41">
        <f t="shared" si="6"/>
        <v>13</v>
      </c>
      <c r="E46" s="42" t="str">
        <f t="shared" si="2"/>
        <v>SANTA CRUZ DE TENERIFE</v>
      </c>
      <c r="F46" s="42">
        <f t="shared" si="7"/>
        <v>20841</v>
      </c>
      <c r="G46" s="42">
        <f t="shared" si="8"/>
        <v>21602</v>
      </c>
    </row>
    <row r="47" spans="1:9" x14ac:dyDescent="0.25">
      <c r="A47" s="42" t="str">
        <f t="shared" si="3"/>
        <v>CARTAGENA</v>
      </c>
      <c r="B47" s="41">
        <f t="shared" si="4"/>
        <v>996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9803</v>
      </c>
      <c r="G47" s="42">
        <f t="shared" si="8"/>
        <v>15144</v>
      </c>
    </row>
    <row r="48" spans="1:9" x14ac:dyDescent="0.25">
      <c r="A48" s="42" t="str">
        <f t="shared" si="3"/>
        <v>CASTELLON</v>
      </c>
      <c r="B48" s="41">
        <f t="shared" si="4"/>
        <v>61116</v>
      </c>
      <c r="C48" s="41">
        <f t="shared" si="5"/>
        <v>16197</v>
      </c>
      <c r="D48" s="41">
        <f t="shared" si="6"/>
        <v>7</v>
      </c>
      <c r="E48" s="42" t="str">
        <f t="shared" si="2"/>
        <v>ALICANTE</v>
      </c>
      <c r="F48" s="42">
        <f t="shared" si="7"/>
        <v>7956</v>
      </c>
      <c r="G48" s="42">
        <f t="shared" si="8"/>
        <v>10599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BAHIA DE CADIZ</v>
      </c>
      <c r="F49" s="42">
        <f t="shared" si="7"/>
        <v>5220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4441</v>
      </c>
      <c r="G50" s="42">
        <f t="shared" si="8"/>
        <v>6831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107</v>
      </c>
      <c r="D51" s="41">
        <f t="shared" si="6"/>
        <v>28</v>
      </c>
      <c r="E51" s="42" t="str">
        <f t="shared" si="2"/>
        <v>CARTAGENA</v>
      </c>
      <c r="F51" s="42">
        <f t="shared" si="7"/>
        <v>996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4403782</v>
      </c>
      <c r="C53" s="41">
        <f t="shared" si="5"/>
        <v>4896277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173671</v>
      </c>
      <c r="C54" s="41">
        <f t="shared" si="5"/>
        <v>417353</v>
      </c>
      <c r="D54" s="41">
        <f t="shared" si="6"/>
        <v>6</v>
      </c>
      <c r="E54" s="42" t="str">
        <f t="shared" si="2"/>
        <v>BALEARES</v>
      </c>
      <c r="F54" s="42">
        <f t="shared" si="7"/>
        <v>56</v>
      </c>
      <c r="G54" s="42">
        <f t="shared" si="8"/>
        <v>22</v>
      </c>
    </row>
    <row r="55" spans="1:7" x14ac:dyDescent="0.25">
      <c r="A55" s="42" t="str">
        <f t="shared" si="3"/>
        <v>MARIN Y RIA DE PONTEVEDRA</v>
      </c>
      <c r="B55" s="41">
        <f t="shared" si="4"/>
        <v>9803</v>
      </c>
      <c r="C55" s="41">
        <f t="shared" si="5"/>
        <v>15144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20841</v>
      </c>
      <c r="C59" s="41">
        <f t="shared" si="5"/>
        <v>21602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507754</v>
      </c>
      <c r="C62" s="41">
        <f t="shared" si="5"/>
        <v>540295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17584057</v>
      </c>
      <c r="C63" s="41">
        <f t="shared" si="5"/>
        <v>19071195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56057</v>
      </c>
      <c r="C64" s="41">
        <f t="shared" si="5"/>
        <v>75946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6931</v>
      </c>
      <c r="C7" s="31">
        <v>2197</v>
      </c>
      <c r="D7" s="31">
        <v>30361</v>
      </c>
      <c r="E7" s="31">
        <v>15126</v>
      </c>
      <c r="F7" s="10">
        <f>((E7*100)/D7)-100</f>
        <v>-50.179506603866805</v>
      </c>
      <c r="G7" s="1"/>
      <c r="H7" s="1"/>
      <c r="I7" s="1"/>
    </row>
    <row r="8" spans="1:12" x14ac:dyDescent="0.25">
      <c r="A8" s="11" t="s">
        <v>45</v>
      </c>
      <c r="B8" s="32">
        <v>97548</v>
      </c>
      <c r="C8" s="32">
        <v>77870</v>
      </c>
      <c r="D8" s="32">
        <v>692933</v>
      </c>
      <c r="E8" s="32">
        <v>610387</v>
      </c>
      <c r="F8" s="13">
        <f t="shared" ref="F8:F35" si="0">((E8*100)/D8)-100</f>
        <v>-11.912551429936229</v>
      </c>
      <c r="G8" s="1"/>
      <c r="H8" s="1"/>
      <c r="I8" s="1"/>
    </row>
    <row r="9" spans="1:12" x14ac:dyDescent="0.25">
      <c r="A9" s="8" t="s">
        <v>46</v>
      </c>
      <c r="B9" s="31">
        <v>10987</v>
      </c>
      <c r="C9" s="31">
        <v>6104</v>
      </c>
      <c r="D9" s="31">
        <v>45787</v>
      </c>
      <c r="E9" s="31">
        <v>48950</v>
      </c>
      <c r="F9" s="10">
        <f t="shared" si="0"/>
        <v>6.908074344246188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4530324</v>
      </c>
      <c r="C11" s="31">
        <v>4354437</v>
      </c>
      <c r="D11" s="31">
        <v>29740865</v>
      </c>
      <c r="E11" s="31">
        <v>32527647</v>
      </c>
      <c r="F11" s="10">
        <f t="shared" si="0"/>
        <v>9.3702116599500442</v>
      </c>
      <c r="G11" s="1"/>
      <c r="H11" s="1"/>
      <c r="I11" s="1"/>
    </row>
    <row r="12" spans="1:12" x14ac:dyDescent="0.25">
      <c r="A12" s="11" t="s">
        <v>49</v>
      </c>
      <c r="B12" s="32">
        <v>64974</v>
      </c>
      <c r="C12" s="32">
        <v>53276</v>
      </c>
      <c r="D12" s="32">
        <v>524207</v>
      </c>
      <c r="E12" s="32">
        <v>492921</v>
      </c>
      <c r="F12" s="13">
        <f t="shared" si="0"/>
        <v>-5.9682529992922611</v>
      </c>
      <c r="G12" s="1"/>
      <c r="H12" s="1"/>
      <c r="I12" s="1"/>
    </row>
    <row r="13" spans="1:12" x14ac:dyDescent="0.25">
      <c r="A13" s="8" t="s">
        <v>50</v>
      </c>
      <c r="B13" s="31">
        <v>25338</v>
      </c>
      <c r="C13" s="31">
        <v>29888</v>
      </c>
      <c r="D13" s="31">
        <v>153622</v>
      </c>
      <c r="E13" s="31">
        <v>169542</v>
      </c>
      <c r="F13" s="10">
        <f t="shared" si="0"/>
        <v>10.363099035294425</v>
      </c>
      <c r="G13" s="1"/>
      <c r="H13" s="1"/>
      <c r="I13" s="1"/>
    </row>
    <row r="14" spans="1:12" x14ac:dyDescent="0.25">
      <c r="A14" s="11" t="s">
        <v>51</v>
      </c>
      <c r="B14" s="32">
        <v>1498359</v>
      </c>
      <c r="C14" s="32">
        <v>1598943</v>
      </c>
      <c r="D14" s="32">
        <v>9911656</v>
      </c>
      <c r="E14" s="32">
        <v>10102788</v>
      </c>
      <c r="F14" s="13">
        <f t="shared" si="0"/>
        <v>1.9283558670720566</v>
      </c>
      <c r="G14" s="1"/>
      <c r="H14" s="1"/>
      <c r="I14" s="1"/>
    </row>
    <row r="15" spans="1:12" x14ac:dyDescent="0.25">
      <c r="A15" s="8" t="s">
        <v>52</v>
      </c>
      <c r="B15" s="31">
        <v>543159</v>
      </c>
      <c r="C15" s="31">
        <v>571624</v>
      </c>
      <c r="D15" s="31">
        <v>3594336</v>
      </c>
      <c r="E15" s="31">
        <v>3735415</v>
      </c>
      <c r="F15" s="10">
        <f t="shared" si="0"/>
        <v>3.9250365018740609</v>
      </c>
      <c r="G15" s="1"/>
      <c r="H15" s="1"/>
      <c r="I15" s="1"/>
    </row>
    <row r="16" spans="1:12" x14ac:dyDescent="0.25">
      <c r="A16" s="11" t="s">
        <v>53</v>
      </c>
      <c r="B16" s="32">
        <v>89884</v>
      </c>
      <c r="C16" s="32">
        <v>96474</v>
      </c>
      <c r="D16" s="32">
        <v>534318</v>
      </c>
      <c r="E16" s="32">
        <v>616010</v>
      </c>
      <c r="F16" s="13">
        <f t="shared" si="0"/>
        <v>15.289022641947298</v>
      </c>
      <c r="G16" s="1"/>
      <c r="H16" s="1"/>
      <c r="I16" s="1"/>
    </row>
    <row r="17" spans="1:9" x14ac:dyDescent="0.25">
      <c r="A17" s="8" t="s">
        <v>54</v>
      </c>
      <c r="B17" s="31">
        <v>211163</v>
      </c>
      <c r="C17" s="31">
        <v>258211</v>
      </c>
      <c r="D17" s="31">
        <v>1541817</v>
      </c>
      <c r="E17" s="31">
        <v>1649883</v>
      </c>
      <c r="F17" s="10">
        <f t="shared" si="0"/>
        <v>7.0090030139763684</v>
      </c>
      <c r="G17" s="1"/>
      <c r="H17" s="1"/>
      <c r="I17" s="1"/>
    </row>
    <row r="18" spans="1:9" x14ac:dyDescent="0.25">
      <c r="A18" s="11" t="s">
        <v>55</v>
      </c>
      <c r="B18" s="32">
        <v>7307</v>
      </c>
      <c r="C18" s="32">
        <v>10891</v>
      </c>
      <c r="D18" s="32">
        <v>54650</v>
      </c>
      <c r="E18" s="32">
        <v>66553</v>
      </c>
      <c r="F18" s="13">
        <f t="shared" si="0"/>
        <v>21.780420860018296</v>
      </c>
      <c r="G18" s="1"/>
      <c r="H18" s="1"/>
      <c r="I18" s="1"/>
    </row>
    <row r="19" spans="1:9" x14ac:dyDescent="0.25">
      <c r="A19" s="8" t="s">
        <v>56</v>
      </c>
      <c r="B19" s="31">
        <v>433</v>
      </c>
      <c r="C19" s="31">
        <v>850</v>
      </c>
      <c r="D19" s="31">
        <v>4880</v>
      </c>
      <c r="E19" s="31">
        <v>3787</v>
      </c>
      <c r="F19" s="10">
        <f t="shared" si="0"/>
        <v>-22.397540983606561</v>
      </c>
      <c r="G19" s="1"/>
      <c r="H19" s="1"/>
      <c r="I19" s="1"/>
    </row>
    <row r="20" spans="1:9" x14ac:dyDescent="0.25">
      <c r="A20" s="11" t="s">
        <v>57</v>
      </c>
      <c r="B20" s="32">
        <v>71662</v>
      </c>
      <c r="C20" s="32">
        <v>54531</v>
      </c>
      <c r="D20" s="32">
        <v>449501</v>
      </c>
      <c r="E20" s="32">
        <v>410492</v>
      </c>
      <c r="F20" s="13">
        <f t="shared" si="0"/>
        <v>-8.6782899259400921</v>
      </c>
      <c r="G20" s="1"/>
      <c r="H20" s="1"/>
      <c r="I20" s="1"/>
    </row>
    <row r="21" spans="1:9" x14ac:dyDescent="0.25">
      <c r="A21" s="8" t="s">
        <v>58</v>
      </c>
      <c r="B21" s="31">
        <v>535</v>
      </c>
      <c r="C21" s="31">
        <v>4573</v>
      </c>
      <c r="D21" s="31">
        <v>4741</v>
      </c>
      <c r="E21" s="31">
        <v>44556</v>
      </c>
      <c r="F21" s="10">
        <f t="shared" si="0"/>
        <v>839.80172959291292</v>
      </c>
      <c r="G21" s="1"/>
      <c r="H21" s="1"/>
      <c r="I21" s="1"/>
    </row>
    <row r="22" spans="1:9" x14ac:dyDescent="0.25">
      <c r="A22" s="11" t="s">
        <v>59</v>
      </c>
      <c r="B22" s="32">
        <v>922117</v>
      </c>
      <c r="C22" s="32">
        <v>968157</v>
      </c>
      <c r="D22" s="32">
        <v>6645319</v>
      </c>
      <c r="E22" s="32">
        <v>6278277</v>
      </c>
      <c r="F22" s="13">
        <f t="shared" si="0"/>
        <v>-5.5233164878917052</v>
      </c>
      <c r="G22" s="1"/>
      <c r="H22" s="1"/>
      <c r="I22" s="1"/>
    </row>
    <row r="23" spans="1:9" x14ac:dyDescent="0.25">
      <c r="A23" s="8" t="s">
        <v>60</v>
      </c>
      <c r="B23" s="31">
        <v>184445</v>
      </c>
      <c r="C23" s="31">
        <v>30152</v>
      </c>
      <c r="D23" s="31">
        <v>577449</v>
      </c>
      <c r="E23" s="31">
        <v>372725</v>
      </c>
      <c r="F23" s="10">
        <f t="shared" si="0"/>
        <v>-35.45317421971464</v>
      </c>
      <c r="G23" s="1"/>
      <c r="H23" s="1"/>
      <c r="I23" s="1"/>
    </row>
    <row r="24" spans="1:9" x14ac:dyDescent="0.25">
      <c r="A24" s="11" t="s">
        <v>61</v>
      </c>
      <c r="B24" s="32">
        <v>16384</v>
      </c>
      <c r="C24" s="32">
        <v>19784</v>
      </c>
      <c r="D24" s="32">
        <v>158235</v>
      </c>
      <c r="E24" s="32">
        <v>142995</v>
      </c>
      <c r="F24" s="13">
        <f t="shared" si="0"/>
        <v>-9.6312446677410151</v>
      </c>
      <c r="G24" s="1"/>
      <c r="H24" s="1"/>
      <c r="I24" s="1"/>
    </row>
    <row r="25" spans="1:9" x14ac:dyDescent="0.25">
      <c r="A25" s="8" t="s">
        <v>62</v>
      </c>
      <c r="B25" s="31">
        <v>18762</v>
      </c>
      <c r="C25" s="31">
        <v>19616</v>
      </c>
      <c r="D25" s="31">
        <v>147411</v>
      </c>
      <c r="E25" s="31">
        <v>165422</v>
      </c>
      <c r="F25" s="10">
        <f t="shared" si="0"/>
        <v>12.218219807205699</v>
      </c>
      <c r="G25" s="1"/>
      <c r="H25" s="1"/>
      <c r="I25" s="1"/>
    </row>
    <row r="26" spans="1:9" x14ac:dyDescent="0.25">
      <c r="A26" s="11" t="s">
        <v>63</v>
      </c>
      <c r="B26" s="32">
        <v>6380</v>
      </c>
      <c r="C26" s="32">
        <v>0</v>
      </c>
      <c r="D26" s="32">
        <v>31164</v>
      </c>
      <c r="E26" s="32">
        <v>15377</v>
      </c>
      <c r="F26" s="13">
        <f t="shared" si="0"/>
        <v>-50.65781029392889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206781</v>
      </c>
      <c r="C28" s="32">
        <v>203193</v>
      </c>
      <c r="D28" s="32">
        <v>1374345</v>
      </c>
      <c r="E28" s="32">
        <v>1407382</v>
      </c>
      <c r="F28" s="13">
        <f t="shared" si="0"/>
        <v>2.4038360091534514</v>
      </c>
      <c r="G28" s="1"/>
      <c r="H28" s="1"/>
      <c r="I28" s="1"/>
    </row>
    <row r="29" spans="1:9" x14ac:dyDescent="0.25">
      <c r="A29" s="8" t="s">
        <v>66</v>
      </c>
      <c r="B29" s="31">
        <v>1185</v>
      </c>
      <c r="C29" s="31">
        <v>1032</v>
      </c>
      <c r="D29" s="31">
        <v>9366</v>
      </c>
      <c r="E29" s="31">
        <v>7885</v>
      </c>
      <c r="F29" s="10">
        <f t="shared" si="0"/>
        <v>-15.812513346145636</v>
      </c>
      <c r="G29" s="1"/>
      <c r="H29" s="1"/>
      <c r="I29" s="1"/>
    </row>
    <row r="30" spans="1:9" x14ac:dyDescent="0.25">
      <c r="A30" s="11" t="s">
        <v>67</v>
      </c>
      <c r="B30" s="32">
        <v>92073</v>
      </c>
      <c r="C30" s="32">
        <v>115527</v>
      </c>
      <c r="D30" s="32">
        <v>609264</v>
      </c>
      <c r="E30" s="32">
        <v>686306</v>
      </c>
      <c r="F30" s="13">
        <f t="shared" si="0"/>
        <v>12.64509309593214</v>
      </c>
      <c r="G30" s="1"/>
      <c r="H30" s="1"/>
      <c r="I30" s="1"/>
    </row>
    <row r="31" spans="1:9" x14ac:dyDescent="0.25">
      <c r="A31" s="8" t="s">
        <v>68</v>
      </c>
      <c r="B31" s="31">
        <v>121615</v>
      </c>
      <c r="C31" s="31">
        <v>156285</v>
      </c>
      <c r="D31" s="31">
        <v>932712</v>
      </c>
      <c r="E31" s="31">
        <v>1018678</v>
      </c>
      <c r="F31" s="10">
        <f t="shared" si="0"/>
        <v>9.2167785983240265</v>
      </c>
      <c r="G31" s="1"/>
      <c r="H31" s="1"/>
      <c r="I31" s="1"/>
    </row>
    <row r="32" spans="1:9" x14ac:dyDescent="0.25">
      <c r="A32" s="11" t="s">
        <v>69</v>
      </c>
      <c r="B32" s="32">
        <v>4274880</v>
      </c>
      <c r="C32" s="32">
        <v>4085679</v>
      </c>
      <c r="D32" s="32">
        <v>29671886</v>
      </c>
      <c r="E32" s="32">
        <v>28510533</v>
      </c>
      <c r="F32" s="13">
        <f t="shared" si="0"/>
        <v>-3.9139844363111962</v>
      </c>
      <c r="G32" s="1"/>
      <c r="H32" s="1"/>
      <c r="I32" s="1"/>
    </row>
    <row r="33" spans="1:9" x14ac:dyDescent="0.25">
      <c r="A33" s="8" t="s">
        <v>70</v>
      </c>
      <c r="B33" s="31">
        <v>221076</v>
      </c>
      <c r="C33" s="31">
        <v>231082</v>
      </c>
      <c r="D33" s="31">
        <v>1416559</v>
      </c>
      <c r="E33" s="31">
        <v>1374216</v>
      </c>
      <c r="F33" s="10">
        <f t="shared" si="0"/>
        <v>-2.989144822065299</v>
      </c>
      <c r="G33" s="1"/>
      <c r="H33" s="1"/>
      <c r="I33" s="1"/>
    </row>
    <row r="34" spans="1:9" x14ac:dyDescent="0.25">
      <c r="A34" s="11" t="s">
        <v>71</v>
      </c>
      <c r="B34" s="32">
        <v>25895</v>
      </c>
      <c r="C34" s="32">
        <v>21225</v>
      </c>
      <c r="D34" s="32">
        <v>152989</v>
      </c>
      <c r="E34" s="32">
        <v>168845</v>
      </c>
      <c r="F34" s="13">
        <f t="shared" si="0"/>
        <v>10.36414382733399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13250197</v>
      </c>
      <c r="C35" s="15">
        <f t="shared" ref="C35:E35" si="1">SUM(C7:C34)</f>
        <v>12971601</v>
      </c>
      <c r="D35" s="15">
        <f t="shared" si="1"/>
        <v>89010385</v>
      </c>
      <c r="E35" s="15">
        <f t="shared" si="1"/>
        <v>90642698</v>
      </c>
      <c r="F35" s="16">
        <f t="shared" si="0"/>
        <v>1.8338455675705774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15126</v>
      </c>
      <c r="C38" s="41">
        <f>D7</f>
        <v>30361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32527647</v>
      </c>
      <c r="G38" s="42">
        <f>LOOKUP(E38,$A$38:$A$65,$C$38:$C$65)</f>
        <v>29740865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610387</v>
      </c>
      <c r="C39" s="41">
        <f t="shared" ref="C39:C65" si="5">D8</f>
        <v>692933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28510533</v>
      </c>
      <c r="G39" s="42">
        <f t="shared" ref="G39:G65" si="8">LOOKUP(E39,$A$38:$A$65,$C$38:$C$65)</f>
        <v>29671886</v>
      </c>
    </row>
    <row r="40" spans="1:9" x14ac:dyDescent="0.25">
      <c r="A40" s="42" t="str">
        <f t="shared" si="3"/>
        <v>ALMERIA</v>
      </c>
      <c r="B40" s="41">
        <f t="shared" si="4"/>
        <v>48950</v>
      </c>
      <c r="C40" s="41">
        <f t="shared" si="5"/>
        <v>45787</v>
      </c>
      <c r="D40" s="41">
        <f t="shared" si="6"/>
        <v>21</v>
      </c>
      <c r="E40" s="42" t="str">
        <f t="shared" si="2"/>
        <v>BARCELONA</v>
      </c>
      <c r="F40" s="42">
        <f t="shared" si="7"/>
        <v>10102788</v>
      </c>
      <c r="G40" s="42">
        <f t="shared" si="8"/>
        <v>9911656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6278277</v>
      </c>
      <c r="G41" s="42">
        <f t="shared" si="8"/>
        <v>6645319</v>
      </c>
    </row>
    <row r="42" spans="1:9" x14ac:dyDescent="0.25">
      <c r="A42" s="42" t="str">
        <f t="shared" si="3"/>
        <v>BAHIA DE ALGECIRAS</v>
      </c>
      <c r="B42" s="41">
        <f t="shared" si="4"/>
        <v>32527647</v>
      </c>
      <c r="C42" s="41">
        <f t="shared" si="5"/>
        <v>29740865</v>
      </c>
      <c r="D42" s="41">
        <f t="shared" si="6"/>
        <v>1</v>
      </c>
      <c r="E42" s="42" t="str">
        <f t="shared" si="2"/>
        <v>BILBAO</v>
      </c>
      <c r="F42" s="42">
        <f t="shared" si="7"/>
        <v>3735415</v>
      </c>
      <c r="G42" s="42">
        <f t="shared" si="8"/>
        <v>3594336</v>
      </c>
    </row>
    <row r="43" spans="1:9" x14ac:dyDescent="0.25">
      <c r="A43" s="42" t="str">
        <f t="shared" si="3"/>
        <v>BAHIA DE CADIZ</v>
      </c>
      <c r="B43" s="41">
        <f t="shared" si="4"/>
        <v>492921</v>
      </c>
      <c r="C43" s="41">
        <f t="shared" si="5"/>
        <v>524207</v>
      </c>
      <c r="D43" s="41">
        <f t="shared" si="6"/>
        <v>13</v>
      </c>
      <c r="E43" s="42" t="str">
        <f t="shared" si="2"/>
        <v>CASTELLON</v>
      </c>
      <c r="F43" s="42">
        <f t="shared" si="7"/>
        <v>1649883</v>
      </c>
      <c r="G43" s="42">
        <f t="shared" si="8"/>
        <v>1541817</v>
      </c>
    </row>
    <row r="44" spans="1:9" x14ac:dyDescent="0.25">
      <c r="A44" s="42" t="str">
        <f t="shared" si="3"/>
        <v>BALEARES</v>
      </c>
      <c r="B44" s="41">
        <f t="shared" si="4"/>
        <v>169542</v>
      </c>
      <c r="C44" s="41">
        <f t="shared" si="5"/>
        <v>153622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1407382</v>
      </c>
      <c r="G44" s="42">
        <f t="shared" si="8"/>
        <v>1374345</v>
      </c>
    </row>
    <row r="45" spans="1:9" x14ac:dyDescent="0.25">
      <c r="A45" s="42" t="str">
        <f t="shared" si="3"/>
        <v>BARCELONA</v>
      </c>
      <c r="B45" s="41">
        <f t="shared" si="4"/>
        <v>10102788</v>
      </c>
      <c r="C45" s="41">
        <f t="shared" si="5"/>
        <v>9911656</v>
      </c>
      <c r="D45" s="41">
        <f t="shared" si="6"/>
        <v>3</v>
      </c>
      <c r="E45" s="42" t="str">
        <f t="shared" si="2"/>
        <v>VIGO</v>
      </c>
      <c r="F45" s="42">
        <f t="shared" si="7"/>
        <v>1374216</v>
      </c>
      <c r="G45" s="42">
        <f t="shared" si="8"/>
        <v>1416559</v>
      </c>
    </row>
    <row r="46" spans="1:9" x14ac:dyDescent="0.25">
      <c r="A46" s="42" t="str">
        <f t="shared" si="3"/>
        <v>BILBAO</v>
      </c>
      <c r="B46" s="41">
        <f t="shared" si="4"/>
        <v>3735415</v>
      </c>
      <c r="C46" s="41">
        <f t="shared" si="5"/>
        <v>3594336</v>
      </c>
      <c r="D46" s="41">
        <f t="shared" si="6"/>
        <v>5</v>
      </c>
      <c r="E46" s="42" t="str">
        <f t="shared" si="2"/>
        <v>TARRAGONA</v>
      </c>
      <c r="F46" s="42">
        <f t="shared" si="7"/>
        <v>1018678</v>
      </c>
      <c r="G46" s="42">
        <f t="shared" si="8"/>
        <v>932712</v>
      </c>
    </row>
    <row r="47" spans="1:9" x14ac:dyDescent="0.25">
      <c r="A47" s="42" t="str">
        <f t="shared" si="3"/>
        <v>CARTAGENA</v>
      </c>
      <c r="B47" s="41">
        <f t="shared" si="4"/>
        <v>616010</v>
      </c>
      <c r="C47" s="41">
        <f t="shared" si="5"/>
        <v>534318</v>
      </c>
      <c r="D47" s="41">
        <f t="shared" si="6"/>
        <v>11</v>
      </c>
      <c r="E47" s="42" t="str">
        <f t="shared" si="2"/>
        <v>SEVILLA</v>
      </c>
      <c r="F47" s="42">
        <f t="shared" si="7"/>
        <v>686306</v>
      </c>
      <c r="G47" s="42">
        <f t="shared" si="8"/>
        <v>609264</v>
      </c>
    </row>
    <row r="48" spans="1:9" x14ac:dyDescent="0.25">
      <c r="A48" s="42" t="str">
        <f t="shared" si="3"/>
        <v>CASTELLON</v>
      </c>
      <c r="B48" s="41">
        <f t="shared" si="4"/>
        <v>1649883</v>
      </c>
      <c r="C48" s="41">
        <f t="shared" si="5"/>
        <v>1541817</v>
      </c>
      <c r="D48" s="41">
        <f t="shared" si="6"/>
        <v>6</v>
      </c>
      <c r="E48" s="42" t="str">
        <f t="shared" si="2"/>
        <v>CARTAGENA</v>
      </c>
      <c r="F48" s="42">
        <f t="shared" si="7"/>
        <v>616010</v>
      </c>
      <c r="G48" s="42">
        <f t="shared" si="8"/>
        <v>534318</v>
      </c>
    </row>
    <row r="49" spans="1:7" x14ac:dyDescent="0.25">
      <c r="A49" s="42" t="str">
        <f t="shared" si="3"/>
        <v>CEUTA</v>
      </c>
      <c r="B49" s="41">
        <f t="shared" si="4"/>
        <v>66553</v>
      </c>
      <c r="C49" s="41">
        <f t="shared" si="5"/>
        <v>54650</v>
      </c>
      <c r="D49" s="41">
        <f t="shared" si="6"/>
        <v>20</v>
      </c>
      <c r="E49" s="42" t="str">
        <f t="shared" si="2"/>
        <v>ALICANTE</v>
      </c>
      <c r="F49" s="42">
        <f t="shared" si="7"/>
        <v>610387</v>
      </c>
      <c r="G49" s="42">
        <f t="shared" si="8"/>
        <v>692933</v>
      </c>
    </row>
    <row r="50" spans="1:7" x14ac:dyDescent="0.25">
      <c r="A50" s="42" t="str">
        <f t="shared" si="3"/>
        <v>FERROL-SAN CIBRAO</v>
      </c>
      <c r="B50" s="41">
        <f t="shared" si="4"/>
        <v>3787</v>
      </c>
      <c r="C50" s="41">
        <f t="shared" si="5"/>
        <v>4880</v>
      </c>
      <c r="D50" s="41">
        <f t="shared" si="6"/>
        <v>26</v>
      </c>
      <c r="E50" s="42" t="str">
        <f t="shared" si="2"/>
        <v>BAHIA DE CADIZ</v>
      </c>
      <c r="F50" s="42">
        <f t="shared" si="7"/>
        <v>492921</v>
      </c>
      <c r="G50" s="42">
        <f t="shared" si="8"/>
        <v>524207</v>
      </c>
    </row>
    <row r="51" spans="1:7" x14ac:dyDescent="0.25">
      <c r="A51" s="42" t="str">
        <f t="shared" si="3"/>
        <v>GIJON</v>
      </c>
      <c r="B51" s="41">
        <f t="shared" si="4"/>
        <v>410492</v>
      </c>
      <c r="C51" s="41">
        <f t="shared" si="5"/>
        <v>449501</v>
      </c>
      <c r="D51" s="41">
        <f t="shared" si="6"/>
        <v>14</v>
      </c>
      <c r="E51" s="42" t="str">
        <f t="shared" si="2"/>
        <v>GIJON</v>
      </c>
      <c r="F51" s="42">
        <f t="shared" si="7"/>
        <v>410492</v>
      </c>
      <c r="G51" s="42">
        <f t="shared" si="8"/>
        <v>449501</v>
      </c>
    </row>
    <row r="52" spans="1:7" x14ac:dyDescent="0.25">
      <c r="A52" s="42" t="str">
        <f t="shared" si="3"/>
        <v>HUELVA</v>
      </c>
      <c r="B52" s="41">
        <f t="shared" si="4"/>
        <v>44556</v>
      </c>
      <c r="C52" s="41">
        <f t="shared" si="5"/>
        <v>4741</v>
      </c>
      <c r="D52" s="41">
        <f t="shared" si="6"/>
        <v>22</v>
      </c>
      <c r="E52" s="42" t="str">
        <f t="shared" si="2"/>
        <v>MALAGA</v>
      </c>
      <c r="F52" s="42">
        <f t="shared" si="7"/>
        <v>372725</v>
      </c>
      <c r="G52" s="42">
        <f t="shared" si="8"/>
        <v>577449</v>
      </c>
    </row>
    <row r="53" spans="1:7" x14ac:dyDescent="0.25">
      <c r="A53" s="42" t="str">
        <f t="shared" si="3"/>
        <v>LAS PALMAS</v>
      </c>
      <c r="B53" s="41">
        <f t="shared" si="4"/>
        <v>6278277</v>
      </c>
      <c r="C53" s="41">
        <f t="shared" si="5"/>
        <v>6645319</v>
      </c>
      <c r="D53" s="41">
        <f t="shared" si="6"/>
        <v>4</v>
      </c>
      <c r="E53" s="42" t="str">
        <f t="shared" si="2"/>
        <v>BALEARES</v>
      </c>
      <c r="F53" s="42">
        <f t="shared" si="7"/>
        <v>169542</v>
      </c>
      <c r="G53" s="42">
        <f t="shared" si="8"/>
        <v>153622</v>
      </c>
    </row>
    <row r="54" spans="1:7" x14ac:dyDescent="0.25">
      <c r="A54" s="42" t="str">
        <f t="shared" si="3"/>
        <v>MALAGA</v>
      </c>
      <c r="B54" s="41">
        <f t="shared" si="4"/>
        <v>372725</v>
      </c>
      <c r="C54" s="41">
        <f t="shared" si="5"/>
        <v>577449</v>
      </c>
      <c r="D54" s="41">
        <f t="shared" si="6"/>
        <v>15</v>
      </c>
      <c r="E54" s="42" t="str">
        <f t="shared" si="2"/>
        <v>VILAGARCIA</v>
      </c>
      <c r="F54" s="42">
        <f t="shared" si="7"/>
        <v>168845</v>
      </c>
      <c r="G54" s="42">
        <f t="shared" si="8"/>
        <v>152989</v>
      </c>
    </row>
    <row r="55" spans="1:7" x14ac:dyDescent="0.25">
      <c r="A55" s="42" t="str">
        <f t="shared" si="3"/>
        <v>MARIN Y RIA DE PONTEVEDRA</v>
      </c>
      <c r="B55" s="41">
        <f t="shared" si="4"/>
        <v>142995</v>
      </c>
      <c r="C55" s="41">
        <f t="shared" si="5"/>
        <v>158235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165422</v>
      </c>
      <c r="G55" s="42">
        <f t="shared" si="8"/>
        <v>147411</v>
      </c>
    </row>
    <row r="56" spans="1:7" x14ac:dyDescent="0.25">
      <c r="A56" s="42" t="str">
        <f t="shared" si="3"/>
        <v>MELILLA</v>
      </c>
      <c r="B56" s="41">
        <f t="shared" si="4"/>
        <v>165422</v>
      </c>
      <c r="C56" s="41">
        <f t="shared" si="5"/>
        <v>147411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142995</v>
      </c>
      <c r="G56" s="42">
        <f t="shared" si="8"/>
        <v>158235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31164</v>
      </c>
      <c r="D57" s="41">
        <f t="shared" si="6"/>
        <v>23</v>
      </c>
      <c r="E57" s="42" t="str">
        <f t="shared" si="2"/>
        <v>CEUTA</v>
      </c>
      <c r="F57" s="42">
        <f t="shared" si="9"/>
        <v>66553</v>
      </c>
      <c r="G57" s="42">
        <f t="shared" si="8"/>
        <v>54650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48950</v>
      </c>
      <c r="G58" s="42">
        <f t="shared" si="8"/>
        <v>45787</v>
      </c>
    </row>
    <row r="59" spans="1:7" x14ac:dyDescent="0.25">
      <c r="A59" s="42" t="str">
        <f t="shared" si="3"/>
        <v>SANTA CRUZ DE TENERIFE</v>
      </c>
      <c r="B59" s="41">
        <f t="shared" si="4"/>
        <v>1407382</v>
      </c>
      <c r="C59" s="41">
        <f t="shared" si="5"/>
        <v>1374345</v>
      </c>
      <c r="D59" s="41">
        <f t="shared" si="6"/>
        <v>7</v>
      </c>
      <c r="E59" s="42" t="str">
        <f t="shared" si="2"/>
        <v>HUELVA</v>
      </c>
      <c r="F59" s="42">
        <f t="shared" si="9"/>
        <v>44556</v>
      </c>
      <c r="G59" s="42">
        <f t="shared" si="8"/>
        <v>4741</v>
      </c>
    </row>
    <row r="60" spans="1:7" x14ac:dyDescent="0.25">
      <c r="A60" s="42" t="str">
        <f t="shared" si="3"/>
        <v>SANTANDER</v>
      </c>
      <c r="B60" s="41">
        <f t="shared" si="4"/>
        <v>7885</v>
      </c>
      <c r="C60" s="41">
        <f t="shared" si="5"/>
        <v>9366</v>
      </c>
      <c r="D60" s="41">
        <f t="shared" si="6"/>
        <v>25</v>
      </c>
      <c r="E60" s="42" t="str">
        <f t="shared" si="2"/>
        <v>MOTRIL</v>
      </c>
      <c r="F60" s="42">
        <f t="shared" si="9"/>
        <v>15377</v>
      </c>
      <c r="G60" s="42">
        <f t="shared" si="8"/>
        <v>31164</v>
      </c>
    </row>
    <row r="61" spans="1:7" x14ac:dyDescent="0.25">
      <c r="A61" s="42" t="str">
        <f t="shared" si="3"/>
        <v>SEVILLA</v>
      </c>
      <c r="B61" s="41">
        <f t="shared" si="4"/>
        <v>686306</v>
      </c>
      <c r="C61" s="41">
        <f t="shared" si="5"/>
        <v>609264</v>
      </c>
      <c r="D61" s="41">
        <f t="shared" si="6"/>
        <v>10</v>
      </c>
      <c r="E61" s="42" t="str">
        <f t="shared" si="2"/>
        <v>A CORUÑA</v>
      </c>
      <c r="F61" s="42">
        <f t="shared" si="9"/>
        <v>15126</v>
      </c>
      <c r="G61" s="42">
        <f t="shared" si="8"/>
        <v>30361</v>
      </c>
    </row>
    <row r="62" spans="1:7" x14ac:dyDescent="0.25">
      <c r="A62" s="42" t="str">
        <f t="shared" si="3"/>
        <v>TARRAGONA</v>
      </c>
      <c r="B62" s="41">
        <f t="shared" si="4"/>
        <v>1018678</v>
      </c>
      <c r="C62" s="41">
        <f t="shared" si="5"/>
        <v>932712</v>
      </c>
      <c r="D62" s="41">
        <f t="shared" si="6"/>
        <v>9</v>
      </c>
      <c r="E62" s="42" t="str">
        <f t="shared" si="2"/>
        <v>SANTANDER</v>
      </c>
      <c r="F62" s="42">
        <f t="shared" si="9"/>
        <v>7885</v>
      </c>
      <c r="G62" s="42">
        <f t="shared" si="8"/>
        <v>9366</v>
      </c>
    </row>
    <row r="63" spans="1:7" x14ac:dyDescent="0.25">
      <c r="A63" s="42" t="str">
        <f t="shared" si="3"/>
        <v>VALENCIA</v>
      </c>
      <c r="B63" s="41">
        <f t="shared" si="4"/>
        <v>28510533</v>
      </c>
      <c r="C63" s="41">
        <f t="shared" si="5"/>
        <v>29671886</v>
      </c>
      <c r="D63" s="41">
        <f t="shared" si="6"/>
        <v>2</v>
      </c>
      <c r="E63" s="42" t="str">
        <f t="shared" si="2"/>
        <v>FERROL-SAN CIBRAO</v>
      </c>
      <c r="F63" s="42">
        <f t="shared" si="9"/>
        <v>3787</v>
      </c>
      <c r="G63" s="42">
        <f t="shared" si="8"/>
        <v>4880</v>
      </c>
    </row>
    <row r="64" spans="1:7" x14ac:dyDescent="0.25">
      <c r="A64" s="42" t="str">
        <f t="shared" si="3"/>
        <v>VIGO</v>
      </c>
      <c r="B64" s="41">
        <f t="shared" si="4"/>
        <v>1374216</v>
      </c>
      <c r="C64" s="41">
        <f t="shared" si="5"/>
        <v>1416559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168845</v>
      </c>
      <c r="C65" s="41">
        <f t="shared" si="5"/>
        <v>152989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10464</v>
      </c>
      <c r="C8" s="34">
        <v>8785</v>
      </c>
      <c r="D8" s="34">
        <v>57488</v>
      </c>
      <c r="E8" s="34">
        <v>55231</v>
      </c>
      <c r="F8" s="13">
        <f t="shared" ref="F8:F35" si="0">((E8*100)/D8)-100</f>
        <v>-3.926036738101871</v>
      </c>
      <c r="G8" s="1"/>
      <c r="H8" s="1"/>
      <c r="I8" s="1"/>
    </row>
    <row r="9" spans="1:12" x14ac:dyDescent="0.25">
      <c r="A9" s="8" t="s">
        <v>46</v>
      </c>
      <c r="B9" s="33">
        <v>31219</v>
      </c>
      <c r="C9" s="33">
        <v>25686</v>
      </c>
      <c r="D9" s="33">
        <v>228222</v>
      </c>
      <c r="E9" s="33">
        <v>203080</v>
      </c>
      <c r="F9" s="10">
        <f t="shared" si="0"/>
        <v>-11.016466423044236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451152</v>
      </c>
      <c r="C11" s="33">
        <v>423452</v>
      </c>
      <c r="D11" s="33">
        <v>3834683</v>
      </c>
      <c r="E11" s="33">
        <v>4001382</v>
      </c>
      <c r="F11" s="10">
        <f t="shared" si="0"/>
        <v>4.3471389942793195</v>
      </c>
      <c r="G11" s="1"/>
      <c r="H11" s="1"/>
      <c r="I11" s="1"/>
    </row>
    <row r="12" spans="1:12" x14ac:dyDescent="0.25">
      <c r="A12" s="11" t="s">
        <v>49</v>
      </c>
      <c r="B12" s="34">
        <v>52656</v>
      </c>
      <c r="C12" s="34">
        <v>56952</v>
      </c>
      <c r="D12" s="34">
        <v>441043</v>
      </c>
      <c r="E12" s="34">
        <v>427898</v>
      </c>
      <c r="F12" s="13">
        <f t="shared" si="0"/>
        <v>-2.9804350142729845</v>
      </c>
      <c r="G12" s="1"/>
      <c r="H12" s="1"/>
      <c r="I12" s="1"/>
    </row>
    <row r="13" spans="1:12" x14ac:dyDescent="0.25">
      <c r="A13" s="8" t="s">
        <v>50</v>
      </c>
      <c r="B13" s="33">
        <v>927109</v>
      </c>
      <c r="C13" s="33">
        <v>996654</v>
      </c>
      <c r="D13" s="33">
        <v>5159455</v>
      </c>
      <c r="E13" s="33">
        <v>5491870</v>
      </c>
      <c r="F13" s="10">
        <f t="shared" si="0"/>
        <v>6.4428316556690532</v>
      </c>
      <c r="G13" s="1"/>
      <c r="H13" s="1"/>
      <c r="I13" s="1"/>
    </row>
    <row r="14" spans="1:12" x14ac:dyDescent="0.25">
      <c r="A14" s="11" t="s">
        <v>51</v>
      </c>
      <c r="B14" s="34">
        <v>949031</v>
      </c>
      <c r="C14" s="34">
        <v>994715</v>
      </c>
      <c r="D14" s="34">
        <v>5576692</v>
      </c>
      <c r="E14" s="34">
        <v>5904588</v>
      </c>
      <c r="F14" s="13">
        <f t="shared" si="0"/>
        <v>5.8797581074945526</v>
      </c>
      <c r="G14" s="1"/>
      <c r="H14" s="1"/>
      <c r="I14" s="1"/>
    </row>
    <row r="15" spans="1:12" x14ac:dyDescent="0.25">
      <c r="A15" s="8" t="s">
        <v>52</v>
      </c>
      <c r="B15" s="33">
        <v>61344</v>
      </c>
      <c r="C15" s="33">
        <v>66126</v>
      </c>
      <c r="D15" s="33">
        <v>515594</v>
      </c>
      <c r="E15" s="33">
        <v>421536</v>
      </c>
      <c r="F15" s="10">
        <f t="shared" si="0"/>
        <v>-18.242648285278733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39645</v>
      </c>
      <c r="C17" s="33">
        <v>32019</v>
      </c>
      <c r="D17" s="33">
        <v>275031</v>
      </c>
      <c r="E17" s="33">
        <v>249555</v>
      </c>
      <c r="F17" s="10">
        <f t="shared" si="0"/>
        <v>-9.2629558122538924</v>
      </c>
      <c r="G17" s="1"/>
      <c r="H17" s="1"/>
      <c r="I17" s="1"/>
    </row>
    <row r="18" spans="1:9" x14ac:dyDescent="0.25">
      <c r="A18" s="11" t="s">
        <v>55</v>
      </c>
      <c r="B18" s="34">
        <v>90731</v>
      </c>
      <c r="C18" s="34">
        <v>85392</v>
      </c>
      <c r="D18" s="34">
        <v>552823</v>
      </c>
      <c r="E18" s="34">
        <v>559611</v>
      </c>
      <c r="F18" s="13">
        <f t="shared" si="0"/>
        <v>1.227879447852203</v>
      </c>
      <c r="G18" s="1"/>
      <c r="H18" s="1"/>
      <c r="I18" s="1"/>
    </row>
    <row r="19" spans="1:9" x14ac:dyDescent="0.25">
      <c r="A19" s="8" t="s">
        <v>56</v>
      </c>
      <c r="B19" s="33">
        <v>3420</v>
      </c>
      <c r="C19" s="33">
        <v>4750</v>
      </c>
      <c r="D19" s="33">
        <v>28421</v>
      </c>
      <c r="E19" s="33">
        <v>29347</v>
      </c>
      <c r="F19" s="10">
        <f t="shared" si="0"/>
        <v>3.2581541817669972</v>
      </c>
      <c r="G19" s="1"/>
      <c r="H19" s="1"/>
      <c r="I19" s="1"/>
    </row>
    <row r="20" spans="1:9" x14ac:dyDescent="0.25">
      <c r="A20" s="11" t="s">
        <v>57</v>
      </c>
      <c r="B20" s="34">
        <v>61095</v>
      </c>
      <c r="C20" s="34">
        <v>48376</v>
      </c>
      <c r="D20" s="34">
        <v>405215</v>
      </c>
      <c r="E20" s="34">
        <v>381424</v>
      </c>
      <c r="F20" s="13">
        <f t="shared" si="0"/>
        <v>-5.8712041755611182</v>
      </c>
      <c r="G20" s="1"/>
      <c r="H20" s="1"/>
      <c r="I20" s="1"/>
    </row>
    <row r="21" spans="1:9" x14ac:dyDescent="0.25">
      <c r="A21" s="8" t="s">
        <v>58</v>
      </c>
      <c r="B21" s="33">
        <v>5783</v>
      </c>
      <c r="C21" s="33">
        <v>6834</v>
      </c>
      <c r="D21" s="33">
        <v>99587</v>
      </c>
      <c r="E21" s="33">
        <v>78092</v>
      </c>
      <c r="F21" s="10">
        <f t="shared" si="0"/>
        <v>-21.584142508560348</v>
      </c>
      <c r="G21" s="1"/>
      <c r="H21" s="1"/>
      <c r="I21" s="1"/>
    </row>
    <row r="22" spans="1:9" x14ac:dyDescent="0.25">
      <c r="A22" s="11" t="s">
        <v>59</v>
      </c>
      <c r="B22" s="34">
        <v>276739</v>
      </c>
      <c r="C22" s="34">
        <v>310055</v>
      </c>
      <c r="D22" s="34">
        <v>1551373</v>
      </c>
      <c r="E22" s="34">
        <v>1840791</v>
      </c>
      <c r="F22" s="13">
        <f t="shared" si="0"/>
        <v>18.655603778072717</v>
      </c>
      <c r="G22" s="1"/>
      <c r="H22" s="1"/>
      <c r="I22" s="1"/>
    </row>
    <row r="23" spans="1:9" x14ac:dyDescent="0.25">
      <c r="A23" s="8" t="s">
        <v>60</v>
      </c>
      <c r="B23" s="33">
        <v>46894</v>
      </c>
      <c r="C23" s="33">
        <v>42628</v>
      </c>
      <c r="D23" s="33">
        <v>288966</v>
      </c>
      <c r="E23" s="33">
        <v>291649</v>
      </c>
      <c r="F23" s="10">
        <f t="shared" si="0"/>
        <v>0.92848293570870055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66461</v>
      </c>
      <c r="C25" s="33">
        <v>58408</v>
      </c>
      <c r="D25" s="33">
        <v>412831</v>
      </c>
      <c r="E25" s="33">
        <v>408493</v>
      </c>
      <c r="F25" s="10">
        <f t="shared" si="0"/>
        <v>-1.0507931817135869</v>
      </c>
      <c r="G25" s="1"/>
      <c r="H25" s="1"/>
      <c r="I25" s="1"/>
    </row>
    <row r="26" spans="1:9" x14ac:dyDescent="0.25">
      <c r="A26" s="11" t="s">
        <v>63</v>
      </c>
      <c r="B26" s="34">
        <v>17485</v>
      </c>
      <c r="C26" s="34">
        <v>15768</v>
      </c>
      <c r="D26" s="34">
        <v>95878</v>
      </c>
      <c r="E26" s="34">
        <v>109005</v>
      </c>
      <c r="F26" s="13">
        <f t="shared" si="0"/>
        <v>13.69135776716243</v>
      </c>
      <c r="G26" s="1"/>
      <c r="H26" s="1"/>
      <c r="I26" s="1"/>
    </row>
    <row r="27" spans="1:9" x14ac:dyDescent="0.25">
      <c r="A27" s="8" t="s">
        <v>64</v>
      </c>
      <c r="B27" s="33">
        <v>46548</v>
      </c>
      <c r="C27" s="33">
        <v>53004</v>
      </c>
      <c r="D27" s="33">
        <v>296548</v>
      </c>
      <c r="E27" s="33">
        <v>318102</v>
      </c>
      <c r="F27" s="10">
        <f t="shared" si="0"/>
        <v>7.268300578658426</v>
      </c>
      <c r="G27" s="1"/>
      <c r="H27" s="1"/>
      <c r="I27" s="1"/>
    </row>
    <row r="28" spans="1:9" x14ac:dyDescent="0.25">
      <c r="A28" s="11" t="s">
        <v>65</v>
      </c>
      <c r="B28" s="34">
        <v>277062</v>
      </c>
      <c r="C28" s="34">
        <v>277784</v>
      </c>
      <c r="D28" s="34">
        <v>1741078</v>
      </c>
      <c r="E28" s="34">
        <v>1811477</v>
      </c>
      <c r="F28" s="13">
        <f t="shared" si="0"/>
        <v>4.0434144822920075</v>
      </c>
      <c r="G28" s="1"/>
      <c r="H28" s="1"/>
      <c r="I28" s="1"/>
    </row>
    <row r="29" spans="1:9" x14ac:dyDescent="0.25">
      <c r="A29" s="8" t="s">
        <v>66</v>
      </c>
      <c r="B29" s="33">
        <v>102691</v>
      </c>
      <c r="C29" s="33">
        <v>111185</v>
      </c>
      <c r="D29" s="33">
        <v>696565</v>
      </c>
      <c r="E29" s="33">
        <v>791594</v>
      </c>
      <c r="F29" s="10">
        <f t="shared" si="0"/>
        <v>13.642517209449224</v>
      </c>
      <c r="G29" s="1"/>
      <c r="H29" s="1"/>
      <c r="I29" s="1"/>
    </row>
    <row r="30" spans="1:9" x14ac:dyDescent="0.25">
      <c r="A30" s="11" t="s">
        <v>67</v>
      </c>
      <c r="B30" s="34">
        <v>21548</v>
      </c>
      <c r="C30" s="34">
        <v>21136</v>
      </c>
      <c r="D30" s="34">
        <v>126557</v>
      </c>
      <c r="E30" s="34">
        <v>169599</v>
      </c>
      <c r="F30" s="13">
        <f t="shared" si="0"/>
        <v>34.009971791366723</v>
      </c>
      <c r="G30" s="1"/>
      <c r="H30" s="1"/>
      <c r="I30" s="1"/>
    </row>
    <row r="31" spans="1:9" x14ac:dyDescent="0.25">
      <c r="A31" s="8" t="s">
        <v>68</v>
      </c>
      <c r="B31" s="33">
        <v>5863</v>
      </c>
      <c r="C31" s="33">
        <v>9655</v>
      </c>
      <c r="D31" s="33">
        <v>105777</v>
      </c>
      <c r="E31" s="33">
        <v>52259</v>
      </c>
      <c r="F31" s="10">
        <f t="shared" si="0"/>
        <v>-50.595119922100267</v>
      </c>
      <c r="G31" s="1"/>
      <c r="H31" s="1"/>
      <c r="I31" s="1"/>
    </row>
    <row r="32" spans="1:9" x14ac:dyDescent="0.25">
      <c r="A32" s="11" t="s">
        <v>69</v>
      </c>
      <c r="B32" s="34">
        <v>661703</v>
      </c>
      <c r="C32" s="34">
        <v>742141</v>
      </c>
      <c r="D32" s="34">
        <v>3737086</v>
      </c>
      <c r="E32" s="34">
        <v>4491066</v>
      </c>
      <c r="F32" s="13">
        <f t="shared" si="0"/>
        <v>20.175612763527525</v>
      </c>
      <c r="G32" s="1"/>
      <c r="H32" s="1"/>
      <c r="I32" s="1"/>
    </row>
    <row r="33" spans="1:9" x14ac:dyDescent="0.25">
      <c r="A33" s="8" t="s">
        <v>70</v>
      </c>
      <c r="B33" s="33">
        <v>88146</v>
      </c>
      <c r="C33" s="33">
        <v>75261</v>
      </c>
      <c r="D33" s="33">
        <v>613397</v>
      </c>
      <c r="E33" s="33">
        <v>512828</v>
      </c>
      <c r="F33" s="10">
        <f t="shared" si="0"/>
        <v>-16.395417649580935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4294789</v>
      </c>
      <c r="C35" s="15">
        <f t="shared" ref="C35:E35" si="1">SUM(C7:C34)</f>
        <v>4466766</v>
      </c>
      <c r="D35" s="15">
        <f t="shared" si="1"/>
        <v>26844676</v>
      </c>
      <c r="E35" s="15">
        <f t="shared" si="1"/>
        <v>28600477</v>
      </c>
      <c r="F35" s="16">
        <f t="shared" si="0"/>
        <v>6.5405930025007564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5904588</v>
      </c>
      <c r="G38" s="42">
        <f>LOOKUP(E38,$A$38:$A$65,$C$38:$C$65)</f>
        <v>5576692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55231</v>
      </c>
      <c r="C39" s="41">
        <f t="shared" ref="C39:C65" si="5">D8</f>
        <v>57488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5491870</v>
      </c>
      <c r="G39" s="42">
        <f t="shared" ref="G39:G65" si="8">LOOKUP(E39,$A$38:$A$65,$C$38:$C$65)</f>
        <v>5159455</v>
      </c>
    </row>
    <row r="40" spans="1:9" x14ac:dyDescent="0.25">
      <c r="A40" s="42" t="str">
        <f t="shared" si="3"/>
        <v>ALMERIA</v>
      </c>
      <c r="B40" s="41">
        <f t="shared" si="4"/>
        <v>203080</v>
      </c>
      <c r="C40" s="41">
        <f t="shared" si="5"/>
        <v>228222</v>
      </c>
      <c r="D40" s="41">
        <f t="shared" si="6"/>
        <v>17</v>
      </c>
      <c r="E40" s="42" t="str">
        <f t="shared" si="2"/>
        <v>VALENCIA</v>
      </c>
      <c r="F40" s="42">
        <f t="shared" si="7"/>
        <v>4491066</v>
      </c>
      <c r="G40" s="42">
        <f t="shared" si="8"/>
        <v>3737086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4001382</v>
      </c>
      <c r="G41" s="42">
        <f t="shared" si="8"/>
        <v>3834683</v>
      </c>
    </row>
    <row r="42" spans="1:9" x14ac:dyDescent="0.25">
      <c r="A42" s="42" t="str">
        <f t="shared" si="3"/>
        <v>BAHIA DE ALGECIRAS</v>
      </c>
      <c r="B42" s="41">
        <f t="shared" si="4"/>
        <v>4001382</v>
      </c>
      <c r="C42" s="41">
        <f t="shared" si="5"/>
        <v>3834683</v>
      </c>
      <c r="D42" s="41">
        <f t="shared" si="6"/>
        <v>4</v>
      </c>
      <c r="E42" s="42" t="str">
        <f t="shared" si="2"/>
        <v>LAS PALMAS</v>
      </c>
      <c r="F42" s="42">
        <f t="shared" si="7"/>
        <v>1840791</v>
      </c>
      <c r="G42" s="42">
        <f t="shared" si="8"/>
        <v>1551373</v>
      </c>
    </row>
    <row r="43" spans="1:9" x14ac:dyDescent="0.25">
      <c r="A43" s="42" t="str">
        <f t="shared" si="3"/>
        <v>BAHIA DE CADIZ</v>
      </c>
      <c r="B43" s="41">
        <f t="shared" si="4"/>
        <v>427898</v>
      </c>
      <c r="C43" s="41">
        <f t="shared" si="5"/>
        <v>441043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1811477</v>
      </c>
      <c r="G43" s="42">
        <f t="shared" si="8"/>
        <v>1741078</v>
      </c>
    </row>
    <row r="44" spans="1:9" x14ac:dyDescent="0.25">
      <c r="A44" s="42" t="str">
        <f t="shared" si="3"/>
        <v>BALEARES</v>
      </c>
      <c r="B44" s="41">
        <f t="shared" si="4"/>
        <v>5491870</v>
      </c>
      <c r="C44" s="41">
        <f t="shared" si="5"/>
        <v>5159455</v>
      </c>
      <c r="D44" s="41">
        <f t="shared" si="6"/>
        <v>2</v>
      </c>
      <c r="E44" s="42" t="str">
        <f t="shared" si="2"/>
        <v>SANTANDER</v>
      </c>
      <c r="F44" s="42">
        <f t="shared" si="7"/>
        <v>791594</v>
      </c>
      <c r="G44" s="42">
        <f t="shared" si="8"/>
        <v>696565</v>
      </c>
    </row>
    <row r="45" spans="1:9" x14ac:dyDescent="0.25">
      <c r="A45" s="42" t="str">
        <f t="shared" si="3"/>
        <v>BARCELONA</v>
      </c>
      <c r="B45" s="41">
        <f t="shared" si="4"/>
        <v>5904588</v>
      </c>
      <c r="C45" s="41">
        <f t="shared" si="5"/>
        <v>5576692</v>
      </c>
      <c r="D45" s="41">
        <f t="shared" si="6"/>
        <v>1</v>
      </c>
      <c r="E45" s="42" t="str">
        <f t="shared" si="2"/>
        <v>CEUTA</v>
      </c>
      <c r="F45" s="42">
        <f t="shared" si="7"/>
        <v>559611</v>
      </c>
      <c r="G45" s="42">
        <f t="shared" si="8"/>
        <v>552823</v>
      </c>
    </row>
    <row r="46" spans="1:9" x14ac:dyDescent="0.25">
      <c r="A46" s="42" t="str">
        <f t="shared" si="3"/>
        <v>BILBAO</v>
      </c>
      <c r="B46" s="41">
        <f t="shared" si="4"/>
        <v>421536</v>
      </c>
      <c r="C46" s="41">
        <f t="shared" si="5"/>
        <v>515594</v>
      </c>
      <c r="D46" s="41">
        <f t="shared" si="6"/>
        <v>11</v>
      </c>
      <c r="E46" s="42" t="str">
        <f t="shared" si="2"/>
        <v>VIGO</v>
      </c>
      <c r="F46" s="42">
        <f t="shared" si="7"/>
        <v>512828</v>
      </c>
      <c r="G46" s="42">
        <f t="shared" si="8"/>
        <v>613397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BAHIA DE CADIZ</v>
      </c>
      <c r="F47" s="42">
        <f t="shared" si="7"/>
        <v>427898</v>
      </c>
      <c r="G47" s="42">
        <f t="shared" si="8"/>
        <v>441043</v>
      </c>
    </row>
    <row r="48" spans="1:9" x14ac:dyDescent="0.25">
      <c r="A48" s="42" t="str">
        <f t="shared" si="3"/>
        <v>CASTELLON</v>
      </c>
      <c r="B48" s="41">
        <f t="shared" si="4"/>
        <v>249555</v>
      </c>
      <c r="C48" s="41">
        <f t="shared" si="5"/>
        <v>275031</v>
      </c>
      <c r="D48" s="41">
        <f t="shared" si="6"/>
        <v>16</v>
      </c>
      <c r="E48" s="42" t="str">
        <f t="shared" si="2"/>
        <v>BILBAO</v>
      </c>
      <c r="F48" s="42">
        <f t="shared" si="7"/>
        <v>421536</v>
      </c>
      <c r="G48" s="42">
        <f t="shared" si="8"/>
        <v>515594</v>
      </c>
    </row>
    <row r="49" spans="1:7" x14ac:dyDescent="0.25">
      <c r="A49" s="42" t="str">
        <f t="shared" si="3"/>
        <v>CEUTA</v>
      </c>
      <c r="B49" s="41">
        <f t="shared" si="4"/>
        <v>559611</v>
      </c>
      <c r="C49" s="41">
        <f t="shared" si="5"/>
        <v>552823</v>
      </c>
      <c r="D49" s="41">
        <f t="shared" si="6"/>
        <v>8</v>
      </c>
      <c r="E49" s="42" t="str">
        <f t="shared" si="2"/>
        <v>MELILLA</v>
      </c>
      <c r="F49" s="42">
        <f t="shared" si="7"/>
        <v>408493</v>
      </c>
      <c r="G49" s="42">
        <f t="shared" si="8"/>
        <v>412831</v>
      </c>
    </row>
    <row r="50" spans="1:7" x14ac:dyDescent="0.25">
      <c r="A50" s="42" t="str">
        <f t="shared" si="3"/>
        <v>FERROL-SAN CIBRAO</v>
      </c>
      <c r="B50" s="41">
        <f t="shared" si="4"/>
        <v>29347</v>
      </c>
      <c r="C50" s="41">
        <f t="shared" si="5"/>
        <v>28421</v>
      </c>
      <c r="D50" s="41">
        <f t="shared" si="6"/>
        <v>23</v>
      </c>
      <c r="E50" s="42" t="str">
        <f t="shared" si="2"/>
        <v>GIJON</v>
      </c>
      <c r="F50" s="42">
        <f t="shared" si="7"/>
        <v>381424</v>
      </c>
      <c r="G50" s="42">
        <f t="shared" si="8"/>
        <v>405215</v>
      </c>
    </row>
    <row r="51" spans="1:7" x14ac:dyDescent="0.25">
      <c r="A51" s="42" t="str">
        <f t="shared" si="3"/>
        <v>GIJON</v>
      </c>
      <c r="B51" s="41">
        <f t="shared" si="4"/>
        <v>381424</v>
      </c>
      <c r="C51" s="41">
        <f t="shared" si="5"/>
        <v>405215</v>
      </c>
      <c r="D51" s="41">
        <f t="shared" si="6"/>
        <v>13</v>
      </c>
      <c r="E51" s="42" t="str">
        <f t="shared" si="2"/>
        <v>PASAIA</v>
      </c>
      <c r="F51" s="42">
        <f t="shared" si="7"/>
        <v>318102</v>
      </c>
      <c r="G51" s="42">
        <f t="shared" si="8"/>
        <v>296548</v>
      </c>
    </row>
    <row r="52" spans="1:7" x14ac:dyDescent="0.25">
      <c r="A52" s="42" t="str">
        <f t="shared" si="3"/>
        <v>HUELVA</v>
      </c>
      <c r="B52" s="41">
        <f t="shared" si="4"/>
        <v>78092</v>
      </c>
      <c r="C52" s="41">
        <f t="shared" si="5"/>
        <v>99587</v>
      </c>
      <c r="D52" s="41">
        <f t="shared" si="6"/>
        <v>20</v>
      </c>
      <c r="E52" s="42" t="str">
        <f t="shared" si="2"/>
        <v>MALAGA</v>
      </c>
      <c r="F52" s="42">
        <f t="shared" si="7"/>
        <v>291649</v>
      </c>
      <c r="G52" s="42">
        <f t="shared" si="8"/>
        <v>288966</v>
      </c>
    </row>
    <row r="53" spans="1:7" x14ac:dyDescent="0.25">
      <c r="A53" s="42" t="str">
        <f t="shared" si="3"/>
        <v>LAS PALMAS</v>
      </c>
      <c r="B53" s="41">
        <f t="shared" si="4"/>
        <v>1840791</v>
      </c>
      <c r="C53" s="41">
        <f t="shared" si="5"/>
        <v>1551373</v>
      </c>
      <c r="D53" s="41">
        <f t="shared" si="6"/>
        <v>5</v>
      </c>
      <c r="E53" s="42" t="str">
        <f t="shared" si="2"/>
        <v>CASTELLON</v>
      </c>
      <c r="F53" s="42">
        <f t="shared" si="7"/>
        <v>249555</v>
      </c>
      <c r="G53" s="42">
        <f t="shared" si="8"/>
        <v>275031</v>
      </c>
    </row>
    <row r="54" spans="1:7" x14ac:dyDescent="0.25">
      <c r="A54" s="42" t="str">
        <f t="shared" si="3"/>
        <v>MALAGA</v>
      </c>
      <c r="B54" s="41">
        <f t="shared" si="4"/>
        <v>291649</v>
      </c>
      <c r="C54" s="41">
        <f t="shared" si="5"/>
        <v>288966</v>
      </c>
      <c r="D54" s="41">
        <f t="shared" si="6"/>
        <v>15</v>
      </c>
      <c r="E54" s="42" t="str">
        <f t="shared" si="2"/>
        <v>ALMERIA</v>
      </c>
      <c r="F54" s="42">
        <f t="shared" si="7"/>
        <v>203080</v>
      </c>
      <c r="G54" s="42">
        <f t="shared" si="8"/>
        <v>228222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169599</v>
      </c>
      <c r="G55" s="42">
        <f t="shared" si="8"/>
        <v>126557</v>
      </c>
    </row>
    <row r="56" spans="1:7" x14ac:dyDescent="0.25">
      <c r="A56" s="42" t="str">
        <f t="shared" si="3"/>
        <v>MELILLA</v>
      </c>
      <c r="B56" s="41">
        <f t="shared" si="4"/>
        <v>408493</v>
      </c>
      <c r="C56" s="41">
        <f t="shared" si="5"/>
        <v>412831</v>
      </c>
      <c r="D56" s="41">
        <f t="shared" si="6"/>
        <v>12</v>
      </c>
      <c r="E56" s="42" t="str">
        <f t="shared" si="2"/>
        <v>MOTRIL</v>
      </c>
      <c r="F56" s="42">
        <f t="shared" si="9"/>
        <v>109005</v>
      </c>
      <c r="G56" s="42">
        <f t="shared" si="8"/>
        <v>95878</v>
      </c>
    </row>
    <row r="57" spans="1:7" x14ac:dyDescent="0.25">
      <c r="A57" s="42" t="str">
        <f t="shared" si="3"/>
        <v>MOTRIL</v>
      </c>
      <c r="B57" s="41">
        <f t="shared" si="4"/>
        <v>109005</v>
      </c>
      <c r="C57" s="41">
        <f t="shared" si="5"/>
        <v>95878</v>
      </c>
      <c r="D57" s="41">
        <f t="shared" si="6"/>
        <v>19</v>
      </c>
      <c r="E57" s="42" t="str">
        <f t="shared" si="2"/>
        <v>HUELVA</v>
      </c>
      <c r="F57" s="42">
        <f t="shared" si="9"/>
        <v>78092</v>
      </c>
      <c r="G57" s="42">
        <f t="shared" si="8"/>
        <v>99587</v>
      </c>
    </row>
    <row r="58" spans="1:7" x14ac:dyDescent="0.25">
      <c r="A58" s="42" t="str">
        <f t="shared" si="3"/>
        <v>PASAIA</v>
      </c>
      <c r="B58" s="41">
        <f t="shared" si="4"/>
        <v>318102</v>
      </c>
      <c r="C58" s="41">
        <f t="shared" si="5"/>
        <v>296548</v>
      </c>
      <c r="D58" s="41">
        <f t="shared" si="6"/>
        <v>14</v>
      </c>
      <c r="E58" s="42" t="str">
        <f t="shared" si="2"/>
        <v>ALICANTE</v>
      </c>
      <c r="F58" s="42">
        <f t="shared" si="9"/>
        <v>55231</v>
      </c>
      <c r="G58" s="42">
        <f t="shared" si="8"/>
        <v>57488</v>
      </c>
    </row>
    <row r="59" spans="1:7" x14ac:dyDescent="0.25">
      <c r="A59" s="42" t="str">
        <f t="shared" si="3"/>
        <v>SANTA CRUZ DE TENERIFE</v>
      </c>
      <c r="B59" s="41">
        <f t="shared" si="4"/>
        <v>1811477</v>
      </c>
      <c r="C59" s="41">
        <f t="shared" si="5"/>
        <v>1741078</v>
      </c>
      <c r="D59" s="41">
        <f t="shared" si="6"/>
        <v>6</v>
      </c>
      <c r="E59" s="42" t="str">
        <f t="shared" si="2"/>
        <v>TARRAGONA</v>
      </c>
      <c r="F59" s="42">
        <f t="shared" si="9"/>
        <v>52259</v>
      </c>
      <c r="G59" s="42">
        <f t="shared" si="8"/>
        <v>105777</v>
      </c>
    </row>
    <row r="60" spans="1:7" x14ac:dyDescent="0.25">
      <c r="A60" s="42" t="str">
        <f t="shared" si="3"/>
        <v>SANTANDER</v>
      </c>
      <c r="B60" s="41">
        <f t="shared" si="4"/>
        <v>791594</v>
      </c>
      <c r="C60" s="41">
        <f t="shared" si="5"/>
        <v>696565</v>
      </c>
      <c r="D60" s="41">
        <f t="shared" si="6"/>
        <v>7</v>
      </c>
      <c r="E60" s="42" t="str">
        <f t="shared" si="2"/>
        <v>FERROL-SAN CIBRAO</v>
      </c>
      <c r="F60" s="42">
        <f t="shared" si="9"/>
        <v>29347</v>
      </c>
      <c r="G60" s="42">
        <f t="shared" si="8"/>
        <v>28421</v>
      </c>
    </row>
    <row r="61" spans="1:7" x14ac:dyDescent="0.25">
      <c r="A61" s="42" t="str">
        <f t="shared" si="3"/>
        <v>SEVILLA</v>
      </c>
      <c r="B61" s="41">
        <f t="shared" si="4"/>
        <v>169599</v>
      </c>
      <c r="C61" s="41">
        <f t="shared" si="5"/>
        <v>126557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52259</v>
      </c>
      <c r="C62" s="41">
        <f t="shared" si="5"/>
        <v>105777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4491066</v>
      </c>
      <c r="C63" s="41">
        <f t="shared" si="5"/>
        <v>3737086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512828</v>
      </c>
      <c r="C64" s="41">
        <f t="shared" si="5"/>
        <v>613397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623</v>
      </c>
      <c r="C7" s="35">
        <v>145</v>
      </c>
      <c r="D7" s="35">
        <v>2926</v>
      </c>
      <c r="E7" s="35">
        <v>1303</v>
      </c>
      <c r="F7" s="10">
        <f>((E7*100)/D7)-100</f>
        <v>-55.468215994531782</v>
      </c>
      <c r="G7" s="1"/>
      <c r="H7" s="1"/>
      <c r="I7" s="1"/>
    </row>
    <row r="8" spans="1:12" x14ac:dyDescent="0.25">
      <c r="A8" s="11" t="s">
        <v>45</v>
      </c>
      <c r="B8" s="36">
        <v>12414</v>
      </c>
      <c r="C8" s="36">
        <v>10382</v>
      </c>
      <c r="D8" s="36">
        <v>87965</v>
      </c>
      <c r="E8" s="36">
        <v>81487</v>
      </c>
      <c r="F8" s="13">
        <f t="shared" ref="F8:F35" si="0">((E8*100)/D8)-100</f>
        <v>-7.364292616381519</v>
      </c>
      <c r="G8" s="1"/>
      <c r="H8" s="1"/>
      <c r="I8" s="1"/>
    </row>
    <row r="9" spans="1:12" x14ac:dyDescent="0.25">
      <c r="A9" s="8" t="s">
        <v>46</v>
      </c>
      <c r="B9" s="35">
        <v>833</v>
      </c>
      <c r="C9" s="35">
        <v>511</v>
      </c>
      <c r="D9" s="35">
        <v>4179</v>
      </c>
      <c r="E9" s="35">
        <v>4268</v>
      </c>
      <c r="F9" s="10">
        <f t="shared" si="0"/>
        <v>2.1296960995453418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367962</v>
      </c>
      <c r="C11" s="35">
        <v>365934</v>
      </c>
      <c r="D11" s="35">
        <v>2429463</v>
      </c>
      <c r="E11" s="35">
        <v>2699815</v>
      </c>
      <c r="F11" s="10">
        <f t="shared" si="0"/>
        <v>11.128055870782973</v>
      </c>
      <c r="G11" s="1"/>
      <c r="H11" s="1"/>
      <c r="I11" s="1"/>
    </row>
    <row r="12" spans="1:12" x14ac:dyDescent="0.25">
      <c r="A12" s="11" t="s">
        <v>49</v>
      </c>
      <c r="B12" s="36">
        <v>6911.5</v>
      </c>
      <c r="C12" s="36">
        <v>5864</v>
      </c>
      <c r="D12" s="36">
        <v>52320.5</v>
      </c>
      <c r="E12" s="36">
        <v>51605.5</v>
      </c>
      <c r="F12" s="13">
        <f t="shared" si="0"/>
        <v>-1.3665771542703169</v>
      </c>
      <c r="G12" s="1"/>
      <c r="H12" s="1"/>
      <c r="I12" s="1"/>
    </row>
    <row r="13" spans="1:12" x14ac:dyDescent="0.25">
      <c r="A13" s="8" t="s">
        <v>50</v>
      </c>
      <c r="B13" s="35">
        <v>6608</v>
      </c>
      <c r="C13" s="35">
        <v>7638</v>
      </c>
      <c r="D13" s="35">
        <v>38093</v>
      </c>
      <c r="E13" s="35">
        <v>39826</v>
      </c>
      <c r="F13" s="10">
        <f t="shared" si="0"/>
        <v>4.5493922767962687</v>
      </c>
      <c r="G13" s="1"/>
      <c r="H13" s="1"/>
      <c r="I13" s="1"/>
    </row>
    <row r="14" spans="1:12" x14ac:dyDescent="0.25">
      <c r="A14" s="11" t="s">
        <v>51</v>
      </c>
      <c r="B14" s="36">
        <v>152993</v>
      </c>
      <c r="C14" s="36">
        <v>175094</v>
      </c>
      <c r="D14" s="36">
        <v>983242</v>
      </c>
      <c r="E14" s="36">
        <v>1058050.5</v>
      </c>
      <c r="F14" s="13">
        <f t="shared" si="0"/>
        <v>7.6083507417299074</v>
      </c>
      <c r="G14" s="1"/>
      <c r="H14" s="1"/>
      <c r="I14" s="1"/>
    </row>
    <row r="15" spans="1:12" x14ac:dyDescent="0.25">
      <c r="A15" s="8" t="s">
        <v>52</v>
      </c>
      <c r="B15" s="35">
        <v>52368.25</v>
      </c>
      <c r="C15" s="35">
        <v>55100</v>
      </c>
      <c r="D15" s="35">
        <v>349386.25</v>
      </c>
      <c r="E15" s="35">
        <v>358015.75</v>
      </c>
      <c r="F15" s="10">
        <f t="shared" si="0"/>
        <v>2.4699025791656055</v>
      </c>
      <c r="G15" s="1"/>
      <c r="H15" s="1"/>
      <c r="I15" s="1"/>
    </row>
    <row r="16" spans="1:12" x14ac:dyDescent="0.25">
      <c r="A16" s="11" t="s">
        <v>53</v>
      </c>
      <c r="B16" s="36">
        <v>7318</v>
      </c>
      <c r="C16" s="36">
        <v>8493</v>
      </c>
      <c r="D16" s="36">
        <v>45058</v>
      </c>
      <c r="E16" s="36">
        <v>51960</v>
      </c>
      <c r="F16" s="13">
        <f t="shared" si="0"/>
        <v>15.318034533268232</v>
      </c>
      <c r="G16" s="1"/>
      <c r="H16" s="1"/>
      <c r="I16" s="1"/>
    </row>
    <row r="17" spans="1:9" x14ac:dyDescent="0.25">
      <c r="A17" s="8" t="s">
        <v>54</v>
      </c>
      <c r="B17" s="35">
        <v>15688</v>
      </c>
      <c r="C17" s="35">
        <v>19359</v>
      </c>
      <c r="D17" s="35">
        <v>112847</v>
      </c>
      <c r="E17" s="35">
        <v>123046</v>
      </c>
      <c r="F17" s="10">
        <f t="shared" si="0"/>
        <v>9.037900874635568</v>
      </c>
      <c r="G17" s="1"/>
      <c r="H17" s="1"/>
      <c r="I17" s="1"/>
    </row>
    <row r="18" spans="1:9" x14ac:dyDescent="0.25">
      <c r="A18" s="11" t="s">
        <v>55</v>
      </c>
      <c r="B18" s="36">
        <v>1544</v>
      </c>
      <c r="C18" s="36">
        <v>1780</v>
      </c>
      <c r="D18" s="36">
        <v>10896</v>
      </c>
      <c r="E18" s="36">
        <v>11697</v>
      </c>
      <c r="F18" s="13">
        <f t="shared" si="0"/>
        <v>7.3513215859030794</v>
      </c>
      <c r="G18" s="1"/>
      <c r="H18" s="1"/>
      <c r="I18" s="1"/>
    </row>
    <row r="19" spans="1:9" x14ac:dyDescent="0.25">
      <c r="A19" s="8" t="s">
        <v>56</v>
      </c>
      <c r="B19" s="35">
        <v>92</v>
      </c>
      <c r="C19" s="35">
        <v>89</v>
      </c>
      <c r="D19" s="35">
        <v>573</v>
      </c>
      <c r="E19" s="35">
        <v>512</v>
      </c>
      <c r="F19" s="10">
        <f t="shared" si="0"/>
        <v>-10.645724258289704</v>
      </c>
      <c r="G19" s="1"/>
      <c r="H19" s="1"/>
      <c r="I19" s="1"/>
    </row>
    <row r="20" spans="1:9" x14ac:dyDescent="0.25">
      <c r="A20" s="11" t="s">
        <v>57</v>
      </c>
      <c r="B20" s="36">
        <v>5581</v>
      </c>
      <c r="C20" s="36">
        <v>3796</v>
      </c>
      <c r="D20" s="36">
        <v>36598</v>
      </c>
      <c r="E20" s="36">
        <v>30674</v>
      </c>
      <c r="F20" s="13">
        <f t="shared" si="0"/>
        <v>-16.186676867588389</v>
      </c>
      <c r="G20" s="1"/>
      <c r="H20" s="1"/>
      <c r="I20" s="1"/>
    </row>
    <row r="21" spans="1:9" x14ac:dyDescent="0.25">
      <c r="A21" s="8" t="s">
        <v>58</v>
      </c>
      <c r="B21" s="35">
        <v>108</v>
      </c>
      <c r="C21" s="35">
        <v>379</v>
      </c>
      <c r="D21" s="35">
        <v>589</v>
      </c>
      <c r="E21" s="35">
        <v>3589</v>
      </c>
      <c r="F21" s="10">
        <f t="shared" si="0"/>
        <v>509.33786078098467</v>
      </c>
      <c r="G21" s="1"/>
      <c r="H21" s="1"/>
      <c r="I21" s="1"/>
    </row>
    <row r="22" spans="1:9" x14ac:dyDescent="0.25">
      <c r="A22" s="11" t="s">
        <v>59</v>
      </c>
      <c r="B22" s="36">
        <v>87286</v>
      </c>
      <c r="C22" s="36">
        <v>81881</v>
      </c>
      <c r="D22" s="36">
        <v>605248</v>
      </c>
      <c r="E22" s="36">
        <v>576253</v>
      </c>
      <c r="F22" s="13">
        <f t="shared" si="0"/>
        <v>-4.790598234112295</v>
      </c>
      <c r="G22" s="1"/>
      <c r="H22" s="1"/>
      <c r="I22" s="1"/>
    </row>
    <row r="23" spans="1:9" x14ac:dyDescent="0.25">
      <c r="A23" s="8" t="s">
        <v>60</v>
      </c>
      <c r="B23" s="35">
        <v>37740</v>
      </c>
      <c r="C23" s="35">
        <v>3231</v>
      </c>
      <c r="D23" s="35">
        <v>131288</v>
      </c>
      <c r="E23" s="35">
        <v>72005</v>
      </c>
      <c r="F23" s="10">
        <f t="shared" si="0"/>
        <v>-45.154926573639635</v>
      </c>
      <c r="G23" s="1"/>
      <c r="H23" s="1"/>
      <c r="I23" s="1"/>
    </row>
    <row r="24" spans="1:9" x14ac:dyDescent="0.25">
      <c r="A24" s="11" t="s">
        <v>61</v>
      </c>
      <c r="B24" s="36">
        <v>1819</v>
      </c>
      <c r="C24" s="36">
        <v>2310</v>
      </c>
      <c r="D24" s="36">
        <v>17298</v>
      </c>
      <c r="E24" s="36">
        <v>16179</v>
      </c>
      <c r="F24" s="13">
        <f t="shared" si="0"/>
        <v>-6.4689559486645862</v>
      </c>
      <c r="G24" s="1"/>
      <c r="H24" s="1"/>
      <c r="I24" s="1"/>
    </row>
    <row r="25" spans="1:9" x14ac:dyDescent="0.25">
      <c r="A25" s="8" t="s">
        <v>62</v>
      </c>
      <c r="B25" s="35">
        <v>2725</v>
      </c>
      <c r="C25" s="35">
        <v>2595</v>
      </c>
      <c r="D25" s="35">
        <v>20281</v>
      </c>
      <c r="E25" s="35">
        <v>21395</v>
      </c>
      <c r="F25" s="10">
        <f t="shared" si="0"/>
        <v>5.4928257975444978</v>
      </c>
      <c r="G25" s="1"/>
      <c r="H25" s="1"/>
      <c r="I25" s="1"/>
    </row>
    <row r="26" spans="1:9" x14ac:dyDescent="0.25">
      <c r="A26" s="11" t="s">
        <v>63</v>
      </c>
      <c r="B26" s="36">
        <v>589</v>
      </c>
      <c r="C26" s="36">
        <v>0</v>
      </c>
      <c r="D26" s="36">
        <v>3471</v>
      </c>
      <c r="E26" s="36">
        <v>1717</v>
      </c>
      <c r="F26" s="13">
        <f t="shared" si="0"/>
        <v>-50.5329876116393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26624</v>
      </c>
      <c r="C28" s="36">
        <v>27566</v>
      </c>
      <c r="D28" s="36">
        <v>174522</v>
      </c>
      <c r="E28" s="36">
        <v>184642</v>
      </c>
      <c r="F28" s="13">
        <f t="shared" si="0"/>
        <v>5.7986958664237136</v>
      </c>
      <c r="G28" s="1"/>
      <c r="H28" s="1"/>
      <c r="I28" s="1"/>
    </row>
    <row r="29" spans="1:9" x14ac:dyDescent="0.25">
      <c r="A29" s="8" t="s">
        <v>66</v>
      </c>
      <c r="B29" s="35">
        <v>117</v>
      </c>
      <c r="C29" s="35">
        <v>88</v>
      </c>
      <c r="D29" s="35">
        <v>768</v>
      </c>
      <c r="E29" s="35">
        <v>534</v>
      </c>
      <c r="F29" s="10">
        <f t="shared" si="0"/>
        <v>-30.46875</v>
      </c>
      <c r="G29" s="1"/>
      <c r="H29" s="1"/>
      <c r="I29" s="1"/>
    </row>
    <row r="30" spans="1:9" x14ac:dyDescent="0.25">
      <c r="A30" s="11" t="s">
        <v>67</v>
      </c>
      <c r="B30" s="36">
        <v>12183</v>
      </c>
      <c r="C30" s="36">
        <v>14003</v>
      </c>
      <c r="D30" s="36">
        <v>79435</v>
      </c>
      <c r="E30" s="36">
        <v>89037</v>
      </c>
      <c r="F30" s="13">
        <f t="shared" si="0"/>
        <v>12.087870586013722</v>
      </c>
      <c r="G30" s="1"/>
      <c r="H30" s="1"/>
      <c r="I30" s="1"/>
    </row>
    <row r="31" spans="1:9" x14ac:dyDescent="0.25">
      <c r="A31" s="8" t="s">
        <v>68</v>
      </c>
      <c r="B31" s="35">
        <v>12218</v>
      </c>
      <c r="C31" s="35">
        <v>13855</v>
      </c>
      <c r="D31" s="35">
        <v>88266</v>
      </c>
      <c r="E31" s="35">
        <v>93124</v>
      </c>
      <c r="F31" s="10">
        <f t="shared" si="0"/>
        <v>5.503818004667707</v>
      </c>
      <c r="G31" s="1"/>
      <c r="H31" s="1"/>
      <c r="I31" s="1"/>
    </row>
    <row r="32" spans="1:9" x14ac:dyDescent="0.25">
      <c r="A32" s="11" t="s">
        <v>69</v>
      </c>
      <c r="B32" s="36">
        <v>368172</v>
      </c>
      <c r="C32" s="36">
        <v>370521</v>
      </c>
      <c r="D32" s="36">
        <v>2576416</v>
      </c>
      <c r="E32" s="36">
        <v>2517068</v>
      </c>
      <c r="F32" s="13">
        <f t="shared" si="0"/>
        <v>-2.3035099921751794</v>
      </c>
      <c r="G32" s="1"/>
      <c r="H32" s="1"/>
      <c r="I32" s="1"/>
    </row>
    <row r="33" spans="1:9" x14ac:dyDescent="0.25">
      <c r="A33" s="8" t="s">
        <v>70</v>
      </c>
      <c r="B33" s="35">
        <v>21078.5</v>
      </c>
      <c r="C33" s="35">
        <v>19741.5</v>
      </c>
      <c r="D33" s="35">
        <v>124105.5</v>
      </c>
      <c r="E33" s="35">
        <v>115735</v>
      </c>
      <c r="F33" s="10">
        <f t="shared" si="0"/>
        <v>-6.7446648214623792</v>
      </c>
      <c r="G33" s="1"/>
      <c r="H33" s="1"/>
      <c r="I33" s="1"/>
    </row>
    <row r="34" spans="1:9" x14ac:dyDescent="0.25">
      <c r="A34" s="11" t="s">
        <v>71</v>
      </c>
      <c r="B34" s="36">
        <v>3169</v>
      </c>
      <c r="C34" s="36">
        <v>2430</v>
      </c>
      <c r="D34" s="36">
        <v>18773</v>
      </c>
      <c r="E34" s="36">
        <v>19919</v>
      </c>
      <c r="F34" s="13">
        <f t="shared" si="0"/>
        <v>6.1045117988600595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1204764.25</v>
      </c>
      <c r="C35" s="15">
        <f t="shared" ref="C35:E35" si="1">SUM(C7:C34)</f>
        <v>1192785.5</v>
      </c>
      <c r="D35" s="15">
        <f t="shared" si="1"/>
        <v>7994009.25</v>
      </c>
      <c r="E35" s="15">
        <f t="shared" si="1"/>
        <v>8223456.75</v>
      </c>
      <c r="F35" s="16">
        <f t="shared" si="0"/>
        <v>2.8702431136166098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1303</v>
      </c>
      <c r="C38" s="41">
        <f>D7</f>
        <v>2926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2699815</v>
      </c>
      <c r="G38" s="42">
        <f>LOOKUP(E38,$A$38:$A$65,$C$38:$C$65)</f>
        <v>2429463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81487</v>
      </c>
      <c r="C39" s="41">
        <f t="shared" ref="C39:C65" si="5">D8</f>
        <v>87965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2517068</v>
      </c>
      <c r="G39" s="42">
        <f t="shared" ref="G39:G65" si="8">LOOKUP(E39,$A$38:$A$65,$C$38:$C$65)</f>
        <v>2576416</v>
      </c>
    </row>
    <row r="40" spans="1:9" x14ac:dyDescent="0.25">
      <c r="A40" s="42" t="str">
        <f t="shared" si="3"/>
        <v>ALMERIA</v>
      </c>
      <c r="B40" s="41">
        <f t="shared" si="4"/>
        <v>4268</v>
      </c>
      <c r="C40" s="41">
        <f t="shared" si="5"/>
        <v>4179</v>
      </c>
      <c r="D40" s="41">
        <f t="shared" si="6"/>
        <v>21</v>
      </c>
      <c r="E40" s="42" t="str">
        <f t="shared" si="2"/>
        <v>BARCELONA</v>
      </c>
      <c r="F40" s="42">
        <f t="shared" si="7"/>
        <v>1058050.5</v>
      </c>
      <c r="G40" s="42">
        <f t="shared" si="8"/>
        <v>983242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576253</v>
      </c>
      <c r="G41" s="42">
        <f t="shared" si="8"/>
        <v>605248</v>
      </c>
    </row>
    <row r="42" spans="1:9" x14ac:dyDescent="0.25">
      <c r="A42" s="42" t="str">
        <f t="shared" si="3"/>
        <v>BAHIA DE ALGECIRAS</v>
      </c>
      <c r="B42" s="41">
        <f t="shared" si="4"/>
        <v>2699815</v>
      </c>
      <c r="C42" s="41">
        <f t="shared" si="5"/>
        <v>2429463</v>
      </c>
      <c r="D42" s="41">
        <f t="shared" si="6"/>
        <v>1</v>
      </c>
      <c r="E42" s="42" t="str">
        <f t="shared" si="2"/>
        <v>BILBAO</v>
      </c>
      <c r="F42" s="42">
        <f t="shared" si="7"/>
        <v>358015.75</v>
      </c>
      <c r="G42" s="42">
        <f t="shared" si="8"/>
        <v>349386.25</v>
      </c>
    </row>
    <row r="43" spans="1:9" x14ac:dyDescent="0.25">
      <c r="A43" s="42" t="str">
        <f t="shared" si="3"/>
        <v>BAHIA DE CADIZ</v>
      </c>
      <c r="B43" s="41">
        <f t="shared" si="4"/>
        <v>51605.5</v>
      </c>
      <c r="C43" s="41">
        <f t="shared" si="5"/>
        <v>52320.5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184642</v>
      </c>
      <c r="G43" s="42">
        <f t="shared" si="8"/>
        <v>174522</v>
      </c>
    </row>
    <row r="44" spans="1:9" x14ac:dyDescent="0.25">
      <c r="A44" s="42" t="str">
        <f t="shared" si="3"/>
        <v>BALEARES</v>
      </c>
      <c r="B44" s="41">
        <f t="shared" si="4"/>
        <v>39826</v>
      </c>
      <c r="C44" s="41">
        <f t="shared" si="5"/>
        <v>38093</v>
      </c>
      <c r="D44" s="41">
        <f t="shared" si="6"/>
        <v>15</v>
      </c>
      <c r="E44" s="42" t="str">
        <f t="shared" si="2"/>
        <v>CASTELLON</v>
      </c>
      <c r="F44" s="42">
        <f t="shared" si="7"/>
        <v>123046</v>
      </c>
      <c r="G44" s="42">
        <f t="shared" si="8"/>
        <v>112847</v>
      </c>
    </row>
    <row r="45" spans="1:9" x14ac:dyDescent="0.25">
      <c r="A45" s="42" t="str">
        <f t="shared" si="3"/>
        <v>BARCELONA</v>
      </c>
      <c r="B45" s="41">
        <f t="shared" si="4"/>
        <v>1058050.5</v>
      </c>
      <c r="C45" s="41">
        <f t="shared" si="5"/>
        <v>983242</v>
      </c>
      <c r="D45" s="41">
        <f t="shared" si="6"/>
        <v>3</v>
      </c>
      <c r="E45" s="42" t="str">
        <f t="shared" si="2"/>
        <v>VIGO</v>
      </c>
      <c r="F45" s="42">
        <f t="shared" si="7"/>
        <v>115735</v>
      </c>
      <c r="G45" s="42">
        <f t="shared" si="8"/>
        <v>124105.5</v>
      </c>
    </row>
    <row r="46" spans="1:9" x14ac:dyDescent="0.25">
      <c r="A46" s="42" t="str">
        <f t="shared" si="3"/>
        <v>BILBAO</v>
      </c>
      <c r="B46" s="41">
        <f t="shared" si="4"/>
        <v>358015.75</v>
      </c>
      <c r="C46" s="41">
        <f t="shared" si="5"/>
        <v>349386.25</v>
      </c>
      <c r="D46" s="41">
        <f t="shared" si="6"/>
        <v>5</v>
      </c>
      <c r="E46" s="42" t="str">
        <f t="shared" si="2"/>
        <v>TARRAGONA</v>
      </c>
      <c r="F46" s="42">
        <f t="shared" si="7"/>
        <v>93124</v>
      </c>
      <c r="G46" s="42">
        <f t="shared" si="8"/>
        <v>88266</v>
      </c>
    </row>
    <row r="47" spans="1:9" x14ac:dyDescent="0.25">
      <c r="A47" s="42" t="str">
        <f t="shared" si="3"/>
        <v>CARTAGENA</v>
      </c>
      <c r="B47" s="41">
        <f t="shared" si="4"/>
        <v>51960</v>
      </c>
      <c r="C47" s="41">
        <f t="shared" si="5"/>
        <v>45058</v>
      </c>
      <c r="D47" s="41">
        <f t="shared" si="6"/>
        <v>13</v>
      </c>
      <c r="E47" s="42" t="str">
        <f t="shared" si="2"/>
        <v>SEVILLA</v>
      </c>
      <c r="F47" s="42">
        <f t="shared" si="7"/>
        <v>89037</v>
      </c>
      <c r="G47" s="42">
        <f t="shared" si="8"/>
        <v>79435</v>
      </c>
    </row>
    <row r="48" spans="1:9" x14ac:dyDescent="0.25">
      <c r="A48" s="42" t="str">
        <f t="shared" si="3"/>
        <v>CASTELLON</v>
      </c>
      <c r="B48" s="41">
        <f t="shared" si="4"/>
        <v>123046</v>
      </c>
      <c r="C48" s="41">
        <f t="shared" si="5"/>
        <v>112847</v>
      </c>
      <c r="D48" s="41">
        <f t="shared" si="6"/>
        <v>7</v>
      </c>
      <c r="E48" s="42" t="str">
        <f t="shared" si="2"/>
        <v>ALICANTE</v>
      </c>
      <c r="F48" s="42">
        <f t="shared" si="7"/>
        <v>81487</v>
      </c>
      <c r="G48" s="42">
        <f t="shared" si="8"/>
        <v>87965</v>
      </c>
    </row>
    <row r="49" spans="1:7" x14ac:dyDescent="0.25">
      <c r="A49" s="42" t="str">
        <f t="shared" si="3"/>
        <v>CEUTA</v>
      </c>
      <c r="B49" s="41">
        <f t="shared" si="4"/>
        <v>11697</v>
      </c>
      <c r="C49" s="41">
        <f t="shared" si="5"/>
        <v>10896</v>
      </c>
      <c r="D49" s="41">
        <f t="shared" si="6"/>
        <v>20</v>
      </c>
      <c r="E49" s="42" t="str">
        <f t="shared" si="2"/>
        <v>MALAGA</v>
      </c>
      <c r="F49" s="42">
        <f t="shared" si="7"/>
        <v>72005</v>
      </c>
      <c r="G49" s="42">
        <f t="shared" si="8"/>
        <v>131288</v>
      </c>
    </row>
    <row r="50" spans="1:7" x14ac:dyDescent="0.25">
      <c r="A50" s="42" t="str">
        <f t="shared" si="3"/>
        <v>FERROL-SAN CIBRAO</v>
      </c>
      <c r="B50" s="41">
        <f t="shared" si="4"/>
        <v>512</v>
      </c>
      <c r="C50" s="41">
        <f t="shared" si="5"/>
        <v>573</v>
      </c>
      <c r="D50" s="41">
        <f t="shared" si="6"/>
        <v>26</v>
      </c>
      <c r="E50" s="42" t="str">
        <f t="shared" si="2"/>
        <v>CARTAGENA</v>
      </c>
      <c r="F50" s="42">
        <f t="shared" si="7"/>
        <v>51960</v>
      </c>
      <c r="G50" s="42">
        <f t="shared" si="8"/>
        <v>45058</v>
      </c>
    </row>
    <row r="51" spans="1:7" x14ac:dyDescent="0.25">
      <c r="A51" s="42" t="str">
        <f t="shared" si="3"/>
        <v>GIJON</v>
      </c>
      <c r="B51" s="41">
        <f t="shared" si="4"/>
        <v>30674</v>
      </c>
      <c r="C51" s="41">
        <f t="shared" si="5"/>
        <v>36598</v>
      </c>
      <c r="D51" s="41">
        <f t="shared" si="6"/>
        <v>16</v>
      </c>
      <c r="E51" s="42" t="str">
        <f t="shared" si="2"/>
        <v>BAHIA DE CADIZ</v>
      </c>
      <c r="F51" s="42">
        <f t="shared" si="7"/>
        <v>51605.5</v>
      </c>
      <c r="G51" s="42">
        <f t="shared" si="8"/>
        <v>52320.5</v>
      </c>
    </row>
    <row r="52" spans="1:7" x14ac:dyDescent="0.25">
      <c r="A52" s="42" t="str">
        <f t="shared" si="3"/>
        <v>HUELVA</v>
      </c>
      <c r="B52" s="41">
        <f t="shared" si="4"/>
        <v>3589</v>
      </c>
      <c r="C52" s="41">
        <f t="shared" si="5"/>
        <v>589</v>
      </c>
      <c r="D52" s="41">
        <f t="shared" si="6"/>
        <v>22</v>
      </c>
      <c r="E52" s="42" t="str">
        <f t="shared" si="2"/>
        <v>BALEARES</v>
      </c>
      <c r="F52" s="42">
        <f t="shared" si="7"/>
        <v>39826</v>
      </c>
      <c r="G52" s="42">
        <f t="shared" si="8"/>
        <v>38093</v>
      </c>
    </row>
    <row r="53" spans="1:7" x14ac:dyDescent="0.25">
      <c r="A53" s="42" t="str">
        <f t="shared" si="3"/>
        <v>LAS PALMAS</v>
      </c>
      <c r="B53" s="41">
        <f t="shared" si="4"/>
        <v>576253</v>
      </c>
      <c r="C53" s="41">
        <f t="shared" si="5"/>
        <v>605248</v>
      </c>
      <c r="D53" s="41">
        <f t="shared" si="6"/>
        <v>4</v>
      </c>
      <c r="E53" s="42" t="str">
        <f t="shared" si="2"/>
        <v>GIJON</v>
      </c>
      <c r="F53" s="42">
        <f t="shared" si="7"/>
        <v>30674</v>
      </c>
      <c r="G53" s="42">
        <f t="shared" si="8"/>
        <v>36598</v>
      </c>
    </row>
    <row r="54" spans="1:7" x14ac:dyDescent="0.25">
      <c r="A54" s="42" t="str">
        <f t="shared" si="3"/>
        <v>MALAGA</v>
      </c>
      <c r="B54" s="41">
        <f t="shared" si="4"/>
        <v>72005</v>
      </c>
      <c r="C54" s="41">
        <f t="shared" si="5"/>
        <v>131288</v>
      </c>
      <c r="D54" s="41">
        <f t="shared" si="6"/>
        <v>12</v>
      </c>
      <c r="E54" s="42" t="str">
        <f t="shared" si="2"/>
        <v>MELILLA</v>
      </c>
      <c r="F54" s="42">
        <f t="shared" si="7"/>
        <v>21395</v>
      </c>
      <c r="G54" s="42">
        <f t="shared" si="8"/>
        <v>20281</v>
      </c>
    </row>
    <row r="55" spans="1:7" x14ac:dyDescent="0.25">
      <c r="A55" s="42" t="str">
        <f t="shared" si="3"/>
        <v>MARIN Y RIA DE PONTEVEDRA</v>
      </c>
      <c r="B55" s="41">
        <f t="shared" si="4"/>
        <v>16179</v>
      </c>
      <c r="C55" s="41">
        <f t="shared" si="5"/>
        <v>17298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19919</v>
      </c>
      <c r="G55" s="42">
        <f t="shared" si="8"/>
        <v>18773</v>
      </c>
    </row>
    <row r="56" spans="1:7" x14ac:dyDescent="0.25">
      <c r="A56" s="42" t="str">
        <f t="shared" si="3"/>
        <v>MELILLA</v>
      </c>
      <c r="B56" s="41">
        <f t="shared" si="4"/>
        <v>21395</v>
      </c>
      <c r="C56" s="41">
        <f t="shared" si="5"/>
        <v>20281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16179</v>
      </c>
      <c r="G56" s="42">
        <f t="shared" si="8"/>
        <v>17298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3471</v>
      </c>
      <c r="D57" s="41">
        <f t="shared" si="6"/>
        <v>23</v>
      </c>
      <c r="E57" s="42" t="str">
        <f t="shared" si="2"/>
        <v>CEUTA</v>
      </c>
      <c r="F57" s="42">
        <f t="shared" si="9"/>
        <v>11697</v>
      </c>
      <c r="G57" s="42">
        <f t="shared" si="8"/>
        <v>10896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4268</v>
      </c>
      <c r="G58" s="42">
        <f t="shared" si="8"/>
        <v>4179</v>
      </c>
    </row>
    <row r="59" spans="1:7" x14ac:dyDescent="0.25">
      <c r="A59" s="42" t="str">
        <f t="shared" si="3"/>
        <v>SANTA CRUZ DE TENERIFE</v>
      </c>
      <c r="B59" s="41">
        <f t="shared" si="4"/>
        <v>184642</v>
      </c>
      <c r="C59" s="41">
        <f t="shared" si="5"/>
        <v>174522</v>
      </c>
      <c r="D59" s="41">
        <f t="shared" si="6"/>
        <v>6</v>
      </c>
      <c r="E59" s="42" t="str">
        <f t="shared" si="2"/>
        <v>HUELVA</v>
      </c>
      <c r="F59" s="42">
        <f t="shared" si="9"/>
        <v>3589</v>
      </c>
      <c r="G59" s="42">
        <f t="shared" si="8"/>
        <v>589</v>
      </c>
    </row>
    <row r="60" spans="1:7" x14ac:dyDescent="0.25">
      <c r="A60" s="42" t="str">
        <f t="shared" si="3"/>
        <v>SANTANDER</v>
      </c>
      <c r="B60" s="41">
        <f t="shared" si="4"/>
        <v>534</v>
      </c>
      <c r="C60" s="41">
        <f t="shared" si="5"/>
        <v>768</v>
      </c>
      <c r="D60" s="41">
        <f t="shared" si="6"/>
        <v>25</v>
      </c>
      <c r="E60" s="42" t="str">
        <f t="shared" si="2"/>
        <v>MOTRIL</v>
      </c>
      <c r="F60" s="42">
        <f t="shared" si="9"/>
        <v>1717</v>
      </c>
      <c r="G60" s="42">
        <f t="shared" si="8"/>
        <v>3471</v>
      </c>
    </row>
    <row r="61" spans="1:7" x14ac:dyDescent="0.25">
      <c r="A61" s="42" t="str">
        <f t="shared" si="3"/>
        <v>SEVILLA</v>
      </c>
      <c r="B61" s="41">
        <f t="shared" si="4"/>
        <v>89037</v>
      </c>
      <c r="C61" s="41">
        <f t="shared" si="5"/>
        <v>79435</v>
      </c>
      <c r="D61" s="41">
        <f t="shared" si="6"/>
        <v>10</v>
      </c>
      <c r="E61" s="42" t="str">
        <f t="shared" si="2"/>
        <v>A CORUÑA</v>
      </c>
      <c r="F61" s="42">
        <f t="shared" si="9"/>
        <v>1303</v>
      </c>
      <c r="G61" s="42">
        <f t="shared" si="8"/>
        <v>2926</v>
      </c>
    </row>
    <row r="62" spans="1:7" x14ac:dyDescent="0.25">
      <c r="A62" s="42" t="str">
        <f t="shared" si="3"/>
        <v>TARRAGONA</v>
      </c>
      <c r="B62" s="41">
        <f t="shared" si="4"/>
        <v>93124</v>
      </c>
      <c r="C62" s="41">
        <f t="shared" si="5"/>
        <v>88266</v>
      </c>
      <c r="D62" s="41">
        <f t="shared" si="6"/>
        <v>9</v>
      </c>
      <c r="E62" s="42" t="str">
        <f t="shared" si="2"/>
        <v>SANTANDER</v>
      </c>
      <c r="F62" s="42">
        <f t="shared" si="9"/>
        <v>534</v>
      </c>
      <c r="G62" s="42">
        <f t="shared" si="8"/>
        <v>768</v>
      </c>
    </row>
    <row r="63" spans="1:7" x14ac:dyDescent="0.25">
      <c r="A63" s="42" t="str">
        <f t="shared" si="3"/>
        <v>VALENCIA</v>
      </c>
      <c r="B63" s="41">
        <f t="shared" si="4"/>
        <v>2517068</v>
      </c>
      <c r="C63" s="41">
        <f t="shared" si="5"/>
        <v>2576416</v>
      </c>
      <c r="D63" s="41">
        <f t="shared" si="6"/>
        <v>2</v>
      </c>
      <c r="E63" s="42" t="str">
        <f t="shared" si="2"/>
        <v>FERROL-SAN CIBRAO</v>
      </c>
      <c r="F63" s="42">
        <f t="shared" si="9"/>
        <v>512</v>
      </c>
      <c r="G63" s="42">
        <f t="shared" si="8"/>
        <v>573</v>
      </c>
    </row>
    <row r="64" spans="1:7" x14ac:dyDescent="0.25">
      <c r="A64" s="42" t="str">
        <f t="shared" si="3"/>
        <v>VIGO</v>
      </c>
      <c r="B64" s="41">
        <f t="shared" si="4"/>
        <v>115735</v>
      </c>
      <c r="C64" s="41">
        <f t="shared" si="5"/>
        <v>124105.5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19919</v>
      </c>
      <c r="C65" s="41">
        <f t="shared" si="5"/>
        <v>18773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38</v>
      </c>
      <c r="C8" s="38">
        <v>0</v>
      </c>
      <c r="D8" s="38">
        <v>721</v>
      </c>
      <c r="E8" s="38">
        <v>516</v>
      </c>
      <c r="F8" s="13">
        <f t="shared" ref="F8:F35" si="0">((E8*100)/D8)-100</f>
        <v>-28.432732316227458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335633</v>
      </c>
      <c r="C11" s="37">
        <v>342016</v>
      </c>
      <c r="D11" s="37">
        <v>2204662</v>
      </c>
      <c r="E11" s="37">
        <v>2491863</v>
      </c>
      <c r="F11" s="10">
        <f t="shared" si="0"/>
        <v>13.026985542455037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3</v>
      </c>
      <c r="C13" s="37">
        <v>3</v>
      </c>
      <c r="D13" s="37">
        <v>7</v>
      </c>
      <c r="E13" s="37">
        <v>19</v>
      </c>
      <c r="F13" s="10">
        <f t="shared" si="0"/>
        <v>171.42857142857144</v>
      </c>
      <c r="G13" s="1"/>
      <c r="H13" s="1"/>
      <c r="I13" s="1"/>
    </row>
    <row r="14" spans="1:12" x14ac:dyDescent="0.25">
      <c r="A14" s="11" t="s">
        <v>51</v>
      </c>
      <c r="B14" s="38">
        <v>24855</v>
      </c>
      <c r="C14" s="38">
        <v>24778</v>
      </c>
      <c r="D14" s="38">
        <v>168133</v>
      </c>
      <c r="E14" s="38">
        <v>175749</v>
      </c>
      <c r="F14" s="13">
        <f t="shared" si="0"/>
        <v>4.5297472834006385</v>
      </c>
      <c r="G14" s="1"/>
      <c r="H14" s="1"/>
      <c r="I14" s="1"/>
    </row>
    <row r="15" spans="1:12" x14ac:dyDescent="0.25">
      <c r="A15" s="8" t="s">
        <v>52</v>
      </c>
      <c r="B15" s="37">
        <v>173</v>
      </c>
      <c r="C15" s="37">
        <v>20</v>
      </c>
      <c r="D15" s="37">
        <v>476.75</v>
      </c>
      <c r="E15" s="37">
        <v>371</v>
      </c>
      <c r="F15" s="10">
        <f t="shared" si="0"/>
        <v>-22.181436811746195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208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11</v>
      </c>
      <c r="C17" s="37">
        <v>2248</v>
      </c>
      <c r="D17" s="37">
        <v>1187</v>
      </c>
      <c r="E17" s="37">
        <v>4650</v>
      </c>
      <c r="F17" s="10">
        <f t="shared" si="0"/>
        <v>291.74389216512213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20</v>
      </c>
      <c r="C20" s="38">
        <v>0</v>
      </c>
      <c r="D20" s="38">
        <v>20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50883</v>
      </c>
      <c r="C22" s="38">
        <v>43535</v>
      </c>
      <c r="D22" s="38">
        <v>369765</v>
      </c>
      <c r="E22" s="38">
        <v>321982</v>
      </c>
      <c r="F22" s="13">
        <f t="shared" si="0"/>
        <v>-12.922531878355173</v>
      </c>
      <c r="G22" s="1"/>
      <c r="H22" s="1"/>
      <c r="I22" s="1"/>
    </row>
    <row r="23" spans="1:9" x14ac:dyDescent="0.25">
      <c r="A23" s="8" t="s">
        <v>60</v>
      </c>
      <c r="B23" s="37">
        <v>34645</v>
      </c>
      <c r="C23" s="37">
        <v>0</v>
      </c>
      <c r="D23" s="37">
        <v>112632</v>
      </c>
      <c r="E23" s="37">
        <v>49995</v>
      </c>
      <c r="F23" s="10">
        <f t="shared" si="0"/>
        <v>-55.612081823993179</v>
      </c>
      <c r="G23" s="1"/>
      <c r="H23" s="1"/>
      <c r="I23" s="1"/>
    </row>
    <row r="24" spans="1:9" x14ac:dyDescent="0.25">
      <c r="A24" s="11" t="s">
        <v>61</v>
      </c>
      <c r="B24" s="38">
        <v>121</v>
      </c>
      <c r="C24" s="38">
        <v>210</v>
      </c>
      <c r="D24" s="38">
        <v>1571</v>
      </c>
      <c r="E24" s="38">
        <v>1364</v>
      </c>
      <c r="F24" s="13">
        <f t="shared" si="0"/>
        <v>-13.176320814767664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189</v>
      </c>
      <c r="C28" s="38">
        <v>172</v>
      </c>
      <c r="D28" s="38">
        <v>1684</v>
      </c>
      <c r="E28" s="38">
        <v>2090</v>
      </c>
      <c r="F28" s="13">
        <f t="shared" si="0"/>
        <v>24.109263657957243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6126</v>
      </c>
      <c r="C31" s="37">
        <v>5692</v>
      </c>
      <c r="D31" s="37">
        <v>44287</v>
      </c>
      <c r="E31" s="37">
        <v>39184</v>
      </c>
      <c r="F31" s="10">
        <f t="shared" si="0"/>
        <v>-11.522568699618404</v>
      </c>
      <c r="G31" s="1"/>
      <c r="H31" s="1"/>
      <c r="I31" s="1"/>
    </row>
    <row r="32" spans="1:9" x14ac:dyDescent="0.25">
      <c r="A32" s="11" t="s">
        <v>69</v>
      </c>
      <c r="B32" s="38">
        <v>174128</v>
      </c>
      <c r="C32" s="38">
        <v>187235</v>
      </c>
      <c r="D32" s="38">
        <v>1292125</v>
      </c>
      <c r="E32" s="38">
        <v>1378967</v>
      </c>
      <c r="F32" s="13">
        <f t="shared" si="0"/>
        <v>6.720866789203825</v>
      </c>
      <c r="G32" s="1"/>
      <c r="H32" s="1"/>
      <c r="I32" s="1"/>
    </row>
    <row r="33" spans="1:9" x14ac:dyDescent="0.25">
      <c r="A33" s="8" t="s">
        <v>70</v>
      </c>
      <c r="B33" s="37">
        <v>533</v>
      </c>
      <c r="C33" s="37">
        <v>389</v>
      </c>
      <c r="D33" s="37">
        <v>5199</v>
      </c>
      <c r="E33" s="37">
        <v>3377</v>
      </c>
      <c r="F33" s="10">
        <f t="shared" si="0"/>
        <v>-35.04520100019235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627358</v>
      </c>
      <c r="C35" s="15">
        <f t="shared" ref="C35:E35" si="1">SUM(C7:C34)</f>
        <v>606298</v>
      </c>
      <c r="D35" s="15">
        <f t="shared" si="1"/>
        <v>4202469.75</v>
      </c>
      <c r="E35" s="15">
        <f t="shared" si="1"/>
        <v>4470455</v>
      </c>
      <c r="F35" s="16">
        <f t="shared" si="0"/>
        <v>6.3768513741235182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2491863</v>
      </c>
      <c r="G38" s="42">
        <f>LOOKUP(E38,$A$38:$A$65,$C$38:$C$65)</f>
        <v>2204662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516</v>
      </c>
      <c r="C39" s="41">
        <f t="shared" ref="C39:C65" si="5">D8</f>
        <v>721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1378967</v>
      </c>
      <c r="G39" s="42">
        <f t="shared" ref="G39:G65" si="8">LOOKUP(E39,$A$38:$A$65,$C$38:$C$65)</f>
        <v>1292125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321982</v>
      </c>
      <c r="G40" s="42">
        <f t="shared" si="8"/>
        <v>369765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175749</v>
      </c>
      <c r="G41" s="42">
        <f t="shared" si="8"/>
        <v>168133</v>
      </c>
    </row>
    <row r="42" spans="1:9" x14ac:dyDescent="0.25">
      <c r="A42" s="42" t="str">
        <f t="shared" si="3"/>
        <v>BAHIA DE ALGECIRAS</v>
      </c>
      <c r="B42" s="41">
        <f t="shared" si="4"/>
        <v>2491863</v>
      </c>
      <c r="C42" s="41">
        <f t="shared" si="5"/>
        <v>2204662</v>
      </c>
      <c r="D42" s="41">
        <f t="shared" si="6"/>
        <v>1</v>
      </c>
      <c r="E42" s="42" t="str">
        <f t="shared" si="2"/>
        <v>MALAGA</v>
      </c>
      <c r="F42" s="42">
        <f t="shared" si="7"/>
        <v>49995</v>
      </c>
      <c r="G42" s="42">
        <f t="shared" si="8"/>
        <v>112632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14</v>
      </c>
      <c r="E43" s="42" t="str">
        <f t="shared" si="2"/>
        <v>TARRAGONA</v>
      </c>
      <c r="F43" s="42">
        <f t="shared" si="7"/>
        <v>39184</v>
      </c>
      <c r="G43" s="42">
        <f t="shared" si="8"/>
        <v>44287</v>
      </c>
    </row>
    <row r="44" spans="1:9" x14ac:dyDescent="0.25">
      <c r="A44" s="42" t="str">
        <f t="shared" si="3"/>
        <v>BALEARES</v>
      </c>
      <c r="B44" s="41">
        <f t="shared" si="4"/>
        <v>19</v>
      </c>
      <c r="C44" s="41">
        <f t="shared" si="5"/>
        <v>7</v>
      </c>
      <c r="D44" s="41">
        <f t="shared" si="6"/>
        <v>15</v>
      </c>
      <c r="E44" s="42" t="str">
        <f t="shared" si="2"/>
        <v>CASTELLON</v>
      </c>
      <c r="F44" s="42">
        <f t="shared" si="7"/>
        <v>4650</v>
      </c>
      <c r="G44" s="42">
        <f t="shared" si="8"/>
        <v>1187</v>
      </c>
    </row>
    <row r="45" spans="1:9" x14ac:dyDescent="0.25">
      <c r="A45" s="42" t="str">
        <f t="shared" si="3"/>
        <v>BARCELONA</v>
      </c>
      <c r="B45" s="41">
        <f t="shared" si="4"/>
        <v>175749</v>
      </c>
      <c r="C45" s="41">
        <f t="shared" si="5"/>
        <v>168133</v>
      </c>
      <c r="D45" s="41">
        <f t="shared" si="6"/>
        <v>4</v>
      </c>
      <c r="E45" s="42" t="str">
        <f t="shared" si="2"/>
        <v>VIGO</v>
      </c>
      <c r="F45" s="42">
        <f t="shared" si="7"/>
        <v>3377</v>
      </c>
      <c r="G45" s="42">
        <f t="shared" si="8"/>
        <v>5199</v>
      </c>
    </row>
    <row r="46" spans="1:9" x14ac:dyDescent="0.25">
      <c r="A46" s="42" t="str">
        <f t="shared" si="3"/>
        <v>BILBAO</v>
      </c>
      <c r="B46" s="41">
        <f t="shared" si="4"/>
        <v>371</v>
      </c>
      <c r="C46" s="41">
        <f t="shared" si="5"/>
        <v>476.75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2090</v>
      </c>
      <c r="G46" s="42">
        <f t="shared" si="8"/>
        <v>1684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1364</v>
      </c>
      <c r="G47" s="42">
        <f t="shared" si="8"/>
        <v>1571</v>
      </c>
    </row>
    <row r="48" spans="1:9" x14ac:dyDescent="0.25">
      <c r="A48" s="42" t="str">
        <f t="shared" si="3"/>
        <v>CASTELLON</v>
      </c>
      <c r="B48" s="41">
        <f t="shared" si="4"/>
        <v>4650</v>
      </c>
      <c r="C48" s="41">
        <f t="shared" si="5"/>
        <v>1187</v>
      </c>
      <c r="D48" s="41">
        <f t="shared" si="6"/>
        <v>7</v>
      </c>
      <c r="E48" s="42" t="str">
        <f t="shared" si="2"/>
        <v>ALICANTE</v>
      </c>
      <c r="F48" s="42">
        <f t="shared" si="7"/>
        <v>516</v>
      </c>
      <c r="G48" s="42">
        <f t="shared" si="8"/>
        <v>721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371</v>
      </c>
      <c r="G49" s="42">
        <f t="shared" si="8"/>
        <v>476.75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100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19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321982</v>
      </c>
      <c r="C53" s="41">
        <f t="shared" si="5"/>
        <v>369765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49995</v>
      </c>
      <c r="C54" s="41">
        <f t="shared" si="5"/>
        <v>112632</v>
      </c>
      <c r="D54" s="41">
        <f t="shared" si="6"/>
        <v>5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1364</v>
      </c>
      <c r="C55" s="41">
        <f t="shared" si="5"/>
        <v>1571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2090</v>
      </c>
      <c r="C59" s="41">
        <f t="shared" si="5"/>
        <v>1684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39184</v>
      </c>
      <c r="C62" s="41">
        <f t="shared" si="5"/>
        <v>44287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1378967</v>
      </c>
      <c r="C63" s="41">
        <f t="shared" si="5"/>
        <v>1292125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3377</v>
      </c>
      <c r="C64" s="41">
        <f t="shared" si="5"/>
        <v>5199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">
        <v>40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126</v>
      </c>
      <c r="C7" s="9">
        <v>0</v>
      </c>
      <c r="D7" s="9">
        <v>484</v>
      </c>
      <c r="E7" s="9">
        <v>157</v>
      </c>
      <c r="F7" s="10">
        <f>((E7*100)/D7)-100</f>
        <v>-67.56198347107437</v>
      </c>
      <c r="G7" s="1"/>
      <c r="H7" s="1"/>
      <c r="I7" s="1"/>
    </row>
    <row r="8" spans="1:12" x14ac:dyDescent="0.25">
      <c r="A8" s="11" t="s">
        <v>45</v>
      </c>
      <c r="B8" s="12">
        <v>9434</v>
      </c>
      <c r="C8" s="12">
        <v>9039</v>
      </c>
      <c r="D8" s="12">
        <v>69000</v>
      </c>
      <c r="E8" s="12">
        <v>66197</v>
      </c>
      <c r="F8" s="13">
        <f t="shared" ref="F8:F35" si="0">((E8*100)/D8)-100</f>
        <v>-4.0623188405797066</v>
      </c>
      <c r="G8" s="1"/>
      <c r="H8" s="1"/>
      <c r="I8" s="1"/>
    </row>
    <row r="9" spans="1:12" x14ac:dyDescent="0.25">
      <c r="A9" s="8" t="s">
        <v>46</v>
      </c>
      <c r="B9" s="9">
        <v>356</v>
      </c>
      <c r="C9" s="9">
        <v>254</v>
      </c>
      <c r="D9" s="9">
        <v>2309</v>
      </c>
      <c r="E9" s="9">
        <v>1357</v>
      </c>
      <c r="F9" s="10">
        <f t="shared" si="0"/>
        <v>-41.229969683845823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37</v>
      </c>
      <c r="D11" s="9">
        <v>361</v>
      </c>
      <c r="E11" s="9">
        <v>2237</v>
      </c>
      <c r="F11" s="10">
        <f t="shared" si="0"/>
        <v>519.66759002770084</v>
      </c>
      <c r="G11" s="1"/>
      <c r="H11" s="1"/>
      <c r="I11" s="1"/>
    </row>
    <row r="12" spans="1:12" x14ac:dyDescent="0.25">
      <c r="A12" s="11" t="s">
        <v>49</v>
      </c>
      <c r="B12" s="12">
        <v>2370</v>
      </c>
      <c r="C12" s="12">
        <v>2377</v>
      </c>
      <c r="D12" s="12">
        <v>18927.5</v>
      </c>
      <c r="E12" s="12">
        <v>17096</v>
      </c>
      <c r="F12" s="13">
        <f t="shared" si="0"/>
        <v>-9.6763967771760662</v>
      </c>
      <c r="G12" s="1"/>
      <c r="H12" s="1"/>
      <c r="I12" s="1"/>
    </row>
    <row r="13" spans="1:12" x14ac:dyDescent="0.25">
      <c r="A13" s="8" t="s">
        <v>50</v>
      </c>
      <c r="B13" s="9">
        <v>6605</v>
      </c>
      <c r="C13" s="9">
        <v>7627</v>
      </c>
      <c r="D13" s="9">
        <v>38061</v>
      </c>
      <c r="E13" s="9">
        <v>39757</v>
      </c>
      <c r="F13" s="10">
        <f t="shared" si="0"/>
        <v>4.456004834344867</v>
      </c>
      <c r="G13" s="1"/>
      <c r="H13" s="1"/>
      <c r="I13" s="1"/>
    </row>
    <row r="14" spans="1:12" x14ac:dyDescent="0.25">
      <c r="A14" s="11" t="s">
        <v>51</v>
      </c>
      <c r="B14" s="12">
        <v>17349.5</v>
      </c>
      <c r="C14" s="12">
        <v>17260</v>
      </c>
      <c r="D14" s="12">
        <v>100124</v>
      </c>
      <c r="E14" s="12">
        <v>112616</v>
      </c>
      <c r="F14" s="13">
        <f t="shared" si="0"/>
        <v>12.476529103911147</v>
      </c>
      <c r="G14" s="1"/>
      <c r="H14" s="1"/>
      <c r="I14" s="1"/>
    </row>
    <row r="15" spans="1:12" x14ac:dyDescent="0.25">
      <c r="A15" s="8" t="s">
        <v>52</v>
      </c>
      <c r="B15" s="9">
        <v>5491.5</v>
      </c>
      <c r="C15" s="9">
        <v>6414.25</v>
      </c>
      <c r="D15" s="9">
        <v>38269.75</v>
      </c>
      <c r="E15" s="9">
        <v>40188.25</v>
      </c>
      <c r="F15" s="10">
        <f t="shared" si="0"/>
        <v>5.0130978122407441</v>
      </c>
      <c r="G15" s="1"/>
      <c r="H15" s="1"/>
      <c r="I15" s="1"/>
    </row>
    <row r="16" spans="1:12" x14ac:dyDescent="0.25">
      <c r="A16" s="11" t="s">
        <v>53</v>
      </c>
      <c r="B16" s="12">
        <v>2353</v>
      </c>
      <c r="C16" s="12">
        <v>2338</v>
      </c>
      <c r="D16" s="12">
        <v>11256</v>
      </c>
      <c r="E16" s="12">
        <v>13742</v>
      </c>
      <c r="F16" s="13">
        <f t="shared" si="0"/>
        <v>22.085998578535893</v>
      </c>
      <c r="G16" s="1"/>
      <c r="H16" s="1"/>
      <c r="I16" s="1"/>
    </row>
    <row r="17" spans="1:9" x14ac:dyDescent="0.25">
      <c r="A17" s="8" t="s">
        <v>54</v>
      </c>
      <c r="B17" s="9">
        <v>184</v>
      </c>
      <c r="C17" s="9">
        <v>300</v>
      </c>
      <c r="D17" s="9">
        <v>1374</v>
      </c>
      <c r="E17" s="9">
        <v>4920</v>
      </c>
      <c r="F17" s="10">
        <f t="shared" si="0"/>
        <v>258.07860262008734</v>
      </c>
      <c r="G17" s="1"/>
      <c r="H17" s="1"/>
      <c r="I17" s="1"/>
    </row>
    <row r="18" spans="1:9" x14ac:dyDescent="0.25">
      <c r="A18" s="11" t="s">
        <v>55</v>
      </c>
      <c r="B18" s="12">
        <v>1541</v>
      </c>
      <c r="C18" s="12">
        <v>1780</v>
      </c>
      <c r="D18" s="12">
        <v>10879</v>
      </c>
      <c r="E18" s="12">
        <v>11682</v>
      </c>
      <c r="F18" s="13">
        <f t="shared" si="0"/>
        <v>7.3811931243680533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617</v>
      </c>
      <c r="C20" s="12">
        <v>535</v>
      </c>
      <c r="D20" s="12">
        <v>5683</v>
      </c>
      <c r="E20" s="12">
        <v>5194</v>
      </c>
      <c r="F20" s="13">
        <f t="shared" si="0"/>
        <v>-8.6046102410698637</v>
      </c>
      <c r="G20" s="1"/>
      <c r="H20" s="1"/>
      <c r="I20" s="1"/>
    </row>
    <row r="21" spans="1:9" x14ac:dyDescent="0.25">
      <c r="A21" s="8" t="s">
        <v>58</v>
      </c>
      <c r="B21" s="9">
        <v>108</v>
      </c>
      <c r="C21" s="9">
        <v>32</v>
      </c>
      <c r="D21" s="9">
        <v>589</v>
      </c>
      <c r="E21" s="9">
        <v>414</v>
      </c>
      <c r="F21" s="10">
        <f t="shared" si="0"/>
        <v>-29.711375212224112</v>
      </c>
      <c r="G21" s="1"/>
      <c r="H21" s="1"/>
      <c r="I21" s="1"/>
    </row>
    <row r="22" spans="1:9" x14ac:dyDescent="0.25">
      <c r="A22" s="11" t="s">
        <v>59</v>
      </c>
      <c r="B22" s="12">
        <v>31265</v>
      </c>
      <c r="C22" s="12">
        <v>32633</v>
      </c>
      <c r="D22" s="12">
        <v>193161</v>
      </c>
      <c r="E22" s="12">
        <v>213939</v>
      </c>
      <c r="F22" s="13">
        <f t="shared" si="0"/>
        <v>10.75682979483436</v>
      </c>
      <c r="G22" s="1"/>
      <c r="H22" s="1"/>
      <c r="I22" s="1"/>
    </row>
    <row r="23" spans="1:9" x14ac:dyDescent="0.25">
      <c r="A23" s="8" t="s">
        <v>60</v>
      </c>
      <c r="B23" s="9">
        <v>1319</v>
      </c>
      <c r="C23" s="9">
        <v>1329</v>
      </c>
      <c r="D23" s="9">
        <v>7987</v>
      </c>
      <c r="E23" s="9">
        <v>8434</v>
      </c>
      <c r="F23" s="10">
        <f t="shared" si="0"/>
        <v>5.5965944660072608</v>
      </c>
      <c r="G23" s="1"/>
      <c r="H23" s="1"/>
      <c r="I23" s="1"/>
    </row>
    <row r="24" spans="1:9" x14ac:dyDescent="0.25">
      <c r="A24" s="11" t="s">
        <v>61</v>
      </c>
      <c r="B24" s="12">
        <v>621</v>
      </c>
      <c r="C24" s="12">
        <v>717</v>
      </c>
      <c r="D24" s="12">
        <v>3869</v>
      </c>
      <c r="E24" s="12">
        <v>4616</v>
      </c>
      <c r="F24" s="13">
        <f t="shared" si="0"/>
        <v>19.307314551563707</v>
      </c>
      <c r="G24" s="1"/>
      <c r="H24" s="1"/>
      <c r="I24" s="1"/>
    </row>
    <row r="25" spans="1:9" x14ac:dyDescent="0.25">
      <c r="A25" s="8" t="s">
        <v>62</v>
      </c>
      <c r="B25" s="9">
        <v>1899</v>
      </c>
      <c r="C25" s="9">
        <v>1810</v>
      </c>
      <c r="D25" s="9">
        <v>11689</v>
      </c>
      <c r="E25" s="9">
        <v>13638</v>
      </c>
      <c r="F25" s="10">
        <f t="shared" si="0"/>
        <v>16.67379587646505</v>
      </c>
      <c r="G25" s="1"/>
      <c r="H25" s="1"/>
      <c r="I25" s="1"/>
    </row>
    <row r="26" spans="1:9" x14ac:dyDescent="0.25">
      <c r="A26" s="11" t="s">
        <v>63</v>
      </c>
      <c r="B26" s="12">
        <v>97</v>
      </c>
      <c r="C26" s="12">
        <v>0</v>
      </c>
      <c r="D26" s="12">
        <v>505</v>
      </c>
      <c r="E26" s="12">
        <v>350</v>
      </c>
      <c r="F26" s="13">
        <f t="shared" si="0"/>
        <v>-30.693069306930695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24040</v>
      </c>
      <c r="C28" s="12">
        <v>24968</v>
      </c>
      <c r="D28" s="12">
        <v>154794</v>
      </c>
      <c r="E28" s="12">
        <v>164744</v>
      </c>
      <c r="F28" s="13">
        <f t="shared" si="0"/>
        <v>6.4278977221339346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11191</v>
      </c>
      <c r="C30" s="12">
        <v>11868</v>
      </c>
      <c r="D30" s="12">
        <v>71535</v>
      </c>
      <c r="E30" s="12">
        <v>80349</v>
      </c>
      <c r="F30" s="13">
        <f t="shared" si="0"/>
        <v>12.321241350387922</v>
      </c>
      <c r="G30" s="1"/>
      <c r="H30" s="1"/>
      <c r="I30" s="1"/>
    </row>
    <row r="31" spans="1:9" x14ac:dyDescent="0.25">
      <c r="A31" s="8" t="s">
        <v>68</v>
      </c>
      <c r="B31" s="9">
        <v>891</v>
      </c>
      <c r="C31" s="9">
        <v>515</v>
      </c>
      <c r="D31" s="9">
        <v>9344</v>
      </c>
      <c r="E31" s="9">
        <v>5122</v>
      </c>
      <c r="F31" s="10">
        <f t="shared" si="0"/>
        <v>-45.184075342465754</v>
      </c>
      <c r="G31" s="1"/>
      <c r="H31" s="1"/>
      <c r="I31" s="1"/>
    </row>
    <row r="32" spans="1:9" x14ac:dyDescent="0.25">
      <c r="A32" s="11" t="s">
        <v>69</v>
      </c>
      <c r="B32" s="12">
        <v>12277</v>
      </c>
      <c r="C32" s="12">
        <v>14589</v>
      </c>
      <c r="D32" s="12">
        <v>79008</v>
      </c>
      <c r="E32" s="12">
        <v>99064</v>
      </c>
      <c r="F32" s="13">
        <f t="shared" si="0"/>
        <v>25.384771162413927</v>
      </c>
      <c r="G32" s="1"/>
      <c r="H32" s="1"/>
      <c r="I32" s="1"/>
    </row>
    <row r="33" spans="1:9" x14ac:dyDescent="0.25">
      <c r="A33" s="8" t="s">
        <v>70</v>
      </c>
      <c r="B33" s="9">
        <v>3060</v>
      </c>
      <c r="C33" s="9">
        <v>2394</v>
      </c>
      <c r="D33" s="9">
        <v>15078</v>
      </c>
      <c r="E33" s="9">
        <v>15892</v>
      </c>
      <c r="F33" s="10">
        <f t="shared" si="0"/>
        <v>5.3985939779811645</v>
      </c>
      <c r="G33" s="1"/>
      <c r="H33" s="1"/>
      <c r="I33" s="1"/>
    </row>
    <row r="34" spans="1:9" x14ac:dyDescent="0.25">
      <c r="A34" s="11" t="s">
        <v>71</v>
      </c>
      <c r="B34" s="12">
        <v>3030</v>
      </c>
      <c r="C34" s="12">
        <v>2349</v>
      </c>
      <c r="D34" s="12">
        <v>18165</v>
      </c>
      <c r="E34" s="12">
        <v>19445</v>
      </c>
      <c r="F34" s="13">
        <f t="shared" si="0"/>
        <v>7.046518029176994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136225</v>
      </c>
      <c r="C35" s="15">
        <f t="shared" ref="C35:E35" si="1">SUM(C7:C34)</f>
        <v>141165.25</v>
      </c>
      <c r="D35" s="15">
        <f t="shared" si="1"/>
        <v>862492.25</v>
      </c>
      <c r="E35" s="15">
        <f t="shared" si="1"/>
        <v>941150.25</v>
      </c>
      <c r="F35" s="16">
        <f t="shared" si="0"/>
        <v>9.1198500624208521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157</v>
      </c>
      <c r="C38" s="41">
        <f>D7</f>
        <v>484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213939</v>
      </c>
      <c r="G38" s="42">
        <f>LOOKUP(E38,$A$38:$A$65,$C$38:$C$65)</f>
        <v>193161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66197</v>
      </c>
      <c r="C39" s="41">
        <f t="shared" ref="C39:C65" si="5">D8</f>
        <v>69000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164744</v>
      </c>
      <c r="G39" s="42">
        <f t="shared" ref="G39:G65" si="8">LOOKUP(E39,$A$38:$A$65,$C$38:$C$65)</f>
        <v>154794</v>
      </c>
    </row>
    <row r="40" spans="1:9" x14ac:dyDescent="0.25">
      <c r="A40" s="42" t="str">
        <f t="shared" si="3"/>
        <v>ALMERIA</v>
      </c>
      <c r="B40" s="41">
        <f t="shared" si="4"/>
        <v>1357</v>
      </c>
      <c r="C40" s="41">
        <f t="shared" si="5"/>
        <v>2309</v>
      </c>
      <c r="D40" s="41">
        <f t="shared" si="6"/>
        <v>21</v>
      </c>
      <c r="E40" s="42" t="str">
        <f t="shared" si="2"/>
        <v>BARCELONA</v>
      </c>
      <c r="F40" s="42">
        <f t="shared" si="7"/>
        <v>112616</v>
      </c>
      <c r="G40" s="42">
        <f t="shared" si="8"/>
        <v>100124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99064</v>
      </c>
      <c r="G41" s="42">
        <f t="shared" si="8"/>
        <v>79008</v>
      </c>
    </row>
    <row r="42" spans="1:9" x14ac:dyDescent="0.25">
      <c r="A42" s="42" t="str">
        <f t="shared" si="3"/>
        <v>BAHIA DE ALGECIRAS</v>
      </c>
      <c r="B42" s="41">
        <f t="shared" si="4"/>
        <v>2237</v>
      </c>
      <c r="C42" s="41">
        <f t="shared" si="5"/>
        <v>361</v>
      </c>
      <c r="D42" s="41">
        <f t="shared" si="6"/>
        <v>20</v>
      </c>
      <c r="E42" s="42" t="str">
        <f t="shared" si="2"/>
        <v>SEVILLA</v>
      </c>
      <c r="F42" s="42">
        <f t="shared" si="7"/>
        <v>80349</v>
      </c>
      <c r="G42" s="42">
        <f t="shared" si="8"/>
        <v>71535</v>
      </c>
    </row>
    <row r="43" spans="1:9" x14ac:dyDescent="0.25">
      <c r="A43" s="42" t="str">
        <f t="shared" si="3"/>
        <v>BAHIA DE CADIZ</v>
      </c>
      <c r="B43" s="41">
        <f t="shared" si="4"/>
        <v>17096</v>
      </c>
      <c r="C43" s="41">
        <f t="shared" si="5"/>
        <v>18927.5</v>
      </c>
      <c r="D43" s="41">
        <f t="shared" si="6"/>
        <v>10</v>
      </c>
      <c r="E43" s="42" t="str">
        <f t="shared" si="2"/>
        <v>ALICANTE</v>
      </c>
      <c r="F43" s="42">
        <f t="shared" si="7"/>
        <v>66197</v>
      </c>
      <c r="G43" s="42">
        <f t="shared" si="8"/>
        <v>69000</v>
      </c>
    </row>
    <row r="44" spans="1:9" x14ac:dyDescent="0.25">
      <c r="A44" s="42" t="str">
        <f t="shared" si="3"/>
        <v>BALEARES</v>
      </c>
      <c r="B44" s="41">
        <f t="shared" si="4"/>
        <v>39757</v>
      </c>
      <c r="C44" s="41">
        <f t="shared" si="5"/>
        <v>38061</v>
      </c>
      <c r="D44" s="41">
        <f t="shared" si="6"/>
        <v>8</v>
      </c>
      <c r="E44" s="42" t="str">
        <f t="shared" si="2"/>
        <v>BILBAO</v>
      </c>
      <c r="F44" s="42">
        <f t="shared" si="7"/>
        <v>40188.25</v>
      </c>
      <c r="G44" s="42">
        <f t="shared" si="8"/>
        <v>38269.75</v>
      </c>
    </row>
    <row r="45" spans="1:9" x14ac:dyDescent="0.25">
      <c r="A45" s="42" t="str">
        <f t="shared" si="3"/>
        <v>BARCELONA</v>
      </c>
      <c r="B45" s="41">
        <f t="shared" si="4"/>
        <v>112616</v>
      </c>
      <c r="C45" s="41">
        <f t="shared" si="5"/>
        <v>100124</v>
      </c>
      <c r="D45" s="41">
        <f t="shared" si="6"/>
        <v>3</v>
      </c>
      <c r="E45" s="42" t="str">
        <f t="shared" si="2"/>
        <v>BALEARES</v>
      </c>
      <c r="F45" s="42">
        <f t="shared" si="7"/>
        <v>39757</v>
      </c>
      <c r="G45" s="42">
        <f t="shared" si="8"/>
        <v>38061</v>
      </c>
    </row>
    <row r="46" spans="1:9" x14ac:dyDescent="0.25">
      <c r="A46" s="42" t="str">
        <f t="shared" si="3"/>
        <v>BILBAO</v>
      </c>
      <c r="B46" s="41">
        <f t="shared" si="4"/>
        <v>40188.25</v>
      </c>
      <c r="C46" s="41">
        <f t="shared" si="5"/>
        <v>38269.75</v>
      </c>
      <c r="D46" s="41">
        <f t="shared" si="6"/>
        <v>7</v>
      </c>
      <c r="E46" s="42" t="str">
        <f t="shared" si="2"/>
        <v>VILAGARCIA</v>
      </c>
      <c r="F46" s="42">
        <f t="shared" si="7"/>
        <v>19445</v>
      </c>
      <c r="G46" s="42">
        <f t="shared" si="8"/>
        <v>18165</v>
      </c>
    </row>
    <row r="47" spans="1:9" x14ac:dyDescent="0.25">
      <c r="A47" s="42" t="str">
        <f t="shared" si="3"/>
        <v>CARTAGENA</v>
      </c>
      <c r="B47" s="41">
        <f t="shared" si="4"/>
        <v>13742</v>
      </c>
      <c r="C47" s="41">
        <f t="shared" si="5"/>
        <v>11256</v>
      </c>
      <c r="D47" s="41">
        <f t="shared" si="6"/>
        <v>12</v>
      </c>
      <c r="E47" s="42" t="str">
        <f t="shared" si="2"/>
        <v>BAHIA DE CADIZ</v>
      </c>
      <c r="F47" s="42">
        <f t="shared" si="7"/>
        <v>17096</v>
      </c>
      <c r="G47" s="42">
        <f t="shared" si="8"/>
        <v>18927.5</v>
      </c>
    </row>
    <row r="48" spans="1:9" x14ac:dyDescent="0.25">
      <c r="A48" s="42" t="str">
        <f t="shared" si="3"/>
        <v>CASTELLON</v>
      </c>
      <c r="B48" s="41">
        <f t="shared" si="4"/>
        <v>4920</v>
      </c>
      <c r="C48" s="41">
        <f t="shared" si="5"/>
        <v>1374</v>
      </c>
      <c r="D48" s="41">
        <f t="shared" si="6"/>
        <v>18</v>
      </c>
      <c r="E48" s="42" t="str">
        <f t="shared" si="2"/>
        <v>VIGO</v>
      </c>
      <c r="F48" s="42">
        <f t="shared" si="7"/>
        <v>15892</v>
      </c>
      <c r="G48" s="42">
        <f t="shared" si="8"/>
        <v>15078</v>
      </c>
    </row>
    <row r="49" spans="1:7" x14ac:dyDescent="0.25">
      <c r="A49" s="42" t="str">
        <f t="shared" si="3"/>
        <v>CEUTA</v>
      </c>
      <c r="B49" s="41">
        <f t="shared" si="4"/>
        <v>11682</v>
      </c>
      <c r="C49" s="41">
        <f t="shared" si="5"/>
        <v>10879</v>
      </c>
      <c r="D49" s="41">
        <f t="shared" si="6"/>
        <v>14</v>
      </c>
      <c r="E49" s="42" t="str">
        <f t="shared" si="2"/>
        <v>CARTAGENA</v>
      </c>
      <c r="F49" s="42">
        <f t="shared" si="7"/>
        <v>13742</v>
      </c>
      <c r="G49" s="42">
        <f t="shared" si="8"/>
        <v>11256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13638</v>
      </c>
      <c r="G50" s="42">
        <f t="shared" si="8"/>
        <v>11689</v>
      </c>
    </row>
    <row r="51" spans="1:7" x14ac:dyDescent="0.25">
      <c r="A51" s="42" t="str">
        <f t="shared" si="3"/>
        <v>GIJON</v>
      </c>
      <c r="B51" s="41">
        <f t="shared" si="4"/>
        <v>5194</v>
      </c>
      <c r="C51" s="41">
        <f t="shared" si="5"/>
        <v>5683</v>
      </c>
      <c r="D51" s="41">
        <f t="shared" si="6"/>
        <v>16</v>
      </c>
      <c r="E51" s="42" t="str">
        <f t="shared" si="2"/>
        <v>CEUTA</v>
      </c>
      <c r="F51" s="42">
        <f t="shared" si="7"/>
        <v>11682</v>
      </c>
      <c r="G51" s="42">
        <f t="shared" si="8"/>
        <v>10879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589</v>
      </c>
      <c r="D52" s="41">
        <f t="shared" si="6"/>
        <v>22</v>
      </c>
      <c r="E52" s="42" t="str">
        <f t="shared" si="2"/>
        <v>MALAGA</v>
      </c>
      <c r="F52" s="42">
        <f t="shared" si="7"/>
        <v>8434</v>
      </c>
      <c r="G52" s="42">
        <f t="shared" si="8"/>
        <v>7987</v>
      </c>
    </row>
    <row r="53" spans="1:7" x14ac:dyDescent="0.25">
      <c r="A53" s="42" t="str">
        <f t="shared" si="3"/>
        <v>LAS PALMAS</v>
      </c>
      <c r="B53" s="41">
        <f t="shared" si="4"/>
        <v>213939</v>
      </c>
      <c r="C53" s="41">
        <f t="shared" si="5"/>
        <v>193161</v>
      </c>
      <c r="D53" s="41">
        <f t="shared" si="6"/>
        <v>1</v>
      </c>
      <c r="E53" s="42" t="str">
        <f t="shared" si="2"/>
        <v>GIJON</v>
      </c>
      <c r="F53" s="42">
        <f t="shared" si="7"/>
        <v>5194</v>
      </c>
      <c r="G53" s="42">
        <f t="shared" si="8"/>
        <v>5683</v>
      </c>
    </row>
    <row r="54" spans="1:7" x14ac:dyDescent="0.25">
      <c r="A54" s="42" t="str">
        <f t="shared" si="3"/>
        <v>MALAGA</v>
      </c>
      <c r="B54" s="41">
        <f t="shared" si="4"/>
        <v>8434</v>
      </c>
      <c r="C54" s="41">
        <f t="shared" si="5"/>
        <v>7987</v>
      </c>
      <c r="D54" s="41">
        <f t="shared" si="6"/>
        <v>15</v>
      </c>
      <c r="E54" s="42" t="str">
        <f t="shared" si="2"/>
        <v>TARRAGONA</v>
      </c>
      <c r="F54" s="42">
        <f t="shared" si="7"/>
        <v>5122</v>
      </c>
      <c r="G54" s="42">
        <f t="shared" si="8"/>
        <v>9344</v>
      </c>
    </row>
    <row r="55" spans="1:7" x14ac:dyDescent="0.25">
      <c r="A55" s="42" t="str">
        <f t="shared" si="3"/>
        <v>MARIN Y RIA DE PONTEVEDRA</v>
      </c>
      <c r="B55" s="41">
        <f t="shared" si="4"/>
        <v>4616</v>
      </c>
      <c r="C55" s="41">
        <f t="shared" si="5"/>
        <v>3869</v>
      </c>
      <c r="D55" s="41">
        <f t="shared" si="6"/>
        <v>19</v>
      </c>
      <c r="E55" s="42" t="str">
        <f t="shared" si="2"/>
        <v>CASTELLON</v>
      </c>
      <c r="F55" s="42">
        <f t="shared" si="7"/>
        <v>4920</v>
      </c>
      <c r="G55" s="42">
        <f t="shared" si="8"/>
        <v>1374</v>
      </c>
    </row>
    <row r="56" spans="1:7" x14ac:dyDescent="0.25">
      <c r="A56" s="42" t="str">
        <f t="shared" si="3"/>
        <v>MELILLA</v>
      </c>
      <c r="B56" s="41">
        <f t="shared" si="4"/>
        <v>13638</v>
      </c>
      <c r="C56" s="41">
        <f t="shared" si="5"/>
        <v>11689</v>
      </c>
      <c r="D56" s="41">
        <f t="shared" si="6"/>
        <v>13</v>
      </c>
      <c r="E56" s="42" t="str">
        <f t="shared" si="2"/>
        <v>MARIN Y RIA DE PONTEVEDRA</v>
      </c>
      <c r="F56" s="42">
        <f t="shared" si="7"/>
        <v>4616</v>
      </c>
      <c r="G56" s="42">
        <f t="shared" si="8"/>
        <v>3869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505</v>
      </c>
      <c r="D57" s="41">
        <f t="shared" si="6"/>
        <v>23</v>
      </c>
      <c r="E57" s="42" t="str">
        <f t="shared" si="2"/>
        <v>BAHIA DE ALGECIRAS</v>
      </c>
      <c r="F57" s="42">
        <f t="shared" si="7"/>
        <v>2237</v>
      </c>
      <c r="G57" s="42">
        <f t="shared" si="8"/>
        <v>361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1357</v>
      </c>
      <c r="G58" s="42">
        <f t="shared" si="8"/>
        <v>2309</v>
      </c>
    </row>
    <row r="59" spans="1:7" x14ac:dyDescent="0.25">
      <c r="A59" s="42" t="str">
        <f t="shared" si="3"/>
        <v>SANTA CRUZ DE TENERIFE</v>
      </c>
      <c r="B59" s="41">
        <f t="shared" si="4"/>
        <v>164744</v>
      </c>
      <c r="C59" s="41">
        <f t="shared" si="5"/>
        <v>154794</v>
      </c>
      <c r="D59" s="41">
        <f t="shared" si="6"/>
        <v>2</v>
      </c>
      <c r="E59" s="42" t="str">
        <f t="shared" si="2"/>
        <v>HUELVA</v>
      </c>
      <c r="F59" s="42">
        <f t="shared" si="7"/>
        <v>414</v>
      </c>
      <c r="G59" s="42">
        <f t="shared" si="8"/>
        <v>589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505</v>
      </c>
    </row>
    <row r="61" spans="1:7" x14ac:dyDescent="0.25">
      <c r="A61" s="42" t="str">
        <f t="shared" si="3"/>
        <v>SEVILLA</v>
      </c>
      <c r="B61" s="41">
        <f t="shared" si="4"/>
        <v>80349</v>
      </c>
      <c r="C61" s="41">
        <f t="shared" si="5"/>
        <v>71535</v>
      </c>
      <c r="D61" s="41">
        <f t="shared" si="6"/>
        <v>5</v>
      </c>
      <c r="E61" s="42" t="str">
        <f t="shared" si="2"/>
        <v>A CORUÑA</v>
      </c>
      <c r="F61" s="42">
        <f t="shared" si="7"/>
        <v>157</v>
      </c>
      <c r="G61" s="42">
        <f t="shared" si="8"/>
        <v>484</v>
      </c>
    </row>
    <row r="62" spans="1:7" x14ac:dyDescent="0.25">
      <c r="A62" s="42" t="str">
        <f t="shared" si="3"/>
        <v>TARRAGONA</v>
      </c>
      <c r="B62" s="41">
        <f t="shared" si="4"/>
        <v>5122</v>
      </c>
      <c r="C62" s="41">
        <f t="shared" si="5"/>
        <v>9344</v>
      </c>
      <c r="D62" s="41">
        <f t="shared" si="6"/>
        <v>17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99064</v>
      </c>
      <c r="C63" s="41">
        <f t="shared" si="5"/>
        <v>79008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15892</v>
      </c>
      <c r="C64" s="41">
        <f t="shared" si="5"/>
        <v>15078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19445</v>
      </c>
      <c r="C65" s="41">
        <f t="shared" si="5"/>
        <v>18165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">
        <v>40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497</v>
      </c>
      <c r="C7" s="9">
        <v>145</v>
      </c>
      <c r="D7" s="9">
        <v>2442</v>
      </c>
      <c r="E7" s="9">
        <v>1146</v>
      </c>
      <c r="F7" s="10">
        <f>((E7*100)/D7)-100</f>
        <v>-53.071253071253068</v>
      </c>
      <c r="G7" s="1"/>
      <c r="H7" s="1"/>
      <c r="I7" s="1"/>
    </row>
    <row r="8" spans="1:12" x14ac:dyDescent="0.25">
      <c r="A8" s="11" t="s">
        <v>45</v>
      </c>
      <c r="B8" s="12">
        <v>2942</v>
      </c>
      <c r="C8" s="12">
        <v>1343</v>
      </c>
      <c r="D8" s="12">
        <v>18244</v>
      </c>
      <c r="E8" s="12">
        <v>14774</v>
      </c>
      <c r="F8" s="13">
        <f t="shared" ref="F8:F35" si="0">((E8*100)/D8)-100</f>
        <v>-19.019951764963821</v>
      </c>
      <c r="G8" s="1"/>
      <c r="H8" s="1"/>
      <c r="I8" s="1"/>
    </row>
    <row r="9" spans="1:12" x14ac:dyDescent="0.25">
      <c r="A9" s="8" t="s">
        <v>46</v>
      </c>
      <c r="B9" s="9">
        <v>477</v>
      </c>
      <c r="C9" s="9">
        <v>257</v>
      </c>
      <c r="D9" s="9">
        <v>1870</v>
      </c>
      <c r="E9" s="9">
        <v>2911</v>
      </c>
      <c r="F9" s="10">
        <f t="shared" si="0"/>
        <v>55.668449197860951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32329</v>
      </c>
      <c r="C11" s="9">
        <v>23881</v>
      </c>
      <c r="D11" s="9">
        <v>224440</v>
      </c>
      <c r="E11" s="9">
        <v>205715</v>
      </c>
      <c r="F11" s="10">
        <f t="shared" si="0"/>
        <v>-8.3429869898413784</v>
      </c>
      <c r="G11" s="1"/>
      <c r="H11" s="1"/>
      <c r="I11" s="1"/>
    </row>
    <row r="12" spans="1:12" x14ac:dyDescent="0.25">
      <c r="A12" s="11" t="s">
        <v>49</v>
      </c>
      <c r="B12" s="12">
        <v>4541.5</v>
      </c>
      <c r="C12" s="12">
        <v>3487</v>
      </c>
      <c r="D12" s="12">
        <v>33393</v>
      </c>
      <c r="E12" s="12">
        <v>34409.5</v>
      </c>
      <c r="F12" s="13">
        <f t="shared" si="0"/>
        <v>3.0440511484442823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8</v>
      </c>
      <c r="D13" s="9">
        <v>25</v>
      </c>
      <c r="E13" s="9">
        <v>50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12">
        <v>110787.5</v>
      </c>
      <c r="C14" s="12">
        <v>133056</v>
      </c>
      <c r="D14" s="12">
        <v>714975</v>
      </c>
      <c r="E14" s="12">
        <v>769685.5</v>
      </c>
      <c r="F14" s="13">
        <f t="shared" si="0"/>
        <v>7.6520857372635476</v>
      </c>
      <c r="G14" s="1"/>
      <c r="H14" s="1"/>
      <c r="I14" s="1"/>
    </row>
    <row r="15" spans="1:12" x14ac:dyDescent="0.25">
      <c r="A15" s="8" t="s">
        <v>52</v>
      </c>
      <c r="B15" s="9">
        <v>46703.75</v>
      </c>
      <c r="C15" s="9">
        <v>48665.75</v>
      </c>
      <c r="D15" s="9">
        <v>310639.75</v>
      </c>
      <c r="E15" s="9">
        <v>317456.5</v>
      </c>
      <c r="F15" s="10">
        <f t="shared" si="0"/>
        <v>2.1944229610022603</v>
      </c>
      <c r="G15" s="1"/>
      <c r="H15" s="1"/>
      <c r="I15" s="1"/>
    </row>
    <row r="16" spans="1:12" x14ac:dyDescent="0.25">
      <c r="A16" s="11" t="s">
        <v>53</v>
      </c>
      <c r="B16" s="12">
        <v>4965</v>
      </c>
      <c r="C16" s="12">
        <v>6155</v>
      </c>
      <c r="D16" s="12">
        <v>33802</v>
      </c>
      <c r="E16" s="12">
        <v>38010</v>
      </c>
      <c r="F16" s="13">
        <f t="shared" si="0"/>
        <v>12.448967516714987</v>
      </c>
      <c r="G16" s="1"/>
      <c r="H16" s="1"/>
      <c r="I16" s="1"/>
    </row>
    <row r="17" spans="1:9" x14ac:dyDescent="0.25">
      <c r="A17" s="8" t="s">
        <v>54</v>
      </c>
      <c r="B17" s="9">
        <v>15493</v>
      </c>
      <c r="C17" s="9">
        <v>16811</v>
      </c>
      <c r="D17" s="9">
        <v>110286</v>
      </c>
      <c r="E17" s="9">
        <v>113476</v>
      </c>
      <c r="F17" s="10">
        <f t="shared" si="0"/>
        <v>2.8924795531617775</v>
      </c>
      <c r="G17" s="1"/>
      <c r="H17" s="1"/>
      <c r="I17" s="1"/>
    </row>
    <row r="18" spans="1:9" x14ac:dyDescent="0.25">
      <c r="A18" s="11" t="s">
        <v>55</v>
      </c>
      <c r="B18" s="12">
        <v>3</v>
      </c>
      <c r="C18" s="12">
        <v>0</v>
      </c>
      <c r="D18" s="12">
        <v>17</v>
      </c>
      <c r="E18" s="12">
        <v>15</v>
      </c>
      <c r="F18" s="13">
        <f t="shared" si="0"/>
        <v>-11.764705882352942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89</v>
      </c>
      <c r="D19" s="9">
        <v>533</v>
      </c>
      <c r="E19" s="9">
        <v>512</v>
      </c>
      <c r="F19" s="10">
        <f t="shared" si="0"/>
        <v>-3.9399624765478478</v>
      </c>
      <c r="G19" s="1"/>
      <c r="H19" s="1"/>
      <c r="I19" s="1"/>
    </row>
    <row r="20" spans="1:9" x14ac:dyDescent="0.25">
      <c r="A20" s="11" t="s">
        <v>57</v>
      </c>
      <c r="B20" s="12">
        <v>4944</v>
      </c>
      <c r="C20" s="12">
        <v>3261</v>
      </c>
      <c r="D20" s="12">
        <v>30895</v>
      </c>
      <c r="E20" s="12">
        <v>25480</v>
      </c>
      <c r="F20" s="13">
        <f t="shared" si="0"/>
        <v>-17.527107946269624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347</v>
      </c>
      <c r="D21" s="9">
        <v>0</v>
      </c>
      <c r="E21" s="9">
        <v>3175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5138</v>
      </c>
      <c r="C22" s="12">
        <v>5707</v>
      </c>
      <c r="D22" s="12">
        <v>42321</v>
      </c>
      <c r="E22" s="12">
        <v>40326</v>
      </c>
      <c r="F22" s="13">
        <f t="shared" si="0"/>
        <v>-4.7139717870560673</v>
      </c>
      <c r="G22" s="1"/>
      <c r="H22" s="1"/>
      <c r="I22" s="1"/>
    </row>
    <row r="23" spans="1:9" x14ac:dyDescent="0.25">
      <c r="A23" s="8" t="s">
        <v>60</v>
      </c>
      <c r="B23" s="9">
        <v>1776</v>
      </c>
      <c r="C23" s="9">
        <v>1902</v>
      </c>
      <c r="D23" s="9">
        <v>10669</v>
      </c>
      <c r="E23" s="9">
        <v>13576</v>
      </c>
      <c r="F23" s="10">
        <f t="shared" si="0"/>
        <v>27.247164682725654</v>
      </c>
      <c r="G23" s="1"/>
      <c r="H23" s="1"/>
      <c r="I23" s="1"/>
    </row>
    <row r="24" spans="1:9" x14ac:dyDescent="0.25">
      <c r="A24" s="11" t="s">
        <v>61</v>
      </c>
      <c r="B24" s="12">
        <v>1077</v>
      </c>
      <c r="C24" s="12">
        <v>1383</v>
      </c>
      <c r="D24" s="12">
        <v>11858</v>
      </c>
      <c r="E24" s="12">
        <v>10199</v>
      </c>
      <c r="F24" s="13">
        <f t="shared" si="0"/>
        <v>-13.990554899645815</v>
      </c>
      <c r="G24" s="1"/>
      <c r="H24" s="1"/>
      <c r="I24" s="1"/>
    </row>
    <row r="25" spans="1:9" x14ac:dyDescent="0.25">
      <c r="A25" s="8" t="s">
        <v>62</v>
      </c>
      <c r="B25" s="9">
        <v>826</v>
      </c>
      <c r="C25" s="9">
        <v>785</v>
      </c>
      <c r="D25" s="9">
        <v>8592</v>
      </c>
      <c r="E25" s="9">
        <v>7757</v>
      </c>
      <c r="F25" s="10">
        <f t="shared" si="0"/>
        <v>-9.7183426443203018</v>
      </c>
      <c r="G25" s="1"/>
      <c r="H25" s="1"/>
      <c r="I25" s="1"/>
    </row>
    <row r="26" spans="1:9" x14ac:dyDescent="0.25">
      <c r="A26" s="11" t="s">
        <v>63</v>
      </c>
      <c r="B26" s="12">
        <v>492</v>
      </c>
      <c r="C26" s="12">
        <v>0</v>
      </c>
      <c r="D26" s="12">
        <v>2966</v>
      </c>
      <c r="E26" s="12">
        <v>1357</v>
      </c>
      <c r="F26" s="13">
        <f t="shared" si="0"/>
        <v>-54.248145650708025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2395</v>
      </c>
      <c r="C28" s="12">
        <v>2426</v>
      </c>
      <c r="D28" s="12">
        <v>18044</v>
      </c>
      <c r="E28" s="12">
        <v>17808</v>
      </c>
      <c r="F28" s="13">
        <f t="shared" si="0"/>
        <v>-1.3079139880292558</v>
      </c>
      <c r="G28" s="1"/>
      <c r="H28" s="1"/>
      <c r="I28" s="1"/>
    </row>
    <row r="29" spans="1:9" x14ac:dyDescent="0.25">
      <c r="A29" s="8" t="s">
        <v>66</v>
      </c>
      <c r="B29" s="9">
        <v>117</v>
      </c>
      <c r="C29" s="9">
        <v>88</v>
      </c>
      <c r="D29" s="9">
        <v>768</v>
      </c>
      <c r="E29" s="9">
        <v>534</v>
      </c>
      <c r="F29" s="10">
        <f t="shared" si="0"/>
        <v>-30.46875</v>
      </c>
      <c r="G29" s="1"/>
      <c r="H29" s="1"/>
      <c r="I29" s="1"/>
    </row>
    <row r="30" spans="1:9" x14ac:dyDescent="0.25">
      <c r="A30" s="11" t="s">
        <v>67</v>
      </c>
      <c r="B30" s="12">
        <v>992</v>
      </c>
      <c r="C30" s="12">
        <v>2135</v>
      </c>
      <c r="D30" s="12">
        <v>7900</v>
      </c>
      <c r="E30" s="12">
        <v>8688</v>
      </c>
      <c r="F30" s="13">
        <f t="shared" si="0"/>
        <v>9.9746835443038009</v>
      </c>
      <c r="G30" s="1"/>
      <c r="H30" s="1"/>
      <c r="I30" s="1"/>
    </row>
    <row r="31" spans="1:9" x14ac:dyDescent="0.25">
      <c r="A31" s="8" t="s">
        <v>68</v>
      </c>
      <c r="B31" s="9">
        <v>5201</v>
      </c>
      <c r="C31" s="9">
        <v>7648</v>
      </c>
      <c r="D31" s="9">
        <v>34635</v>
      </c>
      <c r="E31" s="9">
        <v>48818</v>
      </c>
      <c r="F31" s="10">
        <f t="shared" si="0"/>
        <v>40.94990616428467</v>
      </c>
      <c r="G31" s="1"/>
      <c r="H31" s="1"/>
      <c r="I31" s="1"/>
    </row>
    <row r="32" spans="1:9" x14ac:dyDescent="0.25">
      <c r="A32" s="11" t="s">
        <v>69</v>
      </c>
      <c r="B32" s="12">
        <v>181767</v>
      </c>
      <c r="C32" s="12">
        <v>168697</v>
      </c>
      <c r="D32" s="12">
        <v>1205283</v>
      </c>
      <c r="E32" s="12">
        <v>1039037</v>
      </c>
      <c r="F32" s="13">
        <f t="shared" si="0"/>
        <v>-13.79310917021148</v>
      </c>
      <c r="G32" s="1"/>
      <c r="H32" s="1"/>
      <c r="I32" s="1"/>
    </row>
    <row r="33" spans="1:9" x14ac:dyDescent="0.25">
      <c r="A33" s="8" t="s">
        <v>70</v>
      </c>
      <c r="B33" s="9">
        <v>17485.5</v>
      </c>
      <c r="C33" s="9">
        <v>16958.5</v>
      </c>
      <c r="D33" s="9">
        <v>103828.5</v>
      </c>
      <c r="E33" s="9">
        <v>96466</v>
      </c>
      <c r="F33" s="10">
        <f t="shared" si="0"/>
        <v>-7.0910202882638202</v>
      </c>
      <c r="G33" s="1"/>
      <c r="H33" s="1"/>
      <c r="I33" s="1"/>
    </row>
    <row r="34" spans="1:9" x14ac:dyDescent="0.25">
      <c r="A34" s="11" t="s">
        <v>71</v>
      </c>
      <c r="B34" s="12">
        <v>139</v>
      </c>
      <c r="C34" s="12">
        <v>81</v>
      </c>
      <c r="D34" s="12">
        <v>608</v>
      </c>
      <c r="E34" s="12">
        <v>464</v>
      </c>
      <c r="F34" s="13">
        <f t="shared" si="0"/>
        <v>-23.684210526315795</v>
      </c>
      <c r="G34" s="1"/>
      <c r="H34" s="1"/>
      <c r="I34" s="1"/>
    </row>
    <row r="35" spans="1:9" x14ac:dyDescent="0.25">
      <c r="A35" s="14" t="s">
        <v>72</v>
      </c>
      <c r="B35" s="15">
        <f>SUM(B7:B34)</f>
        <v>441180.25</v>
      </c>
      <c r="C35" s="15">
        <f>SUM(C7:C34)</f>
        <v>445316.25</v>
      </c>
      <c r="D35" s="15">
        <f t="shared" ref="D35:E35" si="1">SUM(D7:D34)</f>
        <v>2929036.25</v>
      </c>
      <c r="E35" s="15">
        <f t="shared" si="1"/>
        <v>2811845.5</v>
      </c>
      <c r="F35" s="16">
        <f t="shared" si="0"/>
        <v>-4.0010003290331468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1146</v>
      </c>
      <c r="C38" s="41">
        <f>D7</f>
        <v>2442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1039037</v>
      </c>
      <c r="G38" s="42">
        <f>LOOKUP(E38,$A$38:$A$65,$C$38:$C$65)</f>
        <v>1205283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14774</v>
      </c>
      <c r="C39" s="41">
        <f t="shared" ref="C39:C65" si="5">D8</f>
        <v>18244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769685.5</v>
      </c>
      <c r="G39" s="42">
        <f t="shared" ref="G39:G65" si="8">LOOKUP(E39,$A$38:$A$65,$C$38:$C$65)</f>
        <v>714975</v>
      </c>
      <c r="H39" s="42"/>
    </row>
    <row r="40" spans="1:9" x14ac:dyDescent="0.25">
      <c r="A40" s="42" t="str">
        <f t="shared" si="3"/>
        <v>ALMERIA</v>
      </c>
      <c r="B40" s="41">
        <f t="shared" si="4"/>
        <v>2911</v>
      </c>
      <c r="C40" s="41">
        <f t="shared" si="5"/>
        <v>1870</v>
      </c>
      <c r="D40" s="41">
        <f t="shared" si="6"/>
        <v>19</v>
      </c>
      <c r="E40" s="42" t="str">
        <f t="shared" si="2"/>
        <v>BILBAO</v>
      </c>
      <c r="F40" s="42">
        <f t="shared" si="7"/>
        <v>317456.5</v>
      </c>
      <c r="G40" s="42">
        <f t="shared" si="8"/>
        <v>310639.75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205715</v>
      </c>
      <c r="G41" s="42">
        <f t="shared" si="8"/>
        <v>224440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205715</v>
      </c>
      <c r="C42" s="41">
        <f t="shared" si="5"/>
        <v>224440</v>
      </c>
      <c r="D42" s="41">
        <f t="shared" si="6"/>
        <v>4</v>
      </c>
      <c r="E42" s="42" t="str">
        <f t="shared" si="2"/>
        <v>CASTELLON</v>
      </c>
      <c r="F42" s="42">
        <f t="shared" si="7"/>
        <v>113476</v>
      </c>
      <c r="G42" s="42">
        <f t="shared" si="8"/>
        <v>110286</v>
      </c>
      <c r="H42" s="42"/>
    </row>
    <row r="43" spans="1:9" x14ac:dyDescent="0.25">
      <c r="A43" s="42" t="str">
        <f t="shared" si="3"/>
        <v>BAHIA DE CADIZ</v>
      </c>
      <c r="B43" s="41">
        <f t="shared" si="4"/>
        <v>34409.5</v>
      </c>
      <c r="C43" s="41">
        <f t="shared" si="5"/>
        <v>33393</v>
      </c>
      <c r="D43" s="41">
        <f t="shared" si="6"/>
        <v>10</v>
      </c>
      <c r="E43" s="42" t="str">
        <f t="shared" si="2"/>
        <v>VIGO</v>
      </c>
      <c r="F43" s="42">
        <f t="shared" si="7"/>
        <v>96466</v>
      </c>
      <c r="G43" s="42">
        <f t="shared" si="8"/>
        <v>103828.5</v>
      </c>
      <c r="H43" s="42"/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48818</v>
      </c>
      <c r="G44" s="42">
        <f t="shared" si="8"/>
        <v>34635</v>
      </c>
      <c r="H44" s="42"/>
    </row>
    <row r="45" spans="1:9" x14ac:dyDescent="0.25">
      <c r="A45" s="42" t="str">
        <f t="shared" si="3"/>
        <v>BARCELONA</v>
      </c>
      <c r="B45" s="41">
        <f t="shared" si="4"/>
        <v>769685.5</v>
      </c>
      <c r="C45" s="41">
        <f t="shared" si="5"/>
        <v>714975</v>
      </c>
      <c r="D45" s="41">
        <f t="shared" si="6"/>
        <v>2</v>
      </c>
      <c r="E45" s="42" t="str">
        <f t="shared" si="2"/>
        <v>LAS PALMAS</v>
      </c>
      <c r="F45" s="42">
        <f t="shared" si="7"/>
        <v>40326</v>
      </c>
      <c r="G45" s="42">
        <f t="shared" si="8"/>
        <v>42321</v>
      </c>
      <c r="H45" s="42"/>
    </row>
    <row r="46" spans="1:9" x14ac:dyDescent="0.25">
      <c r="A46" s="42" t="str">
        <f t="shared" si="3"/>
        <v>BILBAO</v>
      </c>
      <c r="B46" s="41">
        <f t="shared" si="4"/>
        <v>317456.5</v>
      </c>
      <c r="C46" s="41">
        <f t="shared" si="5"/>
        <v>310639.75</v>
      </c>
      <c r="D46" s="41">
        <f t="shared" si="6"/>
        <v>3</v>
      </c>
      <c r="E46" s="42" t="str">
        <f t="shared" si="2"/>
        <v>CARTAGENA</v>
      </c>
      <c r="F46" s="42">
        <f t="shared" si="7"/>
        <v>38010</v>
      </c>
      <c r="G46" s="42">
        <f t="shared" si="8"/>
        <v>33802</v>
      </c>
      <c r="H46" s="42"/>
    </row>
    <row r="47" spans="1:9" x14ac:dyDescent="0.25">
      <c r="A47" s="42" t="str">
        <f t="shared" si="3"/>
        <v>CARTAGENA</v>
      </c>
      <c r="B47" s="41">
        <f t="shared" si="4"/>
        <v>38010</v>
      </c>
      <c r="C47" s="41">
        <f t="shared" si="5"/>
        <v>33802</v>
      </c>
      <c r="D47" s="41">
        <f t="shared" si="6"/>
        <v>9</v>
      </c>
      <c r="E47" s="42" t="str">
        <f t="shared" si="2"/>
        <v>BAHIA DE CADIZ</v>
      </c>
      <c r="F47" s="42">
        <f t="shared" si="7"/>
        <v>34409.5</v>
      </c>
      <c r="G47" s="42">
        <f t="shared" si="8"/>
        <v>33393</v>
      </c>
      <c r="H47" s="42"/>
    </row>
    <row r="48" spans="1:9" x14ac:dyDescent="0.25">
      <c r="A48" s="42" t="str">
        <f t="shared" si="3"/>
        <v>CASTELLON</v>
      </c>
      <c r="B48" s="41">
        <f t="shared" si="4"/>
        <v>113476</v>
      </c>
      <c r="C48" s="41">
        <f t="shared" si="5"/>
        <v>110286</v>
      </c>
      <c r="D48" s="41">
        <f t="shared" si="6"/>
        <v>5</v>
      </c>
      <c r="E48" s="42" t="str">
        <f t="shared" si="2"/>
        <v>GIJON</v>
      </c>
      <c r="F48" s="42">
        <f t="shared" si="7"/>
        <v>25480</v>
      </c>
      <c r="G48" s="42">
        <f t="shared" si="8"/>
        <v>30895</v>
      </c>
      <c r="H48" s="42"/>
    </row>
    <row r="49" spans="1:8" x14ac:dyDescent="0.25">
      <c r="A49" s="42" t="str">
        <f t="shared" si="3"/>
        <v>CEUTA</v>
      </c>
      <c r="B49" s="41">
        <f t="shared" si="4"/>
        <v>15</v>
      </c>
      <c r="C49" s="41">
        <f t="shared" si="5"/>
        <v>17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17808</v>
      </c>
      <c r="G49" s="42">
        <f t="shared" si="8"/>
        <v>18044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512</v>
      </c>
      <c r="C50" s="41">
        <f t="shared" si="5"/>
        <v>533</v>
      </c>
      <c r="D50" s="41">
        <f t="shared" si="6"/>
        <v>23</v>
      </c>
      <c r="E50" s="42" t="str">
        <f t="shared" si="2"/>
        <v>ALICANTE</v>
      </c>
      <c r="F50" s="42">
        <f t="shared" si="7"/>
        <v>14774</v>
      </c>
      <c r="G50" s="42">
        <f t="shared" si="8"/>
        <v>18244</v>
      </c>
      <c r="H50" s="42"/>
    </row>
    <row r="51" spans="1:8" x14ac:dyDescent="0.25">
      <c r="A51" s="42" t="str">
        <f t="shared" si="3"/>
        <v>GIJON</v>
      </c>
      <c r="B51" s="41">
        <f t="shared" si="4"/>
        <v>25480</v>
      </c>
      <c r="C51" s="41">
        <f t="shared" si="5"/>
        <v>30895</v>
      </c>
      <c r="D51" s="41">
        <f t="shared" si="6"/>
        <v>11</v>
      </c>
      <c r="E51" s="42" t="str">
        <f t="shared" si="2"/>
        <v>MALAGA</v>
      </c>
      <c r="F51" s="42">
        <f t="shared" si="7"/>
        <v>13576</v>
      </c>
      <c r="G51" s="42">
        <f t="shared" si="8"/>
        <v>10669</v>
      </c>
      <c r="H51" s="42"/>
    </row>
    <row r="52" spans="1:8" x14ac:dyDescent="0.25">
      <c r="A52" s="42" t="str">
        <f t="shared" si="3"/>
        <v>HUELVA</v>
      </c>
      <c r="B52" s="41">
        <f t="shared" si="4"/>
        <v>3175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10199</v>
      </c>
      <c r="G52" s="42">
        <f t="shared" si="8"/>
        <v>11858</v>
      </c>
      <c r="H52" s="42"/>
    </row>
    <row r="53" spans="1:8" x14ac:dyDescent="0.25">
      <c r="A53" s="42" t="str">
        <f t="shared" si="3"/>
        <v>LAS PALMAS</v>
      </c>
      <c r="B53" s="41">
        <f t="shared" si="4"/>
        <v>40326</v>
      </c>
      <c r="C53" s="41">
        <f t="shared" si="5"/>
        <v>42321</v>
      </c>
      <c r="D53" s="41">
        <f t="shared" si="6"/>
        <v>8</v>
      </c>
      <c r="E53" s="42" t="str">
        <f t="shared" si="2"/>
        <v>SEVILLA</v>
      </c>
      <c r="F53" s="42">
        <f t="shared" si="7"/>
        <v>8688</v>
      </c>
      <c r="G53" s="42">
        <f t="shared" si="8"/>
        <v>7900</v>
      </c>
      <c r="H53" s="42"/>
    </row>
    <row r="54" spans="1:8" x14ac:dyDescent="0.25">
      <c r="A54" s="42" t="str">
        <f t="shared" si="3"/>
        <v>MALAGA</v>
      </c>
      <c r="B54" s="41">
        <f t="shared" si="4"/>
        <v>13576</v>
      </c>
      <c r="C54" s="41">
        <f t="shared" si="5"/>
        <v>10669</v>
      </c>
      <c r="D54" s="41">
        <f t="shared" si="6"/>
        <v>14</v>
      </c>
      <c r="E54" s="42" t="str">
        <f t="shared" si="2"/>
        <v>MELILLA</v>
      </c>
      <c r="F54" s="42">
        <f t="shared" si="7"/>
        <v>7757</v>
      </c>
      <c r="G54" s="42">
        <f t="shared" si="8"/>
        <v>8592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10199</v>
      </c>
      <c r="C55" s="41">
        <f t="shared" si="5"/>
        <v>11858</v>
      </c>
      <c r="D55" s="41">
        <f t="shared" si="6"/>
        <v>15</v>
      </c>
      <c r="E55" s="42" t="str">
        <f t="shared" si="2"/>
        <v>HUELVA</v>
      </c>
      <c r="F55" s="42">
        <f t="shared" si="7"/>
        <v>3175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7757</v>
      </c>
      <c r="C56" s="41">
        <f t="shared" si="5"/>
        <v>8592</v>
      </c>
      <c r="D56" s="41">
        <f t="shared" si="6"/>
        <v>17</v>
      </c>
      <c r="E56" s="42" t="str">
        <f t="shared" si="2"/>
        <v>ALMERIA</v>
      </c>
      <c r="F56" s="42">
        <f t="shared" si="7"/>
        <v>2911</v>
      </c>
      <c r="G56" s="42">
        <f t="shared" si="8"/>
        <v>1870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2966</v>
      </c>
      <c r="D57" s="41">
        <f t="shared" si="6"/>
        <v>20</v>
      </c>
      <c r="E57" s="42" t="str">
        <f t="shared" si="2"/>
        <v>MOTRIL</v>
      </c>
      <c r="F57" s="42">
        <f t="shared" si="7"/>
        <v>1357</v>
      </c>
      <c r="G57" s="42">
        <f t="shared" si="8"/>
        <v>2966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1146</v>
      </c>
      <c r="G58" s="42">
        <f t="shared" si="8"/>
        <v>2442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17808</v>
      </c>
      <c r="C59" s="41">
        <f t="shared" si="5"/>
        <v>18044</v>
      </c>
      <c r="D59" s="41">
        <f t="shared" si="6"/>
        <v>12</v>
      </c>
      <c r="E59" s="42" t="str">
        <f t="shared" si="2"/>
        <v>SANTANDER</v>
      </c>
      <c r="F59" s="42">
        <f t="shared" si="7"/>
        <v>534</v>
      </c>
      <c r="G59" s="42">
        <f t="shared" si="8"/>
        <v>768</v>
      </c>
      <c r="H59" s="42"/>
    </row>
    <row r="60" spans="1:8" x14ac:dyDescent="0.25">
      <c r="A60" s="42" t="str">
        <f t="shared" si="3"/>
        <v>SANTANDER</v>
      </c>
      <c r="B60" s="41">
        <f t="shared" si="4"/>
        <v>534</v>
      </c>
      <c r="C60" s="41">
        <f t="shared" si="5"/>
        <v>768</v>
      </c>
      <c r="D60" s="41">
        <f t="shared" si="6"/>
        <v>22</v>
      </c>
      <c r="E60" s="42" t="str">
        <f t="shared" si="2"/>
        <v>FERROL-SAN CIBRAO</v>
      </c>
      <c r="F60" s="42">
        <f t="shared" si="7"/>
        <v>512</v>
      </c>
      <c r="G60" s="42">
        <f t="shared" si="8"/>
        <v>533</v>
      </c>
      <c r="H60" s="42"/>
    </row>
    <row r="61" spans="1:8" x14ac:dyDescent="0.25">
      <c r="A61" s="42" t="str">
        <f t="shared" si="3"/>
        <v>SEVILLA</v>
      </c>
      <c r="B61" s="41">
        <f t="shared" si="4"/>
        <v>8688</v>
      </c>
      <c r="C61" s="41">
        <f t="shared" si="5"/>
        <v>7900</v>
      </c>
      <c r="D61" s="41">
        <f t="shared" si="6"/>
        <v>16</v>
      </c>
      <c r="E61" s="42" t="str">
        <f t="shared" si="2"/>
        <v>VILAGARCIA</v>
      </c>
      <c r="F61" s="42">
        <f t="shared" si="7"/>
        <v>464</v>
      </c>
      <c r="G61" s="42">
        <f t="shared" si="8"/>
        <v>608</v>
      </c>
      <c r="H61" s="42"/>
    </row>
    <row r="62" spans="1:8" x14ac:dyDescent="0.25">
      <c r="A62" s="42" t="str">
        <f t="shared" si="3"/>
        <v>TARRAGONA</v>
      </c>
      <c r="B62" s="41">
        <f t="shared" si="4"/>
        <v>48818</v>
      </c>
      <c r="C62" s="41">
        <f t="shared" si="5"/>
        <v>34635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1039037</v>
      </c>
      <c r="C63" s="41">
        <f t="shared" si="5"/>
        <v>1205283</v>
      </c>
      <c r="D63" s="41">
        <f t="shared" si="6"/>
        <v>1</v>
      </c>
      <c r="E63" s="42" t="str">
        <f t="shared" si="2"/>
        <v>CEUTA</v>
      </c>
      <c r="F63" s="42">
        <f t="shared" si="7"/>
        <v>15</v>
      </c>
      <c r="G63" s="42">
        <f t="shared" si="8"/>
        <v>17</v>
      </c>
      <c r="H63" s="42"/>
    </row>
    <row r="64" spans="1:8" x14ac:dyDescent="0.25">
      <c r="A64" s="42" t="str">
        <f t="shared" si="3"/>
        <v>VIGO</v>
      </c>
      <c r="B64" s="41">
        <f t="shared" si="4"/>
        <v>96466</v>
      </c>
      <c r="C64" s="41">
        <f t="shared" si="5"/>
        <v>103828.5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464</v>
      </c>
      <c r="C65" s="41">
        <f t="shared" si="5"/>
        <v>608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Julio</v>
      </c>
      <c r="C5" s="122"/>
      <c r="D5" s="121" t="s">
        <v>40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623</v>
      </c>
      <c r="C7" s="9">
        <v>145</v>
      </c>
      <c r="D7" s="9">
        <v>2926</v>
      </c>
      <c r="E7" s="9">
        <v>1303</v>
      </c>
      <c r="F7" s="10">
        <f>((E7*100)/D7)-100</f>
        <v>-55.468215994531782</v>
      </c>
      <c r="G7" s="1"/>
      <c r="H7" s="1"/>
      <c r="I7" s="1"/>
    </row>
    <row r="8" spans="1:12" x14ac:dyDescent="0.25">
      <c r="A8" s="11" t="s">
        <v>45</v>
      </c>
      <c r="B8" s="12">
        <v>12376</v>
      </c>
      <c r="C8" s="12">
        <v>10382</v>
      </c>
      <c r="D8" s="12">
        <v>87244</v>
      </c>
      <c r="E8" s="12">
        <v>80971</v>
      </c>
      <c r="F8" s="13">
        <f t="shared" ref="F8:F35" si="0">((E8*100)/D8)-100</f>
        <v>-7.1901792673421738</v>
      </c>
      <c r="G8" s="1"/>
      <c r="H8" s="1"/>
      <c r="I8" s="1"/>
    </row>
    <row r="9" spans="1:12" x14ac:dyDescent="0.25">
      <c r="A9" s="8" t="s">
        <v>46</v>
      </c>
      <c r="B9" s="9">
        <v>833</v>
      </c>
      <c r="C9" s="9">
        <v>511</v>
      </c>
      <c r="D9" s="9">
        <v>4179</v>
      </c>
      <c r="E9" s="9">
        <v>4268</v>
      </c>
      <c r="F9" s="10">
        <f t="shared" si="0"/>
        <v>2.1296960995453418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32329</v>
      </c>
      <c r="C11" s="9">
        <v>23918</v>
      </c>
      <c r="D11" s="9">
        <v>224801</v>
      </c>
      <c r="E11" s="9">
        <v>207952</v>
      </c>
      <c r="F11" s="10">
        <f t="shared" si="0"/>
        <v>-7.4950734204919058</v>
      </c>
      <c r="G11" s="1"/>
      <c r="H11" s="1"/>
      <c r="I11" s="1"/>
    </row>
    <row r="12" spans="1:12" x14ac:dyDescent="0.25">
      <c r="A12" s="11" t="s">
        <v>49</v>
      </c>
      <c r="B12" s="12">
        <v>6911.5</v>
      </c>
      <c r="C12" s="12">
        <v>5864</v>
      </c>
      <c r="D12" s="12">
        <v>52320.5</v>
      </c>
      <c r="E12" s="12">
        <v>51505.5</v>
      </c>
      <c r="F12" s="13">
        <f t="shared" si="0"/>
        <v>-1.5577068261962381</v>
      </c>
      <c r="G12" s="1"/>
      <c r="H12" s="1"/>
      <c r="I12" s="1"/>
    </row>
    <row r="13" spans="1:12" x14ac:dyDescent="0.25">
      <c r="A13" s="8" t="s">
        <v>50</v>
      </c>
      <c r="B13" s="9">
        <v>6605</v>
      </c>
      <c r="C13" s="9">
        <v>7635</v>
      </c>
      <c r="D13" s="9">
        <v>38086</v>
      </c>
      <c r="E13" s="9">
        <v>39807</v>
      </c>
      <c r="F13" s="10">
        <f t="shared" si="0"/>
        <v>4.51872078979153</v>
      </c>
      <c r="G13" s="1"/>
      <c r="H13" s="1"/>
      <c r="I13" s="1"/>
    </row>
    <row r="14" spans="1:12" x14ac:dyDescent="0.25">
      <c r="A14" s="11" t="s">
        <v>51</v>
      </c>
      <c r="B14" s="12">
        <v>128138</v>
      </c>
      <c r="C14" s="12">
        <v>150316</v>
      </c>
      <c r="D14" s="12">
        <v>815109</v>
      </c>
      <c r="E14" s="12">
        <v>882301.5</v>
      </c>
      <c r="F14" s="13">
        <f t="shared" si="0"/>
        <v>8.2433760392781892</v>
      </c>
      <c r="G14" s="1"/>
      <c r="H14" s="1"/>
      <c r="I14" s="1"/>
    </row>
    <row r="15" spans="1:12" x14ac:dyDescent="0.25">
      <c r="A15" s="8" t="s">
        <v>52</v>
      </c>
      <c r="B15" s="9">
        <v>52195.25</v>
      </c>
      <c r="C15" s="9">
        <v>55080</v>
      </c>
      <c r="D15" s="9">
        <v>348909.5</v>
      </c>
      <c r="E15" s="9">
        <v>357644.75</v>
      </c>
      <c r="F15" s="10">
        <f t="shared" si="0"/>
        <v>2.503586173491982</v>
      </c>
      <c r="G15" s="1"/>
      <c r="H15" s="1"/>
      <c r="I15" s="1"/>
    </row>
    <row r="16" spans="1:12" x14ac:dyDescent="0.25">
      <c r="A16" s="11" t="s">
        <v>53</v>
      </c>
      <c r="B16" s="12">
        <v>7318</v>
      </c>
      <c r="C16" s="12">
        <v>8493</v>
      </c>
      <c r="D16" s="12">
        <v>45058</v>
      </c>
      <c r="E16" s="12">
        <v>51752</v>
      </c>
      <c r="F16" s="13">
        <f t="shared" si="0"/>
        <v>14.856407297261313</v>
      </c>
      <c r="G16" s="1"/>
      <c r="H16" s="1"/>
      <c r="I16" s="1"/>
    </row>
    <row r="17" spans="1:9" x14ac:dyDescent="0.25">
      <c r="A17" s="8" t="s">
        <v>54</v>
      </c>
      <c r="B17" s="9">
        <v>15677</v>
      </c>
      <c r="C17" s="9">
        <v>17111</v>
      </c>
      <c r="D17" s="9">
        <v>111660</v>
      </c>
      <c r="E17" s="9">
        <v>118396</v>
      </c>
      <c r="F17" s="10">
        <f t="shared" si="0"/>
        <v>6.0325989611320097</v>
      </c>
      <c r="G17" s="1"/>
      <c r="H17" s="1"/>
      <c r="I17" s="1"/>
    </row>
    <row r="18" spans="1:9" x14ac:dyDescent="0.25">
      <c r="A18" s="11" t="s">
        <v>55</v>
      </c>
      <c r="B18" s="12">
        <v>1544</v>
      </c>
      <c r="C18" s="12">
        <v>1780</v>
      </c>
      <c r="D18" s="12">
        <v>10896</v>
      </c>
      <c r="E18" s="12">
        <v>11697</v>
      </c>
      <c r="F18" s="13">
        <f t="shared" si="0"/>
        <v>7.3513215859030794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89</v>
      </c>
      <c r="D19" s="9">
        <v>573</v>
      </c>
      <c r="E19" s="9">
        <v>512</v>
      </c>
      <c r="F19" s="10">
        <f t="shared" si="0"/>
        <v>-10.645724258289704</v>
      </c>
      <c r="G19" s="1"/>
      <c r="H19" s="1"/>
      <c r="I19" s="1"/>
    </row>
    <row r="20" spans="1:9" x14ac:dyDescent="0.25">
      <c r="A20" s="11" t="s">
        <v>57</v>
      </c>
      <c r="B20" s="12">
        <v>5561</v>
      </c>
      <c r="C20" s="12">
        <v>3796</v>
      </c>
      <c r="D20" s="12">
        <v>36578</v>
      </c>
      <c r="E20" s="12">
        <v>30674</v>
      </c>
      <c r="F20" s="13">
        <f t="shared" si="0"/>
        <v>-16.140849691071139</v>
      </c>
      <c r="G20" s="1"/>
      <c r="H20" s="1"/>
      <c r="I20" s="1"/>
    </row>
    <row r="21" spans="1:9" x14ac:dyDescent="0.25">
      <c r="A21" s="8" t="s">
        <v>58</v>
      </c>
      <c r="B21" s="9">
        <v>108</v>
      </c>
      <c r="C21" s="9">
        <v>379</v>
      </c>
      <c r="D21" s="9">
        <v>589</v>
      </c>
      <c r="E21" s="9">
        <v>3589</v>
      </c>
      <c r="F21" s="10">
        <f t="shared" si="0"/>
        <v>509.33786078098467</v>
      </c>
      <c r="G21" s="1"/>
      <c r="H21" s="1"/>
      <c r="I21" s="1"/>
    </row>
    <row r="22" spans="1:9" x14ac:dyDescent="0.25">
      <c r="A22" s="11" t="s">
        <v>59</v>
      </c>
      <c r="B22" s="12">
        <v>36403</v>
      </c>
      <c r="C22" s="12">
        <v>38346</v>
      </c>
      <c r="D22" s="12">
        <v>235483</v>
      </c>
      <c r="E22" s="12">
        <v>254271</v>
      </c>
      <c r="F22" s="13">
        <f t="shared" si="0"/>
        <v>7.9784952629276802</v>
      </c>
      <c r="G22" s="1"/>
      <c r="H22" s="1"/>
      <c r="I22" s="1"/>
    </row>
    <row r="23" spans="1:9" x14ac:dyDescent="0.25">
      <c r="A23" s="8" t="s">
        <v>60</v>
      </c>
      <c r="B23" s="9">
        <v>3095</v>
      </c>
      <c r="C23" s="9">
        <v>3231</v>
      </c>
      <c r="D23" s="9">
        <v>18656</v>
      </c>
      <c r="E23" s="9">
        <v>22010</v>
      </c>
      <c r="F23" s="10">
        <f t="shared" si="0"/>
        <v>17.978130360205839</v>
      </c>
      <c r="G23" s="1"/>
      <c r="H23" s="1"/>
      <c r="I23" s="1"/>
    </row>
    <row r="24" spans="1:9" x14ac:dyDescent="0.25">
      <c r="A24" s="11" t="s">
        <v>61</v>
      </c>
      <c r="B24" s="12">
        <v>1698</v>
      </c>
      <c r="C24" s="12">
        <v>2100</v>
      </c>
      <c r="D24" s="12">
        <v>15727</v>
      </c>
      <c r="E24" s="12">
        <v>14815</v>
      </c>
      <c r="F24" s="13">
        <f t="shared" si="0"/>
        <v>-5.7989444903668783</v>
      </c>
      <c r="G24" s="1"/>
      <c r="H24" s="1"/>
      <c r="I24" s="1"/>
    </row>
    <row r="25" spans="1:9" x14ac:dyDescent="0.25">
      <c r="A25" s="8" t="s">
        <v>62</v>
      </c>
      <c r="B25" s="9">
        <v>2725</v>
      </c>
      <c r="C25" s="9">
        <v>2595</v>
      </c>
      <c r="D25" s="9">
        <v>20281</v>
      </c>
      <c r="E25" s="9">
        <v>21395</v>
      </c>
      <c r="F25" s="10">
        <f t="shared" si="0"/>
        <v>5.4928257975444978</v>
      </c>
      <c r="G25" s="1"/>
      <c r="H25" s="1"/>
      <c r="I25" s="1"/>
    </row>
    <row r="26" spans="1:9" x14ac:dyDescent="0.25">
      <c r="A26" s="11" t="s">
        <v>63</v>
      </c>
      <c r="B26" s="12">
        <v>589</v>
      </c>
      <c r="C26" s="12">
        <v>0</v>
      </c>
      <c r="D26" s="12">
        <v>3471</v>
      </c>
      <c r="E26" s="12">
        <v>1707</v>
      </c>
      <c r="F26" s="13">
        <f t="shared" si="0"/>
        <v>-50.821089023336214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26435</v>
      </c>
      <c r="C28" s="12">
        <v>27394</v>
      </c>
      <c r="D28" s="12">
        <v>172838</v>
      </c>
      <c r="E28" s="12">
        <v>182552</v>
      </c>
      <c r="F28" s="13">
        <f t="shared" si="0"/>
        <v>5.6202918339716916</v>
      </c>
      <c r="G28" s="1"/>
      <c r="H28" s="1"/>
      <c r="I28" s="1"/>
    </row>
    <row r="29" spans="1:9" x14ac:dyDescent="0.25">
      <c r="A29" s="8" t="s">
        <v>66</v>
      </c>
      <c r="B29" s="9">
        <v>117</v>
      </c>
      <c r="C29" s="9">
        <v>88</v>
      </c>
      <c r="D29" s="9">
        <v>768</v>
      </c>
      <c r="E29" s="9">
        <v>534</v>
      </c>
      <c r="F29" s="10">
        <f t="shared" si="0"/>
        <v>-30.46875</v>
      </c>
      <c r="G29" s="1"/>
      <c r="H29" s="1"/>
      <c r="I29" s="1"/>
    </row>
    <row r="30" spans="1:9" x14ac:dyDescent="0.25">
      <c r="A30" s="11" t="s">
        <v>67</v>
      </c>
      <c r="B30" s="12">
        <v>12183</v>
      </c>
      <c r="C30" s="12">
        <v>14003</v>
      </c>
      <c r="D30" s="12">
        <v>79435</v>
      </c>
      <c r="E30" s="12">
        <v>89037</v>
      </c>
      <c r="F30" s="13">
        <f t="shared" si="0"/>
        <v>12.087870586013722</v>
      </c>
      <c r="G30" s="1"/>
      <c r="H30" s="1"/>
      <c r="I30" s="1"/>
    </row>
    <row r="31" spans="1:9" x14ac:dyDescent="0.25">
      <c r="A31" s="8" t="s">
        <v>68</v>
      </c>
      <c r="B31" s="9">
        <v>6092</v>
      </c>
      <c r="C31" s="9">
        <v>8163</v>
      </c>
      <c r="D31" s="9">
        <v>43979</v>
      </c>
      <c r="E31" s="9">
        <v>53940</v>
      </c>
      <c r="F31" s="10">
        <f t="shared" si="0"/>
        <v>22.649446326655905</v>
      </c>
      <c r="G31" s="1"/>
      <c r="H31" s="1"/>
      <c r="I31" s="1"/>
    </row>
    <row r="32" spans="1:9" x14ac:dyDescent="0.25">
      <c r="A32" s="11" t="s">
        <v>69</v>
      </c>
      <c r="B32" s="12">
        <v>194044</v>
      </c>
      <c r="C32" s="12">
        <v>183286</v>
      </c>
      <c r="D32" s="12">
        <v>1284291</v>
      </c>
      <c r="E32" s="12">
        <v>1138101</v>
      </c>
      <c r="F32" s="13">
        <f t="shared" si="0"/>
        <v>-11.38293424153872</v>
      </c>
      <c r="G32" s="1"/>
      <c r="H32" s="1"/>
      <c r="I32" s="1"/>
    </row>
    <row r="33" spans="1:9" x14ac:dyDescent="0.25">
      <c r="A33" s="8" t="s">
        <v>70</v>
      </c>
      <c r="B33" s="9">
        <v>20545.5</v>
      </c>
      <c r="C33" s="9">
        <v>19352.5</v>
      </c>
      <c r="D33" s="9">
        <v>118906.5</v>
      </c>
      <c r="E33" s="9">
        <v>112358</v>
      </c>
      <c r="F33" s="10">
        <f t="shared" si="0"/>
        <v>-5.5072683158616229</v>
      </c>
      <c r="G33" s="1"/>
      <c r="H33" s="1"/>
      <c r="I33" s="1"/>
    </row>
    <row r="34" spans="1:9" x14ac:dyDescent="0.25">
      <c r="A34" s="11" t="s">
        <v>71</v>
      </c>
      <c r="B34" s="12">
        <v>3169</v>
      </c>
      <c r="C34" s="12">
        <v>2430</v>
      </c>
      <c r="D34" s="12">
        <v>18773</v>
      </c>
      <c r="E34" s="12">
        <v>19909</v>
      </c>
      <c r="F34" s="13">
        <f t="shared" si="0"/>
        <v>6.0512438075960091</v>
      </c>
      <c r="G34" s="1"/>
      <c r="H34" s="1"/>
      <c r="I34" s="1"/>
    </row>
    <row r="35" spans="1:9" x14ac:dyDescent="0.25">
      <c r="A35" s="14" t="s">
        <v>72</v>
      </c>
      <c r="B35" s="15">
        <f>SUM(B7:B34)</f>
        <v>577406.25</v>
      </c>
      <c r="C35" s="15">
        <f t="shared" ref="C35:E35" si="1">SUM(C7:C34)</f>
        <v>586487.5</v>
      </c>
      <c r="D35" s="15">
        <f t="shared" si="1"/>
        <v>3791539.5</v>
      </c>
      <c r="E35" s="15">
        <f t="shared" si="1"/>
        <v>3753001.75</v>
      </c>
      <c r="F35" s="16">
        <f t="shared" si="0"/>
        <v>-1.0164143087524167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1303</v>
      </c>
      <c r="C38" s="41">
        <f>D7</f>
        <v>2926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1138101</v>
      </c>
      <c r="G38" s="42">
        <f>LOOKUP(E38,$A$38:$A$65,$C$38:$C$65)</f>
        <v>1284291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80971</v>
      </c>
      <c r="C39" s="41">
        <f t="shared" ref="C39:C65" si="5">D8</f>
        <v>87244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882301.5</v>
      </c>
      <c r="G39" s="42">
        <f t="shared" ref="G39:G65" si="8">LOOKUP(E39,$A$38:$A$65,$C$38:$C$65)</f>
        <v>815109</v>
      </c>
    </row>
    <row r="40" spans="1:9" x14ac:dyDescent="0.25">
      <c r="A40" s="42" t="str">
        <f t="shared" si="3"/>
        <v>ALMERIA</v>
      </c>
      <c r="B40" s="41">
        <f t="shared" si="4"/>
        <v>4268</v>
      </c>
      <c r="C40" s="41">
        <f t="shared" si="5"/>
        <v>4179</v>
      </c>
      <c r="D40" s="41">
        <f t="shared" si="6"/>
        <v>21</v>
      </c>
      <c r="E40" s="42" t="str">
        <f t="shared" si="2"/>
        <v>BILBAO</v>
      </c>
      <c r="F40" s="42">
        <f t="shared" si="7"/>
        <v>357644.75</v>
      </c>
      <c r="G40" s="42">
        <f t="shared" si="8"/>
        <v>348909.5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254271</v>
      </c>
      <c r="G41" s="42">
        <f t="shared" si="8"/>
        <v>235483</v>
      </c>
    </row>
    <row r="42" spans="1:9" x14ac:dyDescent="0.25">
      <c r="A42" s="42" t="str">
        <f t="shared" si="3"/>
        <v>BAHIA DE ALGECIRAS</v>
      </c>
      <c r="B42" s="41">
        <f t="shared" si="4"/>
        <v>207952</v>
      </c>
      <c r="C42" s="41">
        <f t="shared" si="5"/>
        <v>224801</v>
      </c>
      <c r="D42" s="41">
        <f t="shared" si="6"/>
        <v>5</v>
      </c>
      <c r="E42" s="42" t="str">
        <f t="shared" si="2"/>
        <v>BAHIA DE ALGECIRAS</v>
      </c>
      <c r="F42" s="42">
        <f t="shared" si="7"/>
        <v>207952</v>
      </c>
      <c r="G42" s="42">
        <f t="shared" si="8"/>
        <v>224801</v>
      </c>
    </row>
    <row r="43" spans="1:9" x14ac:dyDescent="0.25">
      <c r="A43" s="42" t="str">
        <f t="shared" si="3"/>
        <v>BAHIA DE CADIZ</v>
      </c>
      <c r="B43" s="41">
        <f t="shared" si="4"/>
        <v>51505.5</v>
      </c>
      <c r="C43" s="41">
        <f t="shared" si="5"/>
        <v>52320.5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182552</v>
      </c>
      <c r="G43" s="42">
        <f t="shared" si="8"/>
        <v>172838</v>
      </c>
    </row>
    <row r="44" spans="1:9" x14ac:dyDescent="0.25">
      <c r="A44" s="42" t="str">
        <f t="shared" si="3"/>
        <v>BALEARES</v>
      </c>
      <c r="B44" s="41">
        <f t="shared" si="4"/>
        <v>39807</v>
      </c>
      <c r="C44" s="41">
        <f t="shared" si="5"/>
        <v>38086</v>
      </c>
      <c r="D44" s="41">
        <f t="shared" si="6"/>
        <v>14</v>
      </c>
      <c r="E44" s="42" t="str">
        <f t="shared" si="2"/>
        <v>CASTELLON</v>
      </c>
      <c r="F44" s="42">
        <f t="shared" si="7"/>
        <v>118396</v>
      </c>
      <c r="G44" s="42">
        <f t="shared" si="8"/>
        <v>111660</v>
      </c>
    </row>
    <row r="45" spans="1:9" x14ac:dyDescent="0.25">
      <c r="A45" s="42" t="str">
        <f t="shared" si="3"/>
        <v>BARCELONA</v>
      </c>
      <c r="B45" s="41">
        <f t="shared" si="4"/>
        <v>882301.5</v>
      </c>
      <c r="C45" s="41">
        <f t="shared" si="5"/>
        <v>815109</v>
      </c>
      <c r="D45" s="41">
        <f t="shared" si="6"/>
        <v>2</v>
      </c>
      <c r="E45" s="42" t="str">
        <f t="shared" si="2"/>
        <v>VIGO</v>
      </c>
      <c r="F45" s="42">
        <f t="shared" si="7"/>
        <v>112358</v>
      </c>
      <c r="G45" s="42">
        <f t="shared" si="8"/>
        <v>118906.5</v>
      </c>
    </row>
    <row r="46" spans="1:9" x14ac:dyDescent="0.25">
      <c r="A46" s="42" t="str">
        <f t="shared" si="3"/>
        <v>BILBAO</v>
      </c>
      <c r="B46" s="41">
        <f t="shared" si="4"/>
        <v>357644.75</v>
      </c>
      <c r="C46" s="41">
        <f t="shared" si="5"/>
        <v>348909.5</v>
      </c>
      <c r="D46" s="41">
        <f t="shared" si="6"/>
        <v>3</v>
      </c>
      <c r="E46" s="42" t="str">
        <f t="shared" si="2"/>
        <v>SEVILLA</v>
      </c>
      <c r="F46" s="42">
        <f t="shared" si="7"/>
        <v>89037</v>
      </c>
      <c r="G46" s="42">
        <f t="shared" si="8"/>
        <v>79435</v>
      </c>
    </row>
    <row r="47" spans="1:9" x14ac:dyDescent="0.25">
      <c r="A47" s="42" t="str">
        <f t="shared" si="3"/>
        <v>CARTAGENA</v>
      </c>
      <c r="B47" s="41">
        <f t="shared" si="4"/>
        <v>51752</v>
      </c>
      <c r="C47" s="41">
        <f t="shared" si="5"/>
        <v>45058</v>
      </c>
      <c r="D47" s="41">
        <f t="shared" si="6"/>
        <v>12</v>
      </c>
      <c r="E47" s="42" t="str">
        <f t="shared" si="2"/>
        <v>ALICANTE</v>
      </c>
      <c r="F47" s="42">
        <f t="shared" si="7"/>
        <v>80971</v>
      </c>
      <c r="G47" s="42">
        <f t="shared" si="8"/>
        <v>87244</v>
      </c>
    </row>
    <row r="48" spans="1:9" x14ac:dyDescent="0.25">
      <c r="A48" s="42" t="str">
        <f t="shared" si="3"/>
        <v>CASTELLON</v>
      </c>
      <c r="B48" s="41">
        <f t="shared" si="4"/>
        <v>118396</v>
      </c>
      <c r="C48" s="41">
        <f t="shared" si="5"/>
        <v>111660</v>
      </c>
      <c r="D48" s="41">
        <f t="shared" si="6"/>
        <v>7</v>
      </c>
      <c r="E48" s="42" t="str">
        <f t="shared" si="2"/>
        <v>TARRAGONA</v>
      </c>
      <c r="F48" s="42">
        <f t="shared" si="7"/>
        <v>53940</v>
      </c>
      <c r="G48" s="42">
        <f t="shared" si="8"/>
        <v>43979</v>
      </c>
    </row>
    <row r="49" spans="1:7" x14ac:dyDescent="0.25">
      <c r="A49" s="42" t="str">
        <f t="shared" si="3"/>
        <v>CEUTA</v>
      </c>
      <c r="B49" s="41">
        <f t="shared" si="4"/>
        <v>11697</v>
      </c>
      <c r="C49" s="41">
        <f t="shared" si="5"/>
        <v>10896</v>
      </c>
      <c r="D49" s="41">
        <f t="shared" si="6"/>
        <v>20</v>
      </c>
      <c r="E49" s="42" t="str">
        <f t="shared" si="2"/>
        <v>CARTAGENA</v>
      </c>
      <c r="F49" s="42">
        <f t="shared" si="7"/>
        <v>51752</v>
      </c>
      <c r="G49" s="42">
        <f t="shared" si="8"/>
        <v>45058</v>
      </c>
    </row>
    <row r="50" spans="1:7" x14ac:dyDescent="0.25">
      <c r="A50" s="42" t="str">
        <f t="shared" si="3"/>
        <v>FERROL-SAN CIBRAO</v>
      </c>
      <c r="B50" s="41">
        <f t="shared" si="4"/>
        <v>512</v>
      </c>
      <c r="C50" s="41">
        <f t="shared" si="5"/>
        <v>573</v>
      </c>
      <c r="D50" s="41">
        <f t="shared" si="6"/>
        <v>26</v>
      </c>
      <c r="E50" s="42" t="str">
        <f t="shared" si="2"/>
        <v>BAHIA DE CADIZ</v>
      </c>
      <c r="F50" s="42">
        <f t="shared" si="7"/>
        <v>51505.5</v>
      </c>
      <c r="G50" s="42">
        <f t="shared" si="8"/>
        <v>52320.5</v>
      </c>
    </row>
    <row r="51" spans="1:7" x14ac:dyDescent="0.25">
      <c r="A51" s="42" t="str">
        <f t="shared" si="3"/>
        <v>GIJON</v>
      </c>
      <c r="B51" s="41">
        <f t="shared" si="4"/>
        <v>30674</v>
      </c>
      <c r="C51" s="41">
        <f t="shared" si="5"/>
        <v>36578</v>
      </c>
      <c r="D51" s="41">
        <f t="shared" si="6"/>
        <v>15</v>
      </c>
      <c r="E51" s="42" t="str">
        <f t="shared" si="2"/>
        <v>BALEARES</v>
      </c>
      <c r="F51" s="42">
        <f t="shared" si="7"/>
        <v>39807</v>
      </c>
      <c r="G51" s="42">
        <f t="shared" si="8"/>
        <v>38086</v>
      </c>
    </row>
    <row r="52" spans="1:7" x14ac:dyDescent="0.25">
      <c r="A52" s="42" t="str">
        <f t="shared" si="3"/>
        <v>HUELVA</v>
      </c>
      <c r="B52" s="41">
        <f t="shared" si="4"/>
        <v>3589</v>
      </c>
      <c r="C52" s="41">
        <f t="shared" si="5"/>
        <v>589</v>
      </c>
      <c r="D52" s="41">
        <f t="shared" si="6"/>
        <v>22</v>
      </c>
      <c r="E52" s="42" t="str">
        <f t="shared" si="2"/>
        <v>GIJON</v>
      </c>
      <c r="F52" s="42">
        <f t="shared" si="7"/>
        <v>30674</v>
      </c>
      <c r="G52" s="42">
        <f t="shared" si="8"/>
        <v>36578</v>
      </c>
    </row>
    <row r="53" spans="1:7" x14ac:dyDescent="0.25">
      <c r="A53" s="42" t="str">
        <f t="shared" si="3"/>
        <v>LAS PALMAS</v>
      </c>
      <c r="B53" s="41">
        <f t="shared" si="4"/>
        <v>254271</v>
      </c>
      <c r="C53" s="41">
        <f t="shared" si="5"/>
        <v>235483</v>
      </c>
      <c r="D53" s="41">
        <f t="shared" si="6"/>
        <v>4</v>
      </c>
      <c r="E53" s="42" t="str">
        <f t="shared" si="2"/>
        <v>MALAGA</v>
      </c>
      <c r="F53" s="42">
        <f t="shared" si="7"/>
        <v>22010</v>
      </c>
      <c r="G53" s="42">
        <f t="shared" si="8"/>
        <v>18656</v>
      </c>
    </row>
    <row r="54" spans="1:7" x14ac:dyDescent="0.25">
      <c r="A54" s="42" t="str">
        <f t="shared" si="3"/>
        <v>MALAGA</v>
      </c>
      <c r="B54" s="41">
        <f t="shared" si="4"/>
        <v>22010</v>
      </c>
      <c r="C54" s="41">
        <f t="shared" si="5"/>
        <v>18656</v>
      </c>
      <c r="D54" s="41">
        <f t="shared" si="6"/>
        <v>16</v>
      </c>
      <c r="E54" s="42" t="str">
        <f t="shared" si="2"/>
        <v>MELILLA</v>
      </c>
      <c r="F54" s="42">
        <f t="shared" si="7"/>
        <v>21395</v>
      </c>
      <c r="G54" s="42">
        <f t="shared" si="8"/>
        <v>20281</v>
      </c>
    </row>
    <row r="55" spans="1:7" x14ac:dyDescent="0.25">
      <c r="A55" s="42" t="str">
        <f t="shared" si="3"/>
        <v>MARIN Y RIA DE PONTEVEDRA</v>
      </c>
      <c r="B55" s="41">
        <f t="shared" si="4"/>
        <v>14815</v>
      </c>
      <c r="C55" s="41">
        <f t="shared" si="5"/>
        <v>15727</v>
      </c>
      <c r="D55" s="41">
        <f t="shared" si="6"/>
        <v>19</v>
      </c>
      <c r="E55" s="42" t="str">
        <f t="shared" si="2"/>
        <v>VILAGARCIA</v>
      </c>
      <c r="F55" s="42">
        <f t="shared" si="7"/>
        <v>19909</v>
      </c>
      <c r="G55" s="42">
        <f t="shared" si="8"/>
        <v>18773</v>
      </c>
    </row>
    <row r="56" spans="1:7" x14ac:dyDescent="0.25">
      <c r="A56" s="42" t="str">
        <f t="shared" si="3"/>
        <v>MELILLA</v>
      </c>
      <c r="B56" s="41">
        <f t="shared" si="4"/>
        <v>21395</v>
      </c>
      <c r="C56" s="41">
        <f t="shared" si="5"/>
        <v>20281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14815</v>
      </c>
      <c r="G56" s="42">
        <f t="shared" si="8"/>
        <v>15727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3471</v>
      </c>
      <c r="D57" s="41">
        <f t="shared" si="6"/>
        <v>23</v>
      </c>
      <c r="E57" s="42" t="str">
        <f t="shared" si="2"/>
        <v>CEUTA</v>
      </c>
      <c r="F57" s="42">
        <f t="shared" si="7"/>
        <v>11697</v>
      </c>
      <c r="G57" s="42">
        <f t="shared" si="8"/>
        <v>10896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4268</v>
      </c>
      <c r="G58" s="42">
        <f t="shared" si="8"/>
        <v>4179</v>
      </c>
    </row>
    <row r="59" spans="1:7" x14ac:dyDescent="0.25">
      <c r="A59" s="42" t="str">
        <f t="shared" si="3"/>
        <v>SANTA CRUZ DE TENERIFE</v>
      </c>
      <c r="B59" s="41">
        <f t="shared" si="4"/>
        <v>182552</v>
      </c>
      <c r="C59" s="41">
        <f t="shared" si="5"/>
        <v>172838</v>
      </c>
      <c r="D59" s="41">
        <f t="shared" si="6"/>
        <v>6</v>
      </c>
      <c r="E59" s="42" t="str">
        <f t="shared" si="2"/>
        <v>HUELVA</v>
      </c>
      <c r="F59" s="42">
        <f t="shared" si="7"/>
        <v>3589</v>
      </c>
      <c r="G59" s="42">
        <f t="shared" si="8"/>
        <v>589</v>
      </c>
    </row>
    <row r="60" spans="1:7" x14ac:dyDescent="0.25">
      <c r="A60" s="42" t="str">
        <f t="shared" si="3"/>
        <v>SANTANDER</v>
      </c>
      <c r="B60" s="41">
        <f t="shared" si="4"/>
        <v>534</v>
      </c>
      <c r="C60" s="41">
        <f t="shared" si="5"/>
        <v>768</v>
      </c>
      <c r="D60" s="41">
        <f t="shared" si="6"/>
        <v>25</v>
      </c>
      <c r="E60" s="42" t="str">
        <f t="shared" si="2"/>
        <v>MOTRIL</v>
      </c>
      <c r="F60" s="42">
        <f t="shared" si="7"/>
        <v>1707</v>
      </c>
      <c r="G60" s="42">
        <f t="shared" si="8"/>
        <v>3471</v>
      </c>
    </row>
    <row r="61" spans="1:7" x14ac:dyDescent="0.25">
      <c r="A61" s="42" t="str">
        <f t="shared" si="3"/>
        <v>SEVILLA</v>
      </c>
      <c r="B61" s="41">
        <f t="shared" si="4"/>
        <v>89037</v>
      </c>
      <c r="C61" s="41">
        <f t="shared" si="5"/>
        <v>79435</v>
      </c>
      <c r="D61" s="41">
        <f t="shared" si="6"/>
        <v>9</v>
      </c>
      <c r="E61" s="42" t="str">
        <f t="shared" si="2"/>
        <v>A CORUÑA</v>
      </c>
      <c r="F61" s="42">
        <f t="shared" si="7"/>
        <v>1303</v>
      </c>
      <c r="G61" s="42">
        <f t="shared" si="8"/>
        <v>2926</v>
      </c>
    </row>
    <row r="62" spans="1:7" x14ac:dyDescent="0.25">
      <c r="A62" s="42" t="str">
        <f t="shared" si="3"/>
        <v>TARRAGONA</v>
      </c>
      <c r="B62" s="41">
        <f t="shared" si="4"/>
        <v>53940</v>
      </c>
      <c r="C62" s="41">
        <f t="shared" si="5"/>
        <v>43979</v>
      </c>
      <c r="D62" s="41">
        <f t="shared" si="6"/>
        <v>11</v>
      </c>
      <c r="E62" s="42" t="str">
        <f t="shared" si="2"/>
        <v>SANTANDER</v>
      </c>
      <c r="F62" s="42">
        <f t="shared" si="7"/>
        <v>534</v>
      </c>
      <c r="G62" s="42">
        <f t="shared" si="8"/>
        <v>768</v>
      </c>
    </row>
    <row r="63" spans="1:7" x14ac:dyDescent="0.25">
      <c r="A63" s="42" t="str">
        <f t="shared" si="3"/>
        <v>VALENCIA</v>
      </c>
      <c r="B63" s="41">
        <f t="shared" si="4"/>
        <v>1138101</v>
      </c>
      <c r="C63" s="41">
        <f t="shared" si="5"/>
        <v>1284291</v>
      </c>
      <c r="D63" s="41">
        <f t="shared" si="6"/>
        <v>1</v>
      </c>
      <c r="E63" s="42" t="str">
        <f t="shared" si="2"/>
        <v>FERROL-SAN CIBRAO</v>
      </c>
      <c r="F63" s="42">
        <f t="shared" si="7"/>
        <v>512</v>
      </c>
      <c r="G63" s="42">
        <f t="shared" si="8"/>
        <v>573</v>
      </c>
    </row>
    <row r="64" spans="1:7" x14ac:dyDescent="0.25">
      <c r="A64" s="42" t="str">
        <f t="shared" si="3"/>
        <v>VIGO</v>
      </c>
      <c r="B64" s="41">
        <f t="shared" si="4"/>
        <v>112358</v>
      </c>
      <c r="C64" s="41">
        <f t="shared" si="5"/>
        <v>118906.5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19909</v>
      </c>
      <c r="C65" s="41">
        <f t="shared" si="5"/>
        <v>18773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10552</v>
      </c>
      <c r="C7" s="9">
        <v>3840</v>
      </c>
      <c r="D7" s="9">
        <v>68099</v>
      </c>
      <c r="E7" s="9">
        <v>62364</v>
      </c>
      <c r="F7" s="10">
        <f>((E7*100)/D7)-100</f>
        <v>-8.4215627248564573</v>
      </c>
      <c r="G7" s="1"/>
      <c r="H7" s="1"/>
      <c r="I7" s="1"/>
    </row>
    <row r="8" spans="1:12" x14ac:dyDescent="0.25">
      <c r="A8" s="11" t="s">
        <v>45</v>
      </c>
      <c r="B8" s="12">
        <v>20698</v>
      </c>
      <c r="C8" s="12">
        <v>22584</v>
      </c>
      <c r="D8" s="12">
        <v>103262</v>
      </c>
      <c r="E8" s="12">
        <v>94071</v>
      </c>
      <c r="F8" s="13">
        <f t="shared" ref="F8:F35" si="0">((E8*100)/D8)-100</f>
        <v>-8.9006604559276354</v>
      </c>
      <c r="G8" s="1"/>
      <c r="H8" s="1"/>
      <c r="I8" s="1"/>
    </row>
    <row r="9" spans="1:12" x14ac:dyDescent="0.25">
      <c r="A9" s="8" t="s">
        <v>46</v>
      </c>
      <c r="B9" s="9">
        <v>94301</v>
      </c>
      <c r="C9" s="9">
        <v>105643</v>
      </c>
      <c r="D9" s="9">
        <v>310952</v>
      </c>
      <c r="E9" s="9">
        <v>295816</v>
      </c>
      <c r="F9" s="10">
        <f t="shared" si="0"/>
        <v>-4.8676323033780164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531110</v>
      </c>
      <c r="C11" s="9">
        <v>605675</v>
      </c>
      <c r="D11" s="9">
        <v>2563829</v>
      </c>
      <c r="E11" s="9">
        <v>2685722</v>
      </c>
      <c r="F11" s="10">
        <f t="shared" si="0"/>
        <v>4.7543342399200554</v>
      </c>
      <c r="G11" s="1"/>
      <c r="H11" s="1"/>
      <c r="I11" s="1"/>
    </row>
    <row r="12" spans="1:12" x14ac:dyDescent="0.25">
      <c r="A12" s="11" t="s">
        <v>49</v>
      </c>
      <c r="B12" s="12">
        <v>25580</v>
      </c>
      <c r="C12" s="12">
        <v>28058</v>
      </c>
      <c r="D12" s="12">
        <v>186159</v>
      </c>
      <c r="E12" s="12">
        <v>183900</v>
      </c>
      <c r="F12" s="13">
        <f t="shared" si="0"/>
        <v>-1.2134788003803152</v>
      </c>
      <c r="G12" s="1"/>
      <c r="H12" s="1"/>
      <c r="I12" s="1"/>
    </row>
    <row r="13" spans="1:12" x14ac:dyDescent="0.25">
      <c r="A13" s="8" t="s">
        <v>50</v>
      </c>
      <c r="B13" s="9">
        <v>914527</v>
      </c>
      <c r="C13" s="9">
        <v>703519</v>
      </c>
      <c r="D13" s="9">
        <v>3054548</v>
      </c>
      <c r="E13" s="9">
        <v>2920379</v>
      </c>
      <c r="F13" s="10">
        <f t="shared" si="0"/>
        <v>-4.3924338396384712</v>
      </c>
      <c r="G13" s="1"/>
      <c r="H13" s="1"/>
      <c r="I13" s="1"/>
    </row>
    <row r="14" spans="1:12" x14ac:dyDescent="0.25">
      <c r="A14" s="11" t="s">
        <v>51</v>
      </c>
      <c r="B14" s="12">
        <v>474312</v>
      </c>
      <c r="C14" s="12">
        <v>414209</v>
      </c>
      <c r="D14" s="12">
        <v>1916062</v>
      </c>
      <c r="E14" s="12">
        <v>1787739</v>
      </c>
      <c r="F14" s="13">
        <f t="shared" si="0"/>
        <v>-6.6972258726492129</v>
      </c>
      <c r="G14" s="1"/>
      <c r="H14" s="1"/>
      <c r="I14" s="1"/>
    </row>
    <row r="15" spans="1:12" x14ac:dyDescent="0.25">
      <c r="A15" s="8" t="s">
        <v>52</v>
      </c>
      <c r="B15" s="9">
        <v>10830</v>
      </c>
      <c r="C15" s="9">
        <v>15762</v>
      </c>
      <c r="D15" s="9">
        <v>57570</v>
      </c>
      <c r="E15" s="9">
        <v>77603</v>
      </c>
      <c r="F15" s="10">
        <f t="shared" si="0"/>
        <v>34.79763765850268</v>
      </c>
      <c r="G15" s="1"/>
      <c r="H15" s="1"/>
      <c r="I15" s="1"/>
    </row>
    <row r="16" spans="1:12" x14ac:dyDescent="0.25">
      <c r="A16" s="11" t="s">
        <v>53</v>
      </c>
      <c r="B16" s="12">
        <v>21862</v>
      </c>
      <c r="C16" s="12">
        <v>16972</v>
      </c>
      <c r="D16" s="12">
        <v>67080</v>
      </c>
      <c r="E16" s="12">
        <v>63969</v>
      </c>
      <c r="F16" s="13">
        <f t="shared" si="0"/>
        <v>-4.6377459749552798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171104</v>
      </c>
      <c r="C18" s="12">
        <v>184136</v>
      </c>
      <c r="D18" s="12">
        <v>1023934</v>
      </c>
      <c r="E18" s="12">
        <v>1024276</v>
      </c>
      <c r="F18" s="13">
        <f t="shared" si="0"/>
        <v>3.3400590272421482E-2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7170</v>
      </c>
      <c r="D19" s="9">
        <v>3130</v>
      </c>
      <c r="E19" s="9">
        <v>21371</v>
      </c>
      <c r="F19" s="10">
        <f t="shared" si="0"/>
        <v>582.77955271565497</v>
      </c>
      <c r="G19" s="1"/>
      <c r="H19" s="1"/>
      <c r="I19" s="1"/>
    </row>
    <row r="20" spans="1:9" x14ac:dyDescent="0.25">
      <c r="A20" s="11" t="s">
        <v>57</v>
      </c>
      <c r="B20" s="12">
        <v>8339</v>
      </c>
      <c r="C20" s="12">
        <v>9493</v>
      </c>
      <c r="D20" s="12">
        <v>34712</v>
      </c>
      <c r="E20" s="12">
        <v>39017</v>
      </c>
      <c r="F20" s="13">
        <f t="shared" si="0"/>
        <v>12.402051163862637</v>
      </c>
      <c r="G20" s="1"/>
      <c r="H20" s="1"/>
      <c r="I20" s="1"/>
    </row>
    <row r="21" spans="1:9" x14ac:dyDescent="0.25">
      <c r="A21" s="8" t="s">
        <v>58</v>
      </c>
      <c r="B21" s="9">
        <v>1835</v>
      </c>
      <c r="C21" s="9">
        <v>3576</v>
      </c>
      <c r="D21" s="9">
        <v>14484</v>
      </c>
      <c r="E21" s="9">
        <v>16332</v>
      </c>
      <c r="F21" s="10">
        <f t="shared" si="0"/>
        <v>12.758906379453194</v>
      </c>
      <c r="G21" s="1"/>
      <c r="H21" s="1"/>
      <c r="I21" s="1"/>
    </row>
    <row r="22" spans="1:9" x14ac:dyDescent="0.25">
      <c r="A22" s="11" t="s">
        <v>59</v>
      </c>
      <c r="B22" s="12">
        <v>177016</v>
      </c>
      <c r="C22" s="12">
        <v>147214</v>
      </c>
      <c r="D22" s="12">
        <v>1159736</v>
      </c>
      <c r="E22" s="12">
        <v>1219485</v>
      </c>
      <c r="F22" s="13">
        <f t="shared" si="0"/>
        <v>5.151948374457632</v>
      </c>
      <c r="G22" s="1"/>
      <c r="H22" s="1"/>
      <c r="I22" s="1"/>
    </row>
    <row r="23" spans="1:9" x14ac:dyDescent="0.25">
      <c r="A23" s="8" t="s">
        <v>60</v>
      </c>
      <c r="B23" s="9">
        <v>42763</v>
      </c>
      <c r="C23" s="9">
        <v>35806</v>
      </c>
      <c r="D23" s="9">
        <v>313017</v>
      </c>
      <c r="E23" s="9">
        <v>298800</v>
      </c>
      <c r="F23" s="10">
        <f t="shared" si="0"/>
        <v>-4.5419258378937855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95957</v>
      </c>
      <c r="C25" s="9">
        <v>104781</v>
      </c>
      <c r="D25" s="9">
        <v>371548</v>
      </c>
      <c r="E25" s="9">
        <v>384908</v>
      </c>
      <c r="F25" s="10">
        <f t="shared" si="0"/>
        <v>3.5957668995661436</v>
      </c>
      <c r="G25" s="1"/>
      <c r="H25" s="1"/>
      <c r="I25" s="1"/>
    </row>
    <row r="26" spans="1:9" x14ac:dyDescent="0.25">
      <c r="A26" s="11" t="s">
        <v>63</v>
      </c>
      <c r="B26" s="12">
        <v>48605</v>
      </c>
      <c r="C26" s="12">
        <v>87735</v>
      </c>
      <c r="D26" s="12">
        <v>146420</v>
      </c>
      <c r="E26" s="12">
        <v>208041</v>
      </c>
      <c r="F26" s="13">
        <f t="shared" si="0"/>
        <v>42.08509766425351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441425</v>
      </c>
      <c r="C28" s="12">
        <v>396666</v>
      </c>
      <c r="D28" s="12">
        <v>2894227</v>
      </c>
      <c r="E28" s="12">
        <v>2820796</v>
      </c>
      <c r="F28" s="13">
        <f t="shared" si="0"/>
        <v>-2.5371541347655153</v>
      </c>
      <c r="G28" s="1"/>
      <c r="H28" s="1"/>
      <c r="I28" s="1"/>
    </row>
    <row r="29" spans="1:9" x14ac:dyDescent="0.25">
      <c r="A29" s="8" t="s">
        <v>66</v>
      </c>
      <c r="B29" s="9">
        <v>32464</v>
      </c>
      <c r="C29" s="9">
        <v>32269</v>
      </c>
      <c r="D29" s="9">
        <v>110125</v>
      </c>
      <c r="E29" s="9">
        <v>119711</v>
      </c>
      <c r="F29" s="10">
        <f t="shared" si="0"/>
        <v>8.7046538024971625</v>
      </c>
      <c r="G29" s="1"/>
      <c r="H29" s="1"/>
      <c r="I29" s="1"/>
    </row>
    <row r="30" spans="1:9" x14ac:dyDescent="0.25">
      <c r="A30" s="11" t="s">
        <v>67</v>
      </c>
      <c r="B30" s="12">
        <v>1167</v>
      </c>
      <c r="C30" s="12">
        <v>1246</v>
      </c>
      <c r="D30" s="12">
        <v>10003</v>
      </c>
      <c r="E30" s="12">
        <v>8375</v>
      </c>
      <c r="F30" s="13">
        <f t="shared" si="0"/>
        <v>-16.275117464760569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172</v>
      </c>
      <c r="E31" s="9">
        <v>367</v>
      </c>
      <c r="F31" s="10">
        <f t="shared" si="0"/>
        <v>113.37209302325581</v>
      </c>
      <c r="G31" s="1"/>
      <c r="H31" s="1"/>
      <c r="I31" s="1"/>
    </row>
    <row r="32" spans="1:9" x14ac:dyDescent="0.25">
      <c r="A32" s="11" t="s">
        <v>69</v>
      </c>
      <c r="B32" s="12">
        <v>100721</v>
      </c>
      <c r="C32" s="12">
        <v>74331</v>
      </c>
      <c r="D32" s="12">
        <v>405506</v>
      </c>
      <c r="E32" s="12">
        <v>337361</v>
      </c>
      <c r="F32" s="13">
        <f t="shared" si="0"/>
        <v>-16.804930136668759</v>
      </c>
      <c r="G32" s="1"/>
      <c r="H32" s="1"/>
      <c r="I32" s="1"/>
    </row>
    <row r="33" spans="1:9" x14ac:dyDescent="0.25">
      <c r="A33" s="8" t="s">
        <v>70</v>
      </c>
      <c r="B33" s="9">
        <v>26152</v>
      </c>
      <c r="C33" s="9">
        <v>17644</v>
      </c>
      <c r="D33" s="9">
        <v>89290</v>
      </c>
      <c r="E33" s="9">
        <v>56562</v>
      </c>
      <c r="F33" s="10">
        <f t="shared" si="0"/>
        <v>-36.653600627169894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3251320</v>
      </c>
      <c r="C35" s="15">
        <f t="shared" ref="C35:E35" si="1">SUM(C7:C34)</f>
        <v>3018329</v>
      </c>
      <c r="D35" s="15">
        <f t="shared" si="1"/>
        <v>14906611</v>
      </c>
      <c r="E35" s="15">
        <f t="shared" si="1"/>
        <v>14727862</v>
      </c>
      <c r="F35" s="16">
        <f t="shared" si="0"/>
        <v>-1.1991256765203104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62364</v>
      </c>
      <c r="C38" s="41">
        <f>D7</f>
        <v>68099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2920379</v>
      </c>
      <c r="G38" s="42">
        <f>LOOKUP(E38,$A$38:$A$65,$C$38:$C$65)</f>
        <v>3054548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94071</v>
      </c>
      <c r="C39" s="41">
        <f t="shared" ref="C39:C65" si="5">D8</f>
        <v>103262</v>
      </c>
      <c r="D39" s="41">
        <f t="shared" ref="D39:D65" si="6">_xlfn.RANK.EQ(B39,$B$38:$B$65)+COUNTIF($B$38:$B$65,B39)-1</f>
        <v>14</v>
      </c>
      <c r="E39" s="42" t="str">
        <f t="shared" si="2"/>
        <v>SANTA CRUZ DE TENERIFE</v>
      </c>
      <c r="F39" s="42">
        <f t="shared" ref="F39:F54" si="7">LOOKUP(E39,$A$38:$A$65,$B$38:$B$65)</f>
        <v>2820796</v>
      </c>
      <c r="G39" s="42">
        <f t="shared" ref="G39:G65" si="8">LOOKUP(E39,$A$38:$A$65,$C$38:$C$65)</f>
        <v>2894227</v>
      </c>
    </row>
    <row r="40" spans="1:9" x14ac:dyDescent="0.25">
      <c r="A40" s="42" t="str">
        <f t="shared" si="3"/>
        <v>ALMERIA</v>
      </c>
      <c r="B40" s="41">
        <f t="shared" si="4"/>
        <v>295816</v>
      </c>
      <c r="C40" s="41">
        <f t="shared" si="5"/>
        <v>310952</v>
      </c>
      <c r="D40" s="41">
        <f t="shared" si="6"/>
        <v>10</v>
      </c>
      <c r="E40" s="42" t="str">
        <f t="shared" si="2"/>
        <v>BAHIA DE ALGECIRAS</v>
      </c>
      <c r="F40" s="42">
        <f t="shared" si="7"/>
        <v>2685722</v>
      </c>
      <c r="G40" s="42">
        <f t="shared" si="8"/>
        <v>2563829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BARCELONA</v>
      </c>
      <c r="F41" s="42">
        <f t="shared" si="7"/>
        <v>1787739</v>
      </c>
      <c r="G41" s="42">
        <f t="shared" si="8"/>
        <v>1916062</v>
      </c>
    </row>
    <row r="42" spans="1:9" x14ac:dyDescent="0.25">
      <c r="A42" s="42" t="str">
        <f t="shared" si="3"/>
        <v>BAHIA DE ALGECIRAS</v>
      </c>
      <c r="B42" s="41">
        <f t="shared" si="4"/>
        <v>2685722</v>
      </c>
      <c r="C42" s="41">
        <f t="shared" si="5"/>
        <v>2563829</v>
      </c>
      <c r="D42" s="41">
        <f t="shared" si="6"/>
        <v>3</v>
      </c>
      <c r="E42" s="42" t="str">
        <f t="shared" si="2"/>
        <v>LAS PALMAS</v>
      </c>
      <c r="F42" s="42">
        <f t="shared" si="7"/>
        <v>1219485</v>
      </c>
      <c r="G42" s="42">
        <f t="shared" si="8"/>
        <v>1159736</v>
      </c>
    </row>
    <row r="43" spans="1:9" x14ac:dyDescent="0.25">
      <c r="A43" s="42" t="str">
        <f t="shared" si="3"/>
        <v>BAHIA DE CADIZ</v>
      </c>
      <c r="B43" s="41">
        <f t="shared" si="4"/>
        <v>183900</v>
      </c>
      <c r="C43" s="41">
        <f t="shared" si="5"/>
        <v>186159</v>
      </c>
      <c r="D43" s="41">
        <f t="shared" si="6"/>
        <v>12</v>
      </c>
      <c r="E43" s="42" t="str">
        <f t="shared" si="2"/>
        <v>CEUTA</v>
      </c>
      <c r="F43" s="42">
        <f t="shared" si="7"/>
        <v>1024276</v>
      </c>
      <c r="G43" s="42">
        <f t="shared" si="8"/>
        <v>1023934</v>
      </c>
    </row>
    <row r="44" spans="1:9" x14ac:dyDescent="0.25">
      <c r="A44" s="42" t="str">
        <f t="shared" si="3"/>
        <v>BALEARES</v>
      </c>
      <c r="B44" s="41">
        <f t="shared" si="4"/>
        <v>2920379</v>
      </c>
      <c r="C44" s="41">
        <f t="shared" si="5"/>
        <v>3054548</v>
      </c>
      <c r="D44" s="41">
        <f t="shared" si="6"/>
        <v>1</v>
      </c>
      <c r="E44" s="42" t="str">
        <f t="shared" si="2"/>
        <v>MELILLA</v>
      </c>
      <c r="F44" s="42">
        <f t="shared" si="7"/>
        <v>384908</v>
      </c>
      <c r="G44" s="42">
        <f t="shared" si="8"/>
        <v>371548</v>
      </c>
    </row>
    <row r="45" spans="1:9" x14ac:dyDescent="0.25">
      <c r="A45" s="42" t="str">
        <f t="shared" si="3"/>
        <v>BARCELONA</v>
      </c>
      <c r="B45" s="41">
        <f t="shared" si="4"/>
        <v>1787739</v>
      </c>
      <c r="C45" s="41">
        <f t="shared" si="5"/>
        <v>1916062</v>
      </c>
      <c r="D45" s="41">
        <f t="shared" si="6"/>
        <v>4</v>
      </c>
      <c r="E45" s="42" t="str">
        <f t="shared" si="2"/>
        <v>VALENCIA</v>
      </c>
      <c r="F45" s="42">
        <f t="shared" si="7"/>
        <v>337361</v>
      </c>
      <c r="G45" s="42">
        <f t="shared" si="8"/>
        <v>405506</v>
      </c>
    </row>
    <row r="46" spans="1:9" x14ac:dyDescent="0.25">
      <c r="A46" s="42" t="str">
        <f t="shared" si="3"/>
        <v>BILBAO</v>
      </c>
      <c r="B46" s="41">
        <f t="shared" si="4"/>
        <v>77603</v>
      </c>
      <c r="C46" s="41">
        <f t="shared" si="5"/>
        <v>57570</v>
      </c>
      <c r="D46" s="41">
        <f t="shared" si="6"/>
        <v>15</v>
      </c>
      <c r="E46" s="42" t="str">
        <f t="shared" si="2"/>
        <v>MALAGA</v>
      </c>
      <c r="F46" s="42">
        <f t="shared" si="7"/>
        <v>298800</v>
      </c>
      <c r="G46" s="42">
        <f t="shared" si="8"/>
        <v>313017</v>
      </c>
    </row>
    <row r="47" spans="1:9" x14ac:dyDescent="0.25">
      <c r="A47" s="42" t="str">
        <f t="shared" si="3"/>
        <v>CARTAGENA</v>
      </c>
      <c r="B47" s="41">
        <f t="shared" si="4"/>
        <v>63969</v>
      </c>
      <c r="C47" s="41">
        <f t="shared" si="5"/>
        <v>67080</v>
      </c>
      <c r="D47" s="41">
        <f t="shared" si="6"/>
        <v>16</v>
      </c>
      <c r="E47" s="42" t="str">
        <f t="shared" si="2"/>
        <v>ALMERIA</v>
      </c>
      <c r="F47" s="42">
        <f t="shared" si="7"/>
        <v>295816</v>
      </c>
      <c r="G47" s="42">
        <f t="shared" si="8"/>
        <v>310952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MOTRIL</v>
      </c>
      <c r="F48" s="42">
        <f t="shared" si="7"/>
        <v>208041</v>
      </c>
      <c r="G48" s="42">
        <f t="shared" si="8"/>
        <v>146420</v>
      </c>
    </row>
    <row r="49" spans="1:7" x14ac:dyDescent="0.25">
      <c r="A49" s="42" t="str">
        <f t="shared" si="3"/>
        <v>CEUTA</v>
      </c>
      <c r="B49" s="41">
        <f t="shared" si="4"/>
        <v>1024276</v>
      </c>
      <c r="C49" s="41">
        <f t="shared" si="5"/>
        <v>1023934</v>
      </c>
      <c r="D49" s="41">
        <f t="shared" si="6"/>
        <v>6</v>
      </c>
      <c r="E49" s="42" t="str">
        <f t="shared" si="2"/>
        <v>BAHIA DE CADIZ</v>
      </c>
      <c r="F49" s="42">
        <f t="shared" si="7"/>
        <v>183900</v>
      </c>
      <c r="G49" s="42">
        <f t="shared" si="8"/>
        <v>186159</v>
      </c>
    </row>
    <row r="50" spans="1:7" x14ac:dyDescent="0.25">
      <c r="A50" s="42" t="str">
        <f t="shared" si="3"/>
        <v>FERROL-SAN CIBRAO</v>
      </c>
      <c r="B50" s="41">
        <f t="shared" si="4"/>
        <v>21371</v>
      </c>
      <c r="C50" s="41">
        <f t="shared" si="5"/>
        <v>3130</v>
      </c>
      <c r="D50" s="41">
        <f t="shared" si="6"/>
        <v>20</v>
      </c>
      <c r="E50" s="42" t="str">
        <f t="shared" si="2"/>
        <v>SANTANDER</v>
      </c>
      <c r="F50" s="42">
        <f t="shared" si="7"/>
        <v>119711</v>
      </c>
      <c r="G50" s="42">
        <f t="shared" si="8"/>
        <v>110125</v>
      </c>
    </row>
    <row r="51" spans="1:7" x14ac:dyDescent="0.25">
      <c r="A51" s="42" t="str">
        <f t="shared" si="3"/>
        <v>GIJON</v>
      </c>
      <c r="B51" s="41">
        <f t="shared" si="4"/>
        <v>39017</v>
      </c>
      <c r="C51" s="41">
        <f t="shared" si="5"/>
        <v>34712</v>
      </c>
      <c r="D51" s="41">
        <f t="shared" si="6"/>
        <v>19</v>
      </c>
      <c r="E51" s="42" t="str">
        <f t="shared" si="2"/>
        <v>ALICANTE</v>
      </c>
      <c r="F51" s="42">
        <f t="shared" si="7"/>
        <v>94071</v>
      </c>
      <c r="G51" s="42">
        <f t="shared" si="8"/>
        <v>103262</v>
      </c>
    </row>
    <row r="52" spans="1:7" x14ac:dyDescent="0.25">
      <c r="A52" s="42" t="str">
        <f t="shared" si="3"/>
        <v>HUELVA</v>
      </c>
      <c r="B52" s="41">
        <f t="shared" si="4"/>
        <v>16332</v>
      </c>
      <c r="C52" s="41">
        <f t="shared" si="5"/>
        <v>14484</v>
      </c>
      <c r="D52" s="41">
        <f t="shared" si="6"/>
        <v>21</v>
      </c>
      <c r="E52" s="42" t="str">
        <f t="shared" si="2"/>
        <v>BILBAO</v>
      </c>
      <c r="F52" s="42">
        <f t="shared" si="7"/>
        <v>77603</v>
      </c>
      <c r="G52" s="42">
        <f t="shared" si="8"/>
        <v>57570</v>
      </c>
    </row>
    <row r="53" spans="1:7" x14ac:dyDescent="0.25">
      <c r="A53" s="42" t="str">
        <f t="shared" si="3"/>
        <v>LAS PALMAS</v>
      </c>
      <c r="B53" s="41">
        <f t="shared" si="4"/>
        <v>1219485</v>
      </c>
      <c r="C53" s="41">
        <f t="shared" si="5"/>
        <v>1159736</v>
      </c>
      <c r="D53" s="41">
        <f t="shared" si="6"/>
        <v>5</v>
      </c>
      <c r="E53" s="42" t="str">
        <f t="shared" si="2"/>
        <v>CARTAGENA</v>
      </c>
      <c r="F53" s="42">
        <f t="shared" si="7"/>
        <v>63969</v>
      </c>
      <c r="G53" s="42">
        <f t="shared" si="8"/>
        <v>67080</v>
      </c>
    </row>
    <row r="54" spans="1:7" x14ac:dyDescent="0.25">
      <c r="A54" s="42" t="str">
        <f t="shared" si="3"/>
        <v>MALAGA</v>
      </c>
      <c r="B54" s="41">
        <f t="shared" si="4"/>
        <v>298800</v>
      </c>
      <c r="C54" s="41">
        <f t="shared" si="5"/>
        <v>313017</v>
      </c>
      <c r="D54" s="41">
        <f t="shared" si="6"/>
        <v>9</v>
      </c>
      <c r="E54" s="42" t="str">
        <f t="shared" si="2"/>
        <v>A CORUÑA</v>
      </c>
      <c r="F54" s="42">
        <f t="shared" si="7"/>
        <v>62364</v>
      </c>
      <c r="G54" s="42">
        <f t="shared" si="8"/>
        <v>68099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VIGO</v>
      </c>
      <c r="F55" s="42">
        <f t="shared" ref="F55:F65" si="9">LOOKUP(E55,$A$38:$A$65,$B$38:$B$65)</f>
        <v>56562</v>
      </c>
      <c r="G55" s="42">
        <f t="shared" si="8"/>
        <v>89290</v>
      </c>
    </row>
    <row r="56" spans="1:7" x14ac:dyDescent="0.25">
      <c r="A56" s="42" t="str">
        <f t="shared" si="3"/>
        <v>MELILLA</v>
      </c>
      <c r="B56" s="41">
        <f t="shared" si="4"/>
        <v>384908</v>
      </c>
      <c r="C56" s="41">
        <f t="shared" si="5"/>
        <v>371548</v>
      </c>
      <c r="D56" s="41">
        <f t="shared" si="6"/>
        <v>7</v>
      </c>
      <c r="E56" s="42" t="str">
        <f t="shared" si="2"/>
        <v>GIJON</v>
      </c>
      <c r="F56" s="42">
        <f t="shared" si="9"/>
        <v>39017</v>
      </c>
      <c r="G56" s="42">
        <f t="shared" si="8"/>
        <v>34712</v>
      </c>
    </row>
    <row r="57" spans="1:7" x14ac:dyDescent="0.25">
      <c r="A57" s="42" t="str">
        <f t="shared" si="3"/>
        <v>MOTRIL</v>
      </c>
      <c r="B57" s="41">
        <f t="shared" si="4"/>
        <v>208041</v>
      </c>
      <c r="C57" s="41">
        <f t="shared" si="5"/>
        <v>146420</v>
      </c>
      <c r="D57" s="41">
        <f t="shared" si="6"/>
        <v>11</v>
      </c>
      <c r="E57" s="42" t="str">
        <f t="shared" si="2"/>
        <v>FERROL-SAN CIBRAO</v>
      </c>
      <c r="F57" s="42">
        <f t="shared" si="9"/>
        <v>21371</v>
      </c>
      <c r="G57" s="42">
        <f t="shared" si="8"/>
        <v>3130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16332</v>
      </c>
      <c r="G58" s="42">
        <f t="shared" si="8"/>
        <v>14484</v>
      </c>
    </row>
    <row r="59" spans="1:7" x14ac:dyDescent="0.25">
      <c r="A59" s="42" t="str">
        <f t="shared" si="3"/>
        <v>SANTA CRUZ DE TENERIFE</v>
      </c>
      <c r="B59" s="41">
        <f t="shared" si="4"/>
        <v>2820796</v>
      </c>
      <c r="C59" s="41">
        <f t="shared" si="5"/>
        <v>2894227</v>
      </c>
      <c r="D59" s="41">
        <f t="shared" si="6"/>
        <v>2</v>
      </c>
      <c r="E59" s="42" t="str">
        <f t="shared" si="2"/>
        <v>SEVILLA</v>
      </c>
      <c r="F59" s="42">
        <f t="shared" si="9"/>
        <v>8375</v>
      </c>
      <c r="G59" s="42">
        <f t="shared" si="8"/>
        <v>10003</v>
      </c>
    </row>
    <row r="60" spans="1:7" x14ac:dyDescent="0.25">
      <c r="A60" s="42" t="str">
        <f t="shared" si="3"/>
        <v>SANTANDER</v>
      </c>
      <c r="B60" s="41">
        <f t="shared" si="4"/>
        <v>119711</v>
      </c>
      <c r="C60" s="41">
        <f t="shared" si="5"/>
        <v>110125</v>
      </c>
      <c r="D60" s="41">
        <f t="shared" si="6"/>
        <v>13</v>
      </c>
      <c r="E60" s="42" t="str">
        <f t="shared" si="2"/>
        <v>VILAGARCIA</v>
      </c>
      <c r="F60" s="42">
        <f t="shared" si="9"/>
        <v>897</v>
      </c>
      <c r="G60" s="42">
        <f t="shared" si="8"/>
        <v>1021</v>
      </c>
    </row>
    <row r="61" spans="1:7" x14ac:dyDescent="0.25">
      <c r="A61" s="42" t="str">
        <f t="shared" si="3"/>
        <v>SEVILLA</v>
      </c>
      <c r="B61" s="41">
        <f t="shared" si="4"/>
        <v>8375</v>
      </c>
      <c r="C61" s="41">
        <f t="shared" si="5"/>
        <v>10003</v>
      </c>
      <c r="D61" s="41">
        <f t="shared" si="6"/>
        <v>22</v>
      </c>
      <c r="E61" s="42" t="str">
        <f t="shared" si="2"/>
        <v>TARRAGONA</v>
      </c>
      <c r="F61" s="42">
        <f t="shared" si="9"/>
        <v>367</v>
      </c>
      <c r="G61" s="42">
        <f t="shared" si="8"/>
        <v>172</v>
      </c>
    </row>
    <row r="62" spans="1:7" x14ac:dyDescent="0.25">
      <c r="A62" s="42" t="str">
        <f t="shared" si="3"/>
        <v>TARRAGONA</v>
      </c>
      <c r="B62" s="41">
        <f t="shared" si="4"/>
        <v>367</v>
      </c>
      <c r="C62" s="41">
        <f t="shared" si="5"/>
        <v>172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337361</v>
      </c>
      <c r="C63" s="41">
        <f t="shared" si="5"/>
        <v>405506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56562</v>
      </c>
      <c r="C64" s="41">
        <f t="shared" si="5"/>
        <v>89290</v>
      </c>
      <c r="D64" s="41">
        <f t="shared" si="6"/>
        <v>18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10552</v>
      </c>
      <c r="C7" s="9">
        <v>3840</v>
      </c>
      <c r="D7" s="9">
        <v>68099</v>
      </c>
      <c r="E7" s="9">
        <v>62364</v>
      </c>
      <c r="F7" s="10">
        <f>((E7*100)/D7)-100</f>
        <v>-8.4215627248564573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0</v>
      </c>
      <c r="D8" s="12">
        <v>18206</v>
      </c>
      <c r="E8" s="12">
        <v>17036</v>
      </c>
      <c r="F8" s="13">
        <f t="shared" ref="F8:F35" si="0">((E8*100)/D8)-100</f>
        <v>-6.4264528177523914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8243</v>
      </c>
      <c r="E9" s="9">
        <v>5427</v>
      </c>
      <c r="F9" s="10">
        <f t="shared" si="0"/>
        <v>-34.162319543855389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22234</v>
      </c>
      <c r="C12" s="12">
        <v>25586</v>
      </c>
      <c r="D12" s="12">
        <v>173399</v>
      </c>
      <c r="E12" s="12">
        <v>172547</v>
      </c>
      <c r="F12" s="13">
        <f t="shared" si="0"/>
        <v>-0.49135231460388695</v>
      </c>
      <c r="G12" s="1"/>
      <c r="H12" s="1"/>
      <c r="I12" s="1"/>
    </row>
    <row r="13" spans="1:12" x14ac:dyDescent="0.25">
      <c r="A13" s="8" t="s">
        <v>50</v>
      </c>
      <c r="B13" s="9">
        <v>216178</v>
      </c>
      <c r="C13" s="9">
        <v>193650</v>
      </c>
      <c r="D13" s="9">
        <v>778486</v>
      </c>
      <c r="E13" s="9">
        <v>784913</v>
      </c>
      <c r="F13" s="10">
        <f t="shared" si="0"/>
        <v>0.82557682475984961</v>
      </c>
      <c r="G13" s="1"/>
      <c r="H13" s="1"/>
      <c r="I13" s="1"/>
    </row>
    <row r="14" spans="1:12" x14ac:dyDescent="0.25">
      <c r="A14" s="11" t="s">
        <v>51</v>
      </c>
      <c r="B14" s="12">
        <v>318955</v>
      </c>
      <c r="C14" s="12">
        <v>253230</v>
      </c>
      <c r="D14" s="12">
        <v>1363553</v>
      </c>
      <c r="E14" s="12">
        <v>1201103</v>
      </c>
      <c r="F14" s="13">
        <f t="shared" si="0"/>
        <v>-11.913728325924993</v>
      </c>
      <c r="G14" s="1"/>
      <c r="H14" s="1"/>
      <c r="I14" s="1"/>
    </row>
    <row r="15" spans="1:12" x14ac:dyDescent="0.25">
      <c r="A15" s="8" t="s">
        <v>52</v>
      </c>
      <c r="B15" s="9">
        <v>4146</v>
      </c>
      <c r="C15" s="9">
        <v>7153</v>
      </c>
      <c r="D15" s="9">
        <v>13770</v>
      </c>
      <c r="E15" s="9">
        <v>37920</v>
      </c>
      <c r="F15" s="10">
        <f t="shared" si="0"/>
        <v>175.38126361655776</v>
      </c>
      <c r="G15" s="1"/>
      <c r="H15" s="1"/>
      <c r="I15" s="1"/>
    </row>
    <row r="16" spans="1:12" x14ac:dyDescent="0.25">
      <c r="A16" s="11" t="s">
        <v>53</v>
      </c>
      <c r="B16" s="12">
        <v>21862</v>
      </c>
      <c r="C16" s="12">
        <v>16972</v>
      </c>
      <c r="D16" s="12">
        <v>67080</v>
      </c>
      <c r="E16" s="12">
        <v>63969</v>
      </c>
      <c r="F16" s="13">
        <f t="shared" si="0"/>
        <v>-4.6377459749552798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1485</v>
      </c>
      <c r="E18" s="12">
        <v>2141</v>
      </c>
      <c r="F18" s="13">
        <f t="shared" si="0"/>
        <v>44.17508417508418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7170</v>
      </c>
      <c r="D19" s="9">
        <v>3130</v>
      </c>
      <c r="E19" s="9">
        <v>21371</v>
      </c>
      <c r="F19" s="10">
        <f t="shared" si="0"/>
        <v>582.77955271565497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1276</v>
      </c>
      <c r="D20" s="12">
        <v>4916</v>
      </c>
      <c r="E20" s="12">
        <v>6017</v>
      </c>
      <c r="F20" s="13">
        <f t="shared" si="0"/>
        <v>22.396257119609444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4181</v>
      </c>
      <c r="C22" s="12">
        <v>6696</v>
      </c>
      <c r="D22" s="12">
        <v>377047</v>
      </c>
      <c r="E22" s="12">
        <v>580294</v>
      </c>
      <c r="F22" s="13">
        <f t="shared" si="0"/>
        <v>53.904950841672246</v>
      </c>
      <c r="G22" s="1"/>
      <c r="H22" s="1"/>
      <c r="I22" s="1"/>
    </row>
    <row r="23" spans="1:9" x14ac:dyDescent="0.25">
      <c r="A23" s="8" t="s">
        <v>60</v>
      </c>
      <c r="B23" s="9">
        <v>11323</v>
      </c>
      <c r="C23" s="9">
        <v>14406</v>
      </c>
      <c r="D23" s="9">
        <v>183674</v>
      </c>
      <c r="E23" s="9">
        <v>182266</v>
      </c>
      <c r="F23" s="10">
        <f t="shared" si="0"/>
        <v>-0.76657556322615505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675</v>
      </c>
      <c r="C25" s="9">
        <v>0</v>
      </c>
      <c r="D25" s="9">
        <v>1354</v>
      </c>
      <c r="E25" s="9">
        <v>254</v>
      </c>
      <c r="F25" s="10">
        <f t="shared" si="0"/>
        <v>-81.240768094534715</v>
      </c>
      <c r="G25" s="1"/>
      <c r="H25" s="1"/>
      <c r="I25" s="1"/>
    </row>
    <row r="26" spans="1:9" x14ac:dyDescent="0.25">
      <c r="A26" s="11" t="s">
        <v>63</v>
      </c>
      <c r="B26" s="12">
        <v>1838</v>
      </c>
      <c r="C26" s="12">
        <v>1595</v>
      </c>
      <c r="D26" s="12">
        <v>8878</v>
      </c>
      <c r="E26" s="12">
        <v>14224</v>
      </c>
      <c r="F26" s="13">
        <f t="shared" si="0"/>
        <v>60.216264924532538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9221</v>
      </c>
      <c r="C28" s="12">
        <v>7415</v>
      </c>
      <c r="D28" s="12">
        <v>428641</v>
      </c>
      <c r="E28" s="12">
        <v>455536</v>
      </c>
      <c r="F28" s="13">
        <f t="shared" si="0"/>
        <v>6.2744814425124957</v>
      </c>
      <c r="G28" s="1"/>
      <c r="H28" s="1"/>
      <c r="I28" s="1"/>
    </row>
    <row r="29" spans="1:9" x14ac:dyDescent="0.25">
      <c r="A29" s="8" t="s">
        <v>66</v>
      </c>
      <c r="B29" s="9">
        <v>2866</v>
      </c>
      <c r="C29" s="9">
        <v>2816</v>
      </c>
      <c r="D29" s="9">
        <v>8154</v>
      </c>
      <c r="E29" s="9">
        <v>9910</v>
      </c>
      <c r="F29" s="10">
        <f t="shared" si="0"/>
        <v>21.535442727495706</v>
      </c>
      <c r="G29" s="1"/>
      <c r="H29" s="1"/>
      <c r="I29" s="1"/>
    </row>
    <row r="30" spans="1:9" x14ac:dyDescent="0.25">
      <c r="A30" s="11" t="s">
        <v>67</v>
      </c>
      <c r="B30" s="12">
        <v>1167</v>
      </c>
      <c r="C30" s="12">
        <v>1246</v>
      </c>
      <c r="D30" s="12">
        <v>10003</v>
      </c>
      <c r="E30" s="12">
        <v>8375</v>
      </c>
      <c r="F30" s="13">
        <f t="shared" si="0"/>
        <v>-16.275117464760569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172</v>
      </c>
      <c r="E31" s="9">
        <v>359</v>
      </c>
      <c r="F31" s="10">
        <f t="shared" si="0"/>
        <v>108.72093023255815</v>
      </c>
      <c r="G31" s="1"/>
      <c r="H31" s="1"/>
      <c r="I31" s="1"/>
    </row>
    <row r="32" spans="1:9" x14ac:dyDescent="0.25">
      <c r="A32" s="11" t="s">
        <v>69</v>
      </c>
      <c r="B32" s="12">
        <v>48852</v>
      </c>
      <c r="C32" s="12">
        <v>37834</v>
      </c>
      <c r="D32" s="12">
        <v>223326</v>
      </c>
      <c r="E32" s="12">
        <v>162134</v>
      </c>
      <c r="F32" s="13">
        <f t="shared" si="0"/>
        <v>-27.400302696506458</v>
      </c>
      <c r="G32" s="1"/>
      <c r="H32" s="1"/>
      <c r="I32" s="1"/>
    </row>
    <row r="33" spans="1:9" x14ac:dyDescent="0.25">
      <c r="A33" s="8" t="s">
        <v>70</v>
      </c>
      <c r="B33" s="9">
        <v>26152</v>
      </c>
      <c r="C33" s="9">
        <v>17644</v>
      </c>
      <c r="D33" s="9">
        <v>89290</v>
      </c>
      <c r="E33" s="9">
        <v>56562</v>
      </c>
      <c r="F33" s="10">
        <f t="shared" si="0"/>
        <v>-36.653600627169894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700202</v>
      </c>
      <c r="C35" s="15">
        <f t="shared" ref="C35:E35" si="1">SUM(C7:C34)</f>
        <v>598529</v>
      </c>
      <c r="D35" s="15">
        <f t="shared" si="1"/>
        <v>3833652</v>
      </c>
      <c r="E35" s="15">
        <f t="shared" si="1"/>
        <v>3845619</v>
      </c>
      <c r="F35" s="16">
        <f t="shared" si="0"/>
        <v>0.31215665897687472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62364</v>
      </c>
      <c r="C38" s="41">
        <f>D7</f>
        <v>68099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1201103</v>
      </c>
      <c r="G38" s="42">
        <f>LOOKUP(E38,$A$38:$A$65,$C$38:$C$65)</f>
        <v>1363553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17036</v>
      </c>
      <c r="C39" s="41">
        <f t="shared" ref="C39:C65" si="5">D8</f>
        <v>18206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784913</v>
      </c>
      <c r="G39" s="42">
        <f t="shared" ref="G39:G65" si="8">LOOKUP(E39,$A$38:$A$65,$C$38:$C$65)</f>
        <v>778486</v>
      </c>
    </row>
    <row r="40" spans="1:9" x14ac:dyDescent="0.25">
      <c r="A40" s="42" t="str">
        <f t="shared" si="3"/>
        <v>ALMERIA</v>
      </c>
      <c r="B40" s="41">
        <f t="shared" si="4"/>
        <v>5427</v>
      </c>
      <c r="C40" s="41">
        <f t="shared" si="5"/>
        <v>8243</v>
      </c>
      <c r="D40" s="41">
        <f t="shared" si="6"/>
        <v>18</v>
      </c>
      <c r="E40" s="42" t="str">
        <f t="shared" si="2"/>
        <v>LAS PALMAS</v>
      </c>
      <c r="F40" s="42">
        <f t="shared" si="7"/>
        <v>580294</v>
      </c>
      <c r="G40" s="42">
        <f t="shared" si="8"/>
        <v>377047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455536</v>
      </c>
      <c r="G41" s="42">
        <f t="shared" si="8"/>
        <v>428641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182266</v>
      </c>
      <c r="G42" s="42">
        <f t="shared" si="8"/>
        <v>183674</v>
      </c>
    </row>
    <row r="43" spans="1:9" x14ac:dyDescent="0.25">
      <c r="A43" s="42" t="str">
        <f t="shared" si="3"/>
        <v>BAHIA DE CADIZ</v>
      </c>
      <c r="B43" s="41">
        <f t="shared" si="4"/>
        <v>172547</v>
      </c>
      <c r="C43" s="41">
        <f t="shared" si="5"/>
        <v>173399</v>
      </c>
      <c r="D43" s="41">
        <f t="shared" si="6"/>
        <v>6</v>
      </c>
      <c r="E43" s="42" t="str">
        <f t="shared" si="2"/>
        <v>BAHIA DE CADIZ</v>
      </c>
      <c r="F43" s="42">
        <f t="shared" si="7"/>
        <v>172547</v>
      </c>
      <c r="G43" s="42">
        <f t="shared" si="8"/>
        <v>173399</v>
      </c>
    </row>
    <row r="44" spans="1:9" x14ac:dyDescent="0.25">
      <c r="A44" s="42" t="str">
        <f t="shared" si="3"/>
        <v>BALEARES</v>
      </c>
      <c r="B44" s="41">
        <f t="shared" si="4"/>
        <v>784913</v>
      </c>
      <c r="C44" s="41">
        <f t="shared" si="5"/>
        <v>778486</v>
      </c>
      <c r="D44" s="41">
        <f t="shared" si="6"/>
        <v>2</v>
      </c>
      <c r="E44" s="42" t="str">
        <f t="shared" si="2"/>
        <v>VALENCIA</v>
      </c>
      <c r="F44" s="42">
        <f t="shared" si="7"/>
        <v>162134</v>
      </c>
      <c r="G44" s="42">
        <f t="shared" si="8"/>
        <v>223326</v>
      </c>
    </row>
    <row r="45" spans="1:9" x14ac:dyDescent="0.25">
      <c r="A45" s="42" t="str">
        <f t="shared" si="3"/>
        <v>BARCELONA</v>
      </c>
      <c r="B45" s="41">
        <f t="shared" si="4"/>
        <v>1201103</v>
      </c>
      <c r="C45" s="41">
        <f t="shared" si="5"/>
        <v>1363553</v>
      </c>
      <c r="D45" s="41">
        <f t="shared" si="6"/>
        <v>1</v>
      </c>
      <c r="E45" s="42" t="str">
        <f t="shared" si="2"/>
        <v>CARTAGENA</v>
      </c>
      <c r="F45" s="42">
        <f t="shared" si="7"/>
        <v>63969</v>
      </c>
      <c r="G45" s="42">
        <f t="shared" si="8"/>
        <v>67080</v>
      </c>
    </row>
    <row r="46" spans="1:9" x14ac:dyDescent="0.25">
      <c r="A46" s="42" t="str">
        <f t="shared" si="3"/>
        <v>BILBAO</v>
      </c>
      <c r="B46" s="41">
        <f t="shared" si="4"/>
        <v>37920</v>
      </c>
      <c r="C46" s="41">
        <f t="shared" si="5"/>
        <v>13770</v>
      </c>
      <c r="D46" s="41">
        <f t="shared" si="6"/>
        <v>11</v>
      </c>
      <c r="E46" s="42" t="str">
        <f t="shared" si="2"/>
        <v>A CORUÑA</v>
      </c>
      <c r="F46" s="42">
        <f t="shared" si="7"/>
        <v>62364</v>
      </c>
      <c r="G46" s="42">
        <f t="shared" si="8"/>
        <v>68099</v>
      </c>
    </row>
    <row r="47" spans="1:9" x14ac:dyDescent="0.25">
      <c r="A47" s="42" t="str">
        <f t="shared" si="3"/>
        <v>CARTAGENA</v>
      </c>
      <c r="B47" s="41">
        <f t="shared" si="4"/>
        <v>63969</v>
      </c>
      <c r="C47" s="41">
        <f t="shared" si="5"/>
        <v>67080</v>
      </c>
      <c r="D47" s="41">
        <f t="shared" si="6"/>
        <v>8</v>
      </c>
      <c r="E47" s="42" t="str">
        <f t="shared" si="2"/>
        <v>VIGO</v>
      </c>
      <c r="F47" s="42">
        <f t="shared" si="7"/>
        <v>56562</v>
      </c>
      <c r="G47" s="42">
        <f t="shared" si="8"/>
        <v>89290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BILBAO</v>
      </c>
      <c r="F48" s="42">
        <f t="shared" si="7"/>
        <v>37920</v>
      </c>
      <c r="G48" s="42">
        <f t="shared" si="8"/>
        <v>13770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1485</v>
      </c>
      <c r="D49" s="41">
        <f t="shared" si="6"/>
        <v>19</v>
      </c>
      <c r="E49" s="42" t="str">
        <f t="shared" si="2"/>
        <v>FERROL-SAN CIBRAO</v>
      </c>
      <c r="F49" s="42">
        <f t="shared" si="7"/>
        <v>21371</v>
      </c>
      <c r="G49" s="42">
        <f t="shared" si="8"/>
        <v>3130</v>
      </c>
    </row>
    <row r="50" spans="1:7" x14ac:dyDescent="0.25">
      <c r="A50" s="42" t="str">
        <f t="shared" si="3"/>
        <v>FERROL-SAN CIBRAO</v>
      </c>
      <c r="B50" s="41">
        <f t="shared" si="4"/>
        <v>21371</v>
      </c>
      <c r="C50" s="41">
        <f t="shared" si="5"/>
        <v>3130</v>
      </c>
      <c r="D50" s="41">
        <f t="shared" si="6"/>
        <v>12</v>
      </c>
      <c r="E50" s="42" t="str">
        <f t="shared" si="2"/>
        <v>ALICANTE</v>
      </c>
      <c r="F50" s="42">
        <f t="shared" si="7"/>
        <v>17036</v>
      </c>
      <c r="G50" s="42">
        <f t="shared" si="8"/>
        <v>18206</v>
      </c>
    </row>
    <row r="51" spans="1:7" x14ac:dyDescent="0.25">
      <c r="A51" s="42" t="str">
        <f t="shared" si="3"/>
        <v>GIJON</v>
      </c>
      <c r="B51" s="41">
        <f t="shared" si="4"/>
        <v>6017</v>
      </c>
      <c r="C51" s="41">
        <f t="shared" si="5"/>
        <v>4916</v>
      </c>
      <c r="D51" s="41">
        <f t="shared" si="6"/>
        <v>17</v>
      </c>
      <c r="E51" s="42" t="str">
        <f t="shared" si="2"/>
        <v>MOTRIL</v>
      </c>
      <c r="F51" s="42">
        <f t="shared" si="7"/>
        <v>14224</v>
      </c>
      <c r="G51" s="42">
        <f t="shared" si="8"/>
        <v>8878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9910</v>
      </c>
      <c r="G52" s="42">
        <f t="shared" si="8"/>
        <v>8154</v>
      </c>
    </row>
    <row r="53" spans="1:7" x14ac:dyDescent="0.25">
      <c r="A53" s="42" t="str">
        <f t="shared" si="3"/>
        <v>LAS PALMAS</v>
      </c>
      <c r="B53" s="41">
        <f t="shared" si="4"/>
        <v>580294</v>
      </c>
      <c r="C53" s="41">
        <f t="shared" si="5"/>
        <v>377047</v>
      </c>
      <c r="D53" s="41">
        <f t="shared" si="6"/>
        <v>3</v>
      </c>
      <c r="E53" s="42" t="str">
        <f t="shared" si="2"/>
        <v>SEVILLA</v>
      </c>
      <c r="F53" s="42">
        <f t="shared" si="7"/>
        <v>8375</v>
      </c>
      <c r="G53" s="42">
        <f t="shared" si="8"/>
        <v>10003</v>
      </c>
    </row>
    <row r="54" spans="1:7" x14ac:dyDescent="0.25">
      <c r="A54" s="42" t="str">
        <f t="shared" si="3"/>
        <v>MALAGA</v>
      </c>
      <c r="B54" s="41">
        <f t="shared" si="4"/>
        <v>182266</v>
      </c>
      <c r="C54" s="41">
        <f t="shared" si="5"/>
        <v>183674</v>
      </c>
      <c r="D54" s="41">
        <f t="shared" si="6"/>
        <v>5</v>
      </c>
      <c r="E54" s="42" t="str">
        <f t="shared" si="2"/>
        <v>GIJON</v>
      </c>
      <c r="F54" s="42">
        <f t="shared" si="7"/>
        <v>6017</v>
      </c>
      <c r="G54" s="42">
        <f t="shared" si="8"/>
        <v>4916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ALMERIA</v>
      </c>
      <c r="F55" s="42">
        <f t="shared" ref="F55:F65" si="9">LOOKUP(E55,$A$38:$A$65,$B$38:$B$65)</f>
        <v>5427</v>
      </c>
      <c r="G55" s="42">
        <f t="shared" si="8"/>
        <v>8243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1354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1485</v>
      </c>
    </row>
    <row r="57" spans="1:7" x14ac:dyDescent="0.25">
      <c r="A57" s="42" t="str">
        <f t="shared" si="3"/>
        <v>MOTRIL</v>
      </c>
      <c r="B57" s="41">
        <f t="shared" si="4"/>
        <v>14224</v>
      </c>
      <c r="C57" s="41">
        <f t="shared" si="5"/>
        <v>8878</v>
      </c>
      <c r="D57" s="41">
        <f t="shared" si="6"/>
        <v>14</v>
      </c>
      <c r="E57" s="42" t="str">
        <f t="shared" si="2"/>
        <v>VILAGARCIA</v>
      </c>
      <c r="F57" s="42">
        <f t="shared" si="9"/>
        <v>897</v>
      </c>
      <c r="G57" s="42">
        <f t="shared" si="8"/>
        <v>1021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359</v>
      </c>
      <c r="G58" s="42">
        <f t="shared" si="8"/>
        <v>172</v>
      </c>
    </row>
    <row r="59" spans="1:7" x14ac:dyDescent="0.25">
      <c r="A59" s="42" t="str">
        <f t="shared" si="3"/>
        <v>SANTA CRUZ DE TENERIFE</v>
      </c>
      <c r="B59" s="41">
        <f t="shared" si="4"/>
        <v>455536</v>
      </c>
      <c r="C59" s="41">
        <f t="shared" si="5"/>
        <v>428641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1354</v>
      </c>
    </row>
    <row r="60" spans="1:7" x14ac:dyDescent="0.25">
      <c r="A60" s="42" t="str">
        <f t="shared" si="3"/>
        <v>SANTANDER</v>
      </c>
      <c r="B60" s="41">
        <f t="shared" si="4"/>
        <v>9910</v>
      </c>
      <c r="C60" s="41">
        <f t="shared" si="5"/>
        <v>8154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8375</v>
      </c>
      <c r="C61" s="41">
        <f t="shared" si="5"/>
        <v>10003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359</v>
      </c>
      <c r="C62" s="41">
        <f t="shared" si="5"/>
        <v>172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162134</v>
      </c>
      <c r="C63" s="41">
        <f t="shared" si="5"/>
        <v>223326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56562</v>
      </c>
      <c r="C64" s="41">
        <f t="shared" si="5"/>
        <v>89290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4880</v>
      </c>
      <c r="C8" s="12">
        <v>6066</v>
      </c>
      <c r="D8" s="12">
        <v>22062</v>
      </c>
      <c r="E8" s="12">
        <v>21367</v>
      </c>
      <c r="F8" s="13">
        <f t="shared" ref="F8:F35" si="0">((E8*100)/D8)-100</f>
        <v>-3.1502130359894807</v>
      </c>
      <c r="G8" s="1"/>
      <c r="H8" s="1"/>
      <c r="I8" s="1"/>
    </row>
    <row r="9" spans="1:12" x14ac:dyDescent="0.25">
      <c r="A9" s="8" t="s">
        <v>46</v>
      </c>
      <c r="B9" s="9">
        <v>19948</v>
      </c>
      <c r="C9" s="9">
        <v>20875</v>
      </c>
      <c r="D9" s="9">
        <v>66885</v>
      </c>
      <c r="E9" s="9">
        <v>58429</v>
      </c>
      <c r="F9" s="10">
        <f t="shared" si="0"/>
        <v>-12.642595499738363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126825</v>
      </c>
      <c r="C11" s="9">
        <v>138349</v>
      </c>
      <c r="D11" s="9">
        <v>578359</v>
      </c>
      <c r="E11" s="9">
        <v>568346</v>
      </c>
      <c r="F11" s="10">
        <f t="shared" si="0"/>
        <v>-1.7312776320589762</v>
      </c>
      <c r="G11" s="1"/>
      <c r="H11" s="1"/>
      <c r="I11" s="1"/>
    </row>
    <row r="12" spans="1:12" x14ac:dyDescent="0.25">
      <c r="A12" s="11" t="s">
        <v>49</v>
      </c>
      <c r="B12" s="12">
        <v>1707</v>
      </c>
      <c r="C12" s="12">
        <v>1144</v>
      </c>
      <c r="D12" s="12">
        <v>6884</v>
      </c>
      <c r="E12" s="12">
        <v>6180</v>
      </c>
      <c r="F12" s="13">
        <f t="shared" si="0"/>
        <v>-10.226612434631022</v>
      </c>
      <c r="G12" s="1"/>
      <c r="H12" s="1"/>
      <c r="I12" s="1"/>
    </row>
    <row r="13" spans="1:12" x14ac:dyDescent="0.25">
      <c r="A13" s="8" t="s">
        <v>50</v>
      </c>
      <c r="B13" s="9">
        <v>57225</v>
      </c>
      <c r="C13" s="9">
        <v>49204</v>
      </c>
      <c r="D13" s="9">
        <v>201418</v>
      </c>
      <c r="E13" s="9">
        <v>205985</v>
      </c>
      <c r="F13" s="10">
        <f t="shared" si="0"/>
        <v>2.2674239640945757</v>
      </c>
      <c r="G13" s="1"/>
      <c r="H13" s="1"/>
      <c r="I13" s="1"/>
    </row>
    <row r="14" spans="1:12" x14ac:dyDescent="0.25">
      <c r="A14" s="11" t="s">
        <v>51</v>
      </c>
      <c r="B14" s="12">
        <v>40411</v>
      </c>
      <c r="C14" s="12">
        <v>41975</v>
      </c>
      <c r="D14" s="12">
        <v>128132</v>
      </c>
      <c r="E14" s="12">
        <v>127868</v>
      </c>
      <c r="F14" s="13">
        <f t="shared" si="0"/>
        <v>-0.20603752380357321</v>
      </c>
      <c r="G14" s="1"/>
      <c r="H14" s="1"/>
      <c r="I14" s="1"/>
    </row>
    <row r="15" spans="1:12" x14ac:dyDescent="0.25">
      <c r="A15" s="8" t="s">
        <v>52</v>
      </c>
      <c r="B15" s="9">
        <v>2682</v>
      </c>
      <c r="C15" s="9">
        <v>3460</v>
      </c>
      <c r="D15" s="9">
        <v>19301</v>
      </c>
      <c r="E15" s="9">
        <v>17917</v>
      </c>
      <c r="F15" s="10">
        <f t="shared" si="0"/>
        <v>-7.1706129216102852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33743</v>
      </c>
      <c r="C18" s="12">
        <v>36813</v>
      </c>
      <c r="D18" s="12">
        <v>198720</v>
      </c>
      <c r="E18" s="12">
        <v>191332</v>
      </c>
      <c r="F18" s="13">
        <f t="shared" si="0"/>
        <v>-3.7177938808373625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2170</v>
      </c>
      <c r="C20" s="12">
        <v>2546</v>
      </c>
      <c r="D20" s="12">
        <v>4545</v>
      </c>
      <c r="E20" s="12">
        <v>10816</v>
      </c>
      <c r="F20" s="13">
        <f t="shared" si="0"/>
        <v>137.97579757975797</v>
      </c>
      <c r="G20" s="1"/>
      <c r="H20" s="1"/>
      <c r="I20" s="1"/>
    </row>
    <row r="21" spans="1:9" x14ac:dyDescent="0.25">
      <c r="A21" s="8" t="s">
        <v>58</v>
      </c>
      <c r="B21" s="9">
        <v>858</v>
      </c>
      <c r="C21" s="9">
        <v>1644</v>
      </c>
      <c r="D21" s="9">
        <v>7559</v>
      </c>
      <c r="E21" s="9">
        <v>8937</v>
      </c>
      <c r="F21" s="10">
        <f t="shared" si="0"/>
        <v>18.229924593200153</v>
      </c>
      <c r="G21" s="1"/>
      <c r="H21" s="1"/>
      <c r="I21" s="1"/>
    </row>
    <row r="22" spans="1:9" x14ac:dyDescent="0.25">
      <c r="A22" s="11" t="s">
        <v>59</v>
      </c>
      <c r="B22" s="12">
        <v>51531</v>
      </c>
      <c r="C22" s="12">
        <v>43493</v>
      </c>
      <c r="D22" s="12">
        <v>241350</v>
      </c>
      <c r="E22" s="12">
        <v>212909</v>
      </c>
      <c r="F22" s="13">
        <f t="shared" si="0"/>
        <v>-11.784130930184375</v>
      </c>
      <c r="G22" s="1"/>
      <c r="H22" s="1"/>
      <c r="I22" s="1"/>
    </row>
    <row r="23" spans="1:9" x14ac:dyDescent="0.25">
      <c r="A23" s="8" t="s">
        <v>60</v>
      </c>
      <c r="B23" s="9">
        <v>3859</v>
      </c>
      <c r="C23" s="9">
        <v>2792</v>
      </c>
      <c r="D23" s="9">
        <v>15310</v>
      </c>
      <c r="E23" s="9">
        <v>13262</v>
      </c>
      <c r="F23" s="10">
        <f t="shared" si="0"/>
        <v>-13.376877857609401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17870</v>
      </c>
      <c r="C25" s="9">
        <v>19226</v>
      </c>
      <c r="D25" s="9">
        <v>70064</v>
      </c>
      <c r="E25" s="9">
        <v>67159</v>
      </c>
      <c r="F25" s="10">
        <f t="shared" si="0"/>
        <v>-4.1462091801781185</v>
      </c>
      <c r="G25" s="1"/>
      <c r="H25" s="1"/>
      <c r="I25" s="1"/>
    </row>
    <row r="26" spans="1:9" x14ac:dyDescent="0.25">
      <c r="A26" s="11" t="s">
        <v>63</v>
      </c>
      <c r="B26" s="12">
        <v>11976</v>
      </c>
      <c r="C26" s="12">
        <v>17891</v>
      </c>
      <c r="D26" s="12">
        <v>36546</v>
      </c>
      <c r="E26" s="12">
        <v>42342</v>
      </c>
      <c r="F26" s="13">
        <f t="shared" si="0"/>
        <v>15.859464784107701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110370</v>
      </c>
      <c r="C28" s="12">
        <v>99326</v>
      </c>
      <c r="D28" s="12">
        <v>573792</v>
      </c>
      <c r="E28" s="12">
        <v>540717</v>
      </c>
      <c r="F28" s="13">
        <f t="shared" si="0"/>
        <v>-5.7642839216998425</v>
      </c>
      <c r="G28" s="1"/>
      <c r="H28" s="1"/>
      <c r="I28" s="1"/>
    </row>
    <row r="29" spans="1:9" x14ac:dyDescent="0.25">
      <c r="A29" s="8" t="s">
        <v>66</v>
      </c>
      <c r="B29" s="9">
        <v>10400</v>
      </c>
      <c r="C29" s="9">
        <v>10166</v>
      </c>
      <c r="D29" s="9">
        <v>40873</v>
      </c>
      <c r="E29" s="9">
        <v>45149</v>
      </c>
      <c r="F29" s="10">
        <f t="shared" si="0"/>
        <v>10.461673965698623</v>
      </c>
      <c r="G29" s="1"/>
      <c r="H29" s="1"/>
      <c r="I29" s="1"/>
    </row>
    <row r="30" spans="1:9" x14ac:dyDescent="0.25">
      <c r="A30" s="11" t="s">
        <v>67</v>
      </c>
      <c r="B30" s="12">
        <v>1</v>
      </c>
      <c r="C30" s="12">
        <v>0</v>
      </c>
      <c r="D30" s="12">
        <v>4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11530</v>
      </c>
      <c r="C32" s="12">
        <v>7719</v>
      </c>
      <c r="D32" s="12">
        <v>37820</v>
      </c>
      <c r="E32" s="12">
        <v>31981</v>
      </c>
      <c r="F32" s="13">
        <f t="shared" si="0"/>
        <v>-15.438921205711267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507986</v>
      </c>
      <c r="C35" s="15">
        <f t="shared" ref="C35:E35" si="1">SUM(C7:C34)</f>
        <v>502689</v>
      </c>
      <c r="D35" s="15">
        <f t="shared" si="1"/>
        <v>2249629</v>
      </c>
      <c r="E35" s="15">
        <f t="shared" si="1"/>
        <v>2170697</v>
      </c>
      <c r="F35" s="16">
        <f t="shared" si="0"/>
        <v>-3.5086674291627702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568346</v>
      </c>
      <c r="G38" s="42">
        <f>LOOKUP(E38,$A$38:$A$65,$C$38:$C$65)</f>
        <v>578359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21367</v>
      </c>
      <c r="C39" s="41">
        <f t="shared" ref="C39:C65" si="5">D8</f>
        <v>22062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540717</v>
      </c>
      <c r="G39" s="42">
        <f t="shared" ref="G39:G65" si="8">LOOKUP(E39,$A$38:$A$65,$C$38:$C$65)</f>
        <v>573792</v>
      </c>
    </row>
    <row r="40" spans="1:9" x14ac:dyDescent="0.25">
      <c r="A40" s="42" t="str">
        <f t="shared" si="3"/>
        <v>ALMERIA</v>
      </c>
      <c r="B40" s="41">
        <f t="shared" si="4"/>
        <v>58429</v>
      </c>
      <c r="C40" s="41">
        <f t="shared" si="5"/>
        <v>66885</v>
      </c>
      <c r="D40" s="41">
        <f t="shared" si="6"/>
        <v>8</v>
      </c>
      <c r="E40" s="42" t="str">
        <f t="shared" si="2"/>
        <v>LAS PALMAS</v>
      </c>
      <c r="F40" s="42">
        <f t="shared" si="7"/>
        <v>212909</v>
      </c>
      <c r="G40" s="42">
        <f t="shared" si="8"/>
        <v>241350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205985</v>
      </c>
      <c r="G41" s="42">
        <f t="shared" si="8"/>
        <v>201418</v>
      </c>
    </row>
    <row r="42" spans="1:9" x14ac:dyDescent="0.25">
      <c r="A42" s="42" t="str">
        <f t="shared" si="3"/>
        <v>BAHIA DE ALGECIRAS</v>
      </c>
      <c r="B42" s="41">
        <f t="shared" si="4"/>
        <v>568346</v>
      </c>
      <c r="C42" s="41">
        <f t="shared" si="5"/>
        <v>578359</v>
      </c>
      <c r="D42" s="41">
        <f t="shared" si="6"/>
        <v>1</v>
      </c>
      <c r="E42" s="42" t="str">
        <f t="shared" si="2"/>
        <v>CEUTA</v>
      </c>
      <c r="F42" s="42">
        <f t="shared" si="7"/>
        <v>191332</v>
      </c>
      <c r="G42" s="42">
        <f t="shared" si="8"/>
        <v>198720</v>
      </c>
    </row>
    <row r="43" spans="1:9" x14ac:dyDescent="0.25">
      <c r="A43" s="42" t="str">
        <f t="shared" si="3"/>
        <v>BAHIA DE CADIZ</v>
      </c>
      <c r="B43" s="41">
        <f t="shared" si="4"/>
        <v>6180</v>
      </c>
      <c r="C43" s="41">
        <f t="shared" si="5"/>
        <v>6884</v>
      </c>
      <c r="D43" s="41">
        <f t="shared" si="6"/>
        <v>17</v>
      </c>
      <c r="E43" s="42" t="str">
        <f t="shared" si="2"/>
        <v>BARCELONA</v>
      </c>
      <c r="F43" s="42">
        <f t="shared" si="7"/>
        <v>127868</v>
      </c>
      <c r="G43" s="42">
        <f t="shared" si="8"/>
        <v>128132</v>
      </c>
    </row>
    <row r="44" spans="1:9" x14ac:dyDescent="0.25">
      <c r="A44" s="42" t="str">
        <f t="shared" si="3"/>
        <v>BALEARES</v>
      </c>
      <c r="B44" s="41">
        <f t="shared" si="4"/>
        <v>205985</v>
      </c>
      <c r="C44" s="41">
        <f t="shared" si="5"/>
        <v>201418</v>
      </c>
      <c r="D44" s="41">
        <f t="shared" si="6"/>
        <v>4</v>
      </c>
      <c r="E44" s="42" t="str">
        <f t="shared" si="2"/>
        <v>MELILLA</v>
      </c>
      <c r="F44" s="42">
        <f t="shared" si="7"/>
        <v>67159</v>
      </c>
      <c r="G44" s="42">
        <f t="shared" si="8"/>
        <v>70064</v>
      </c>
    </row>
    <row r="45" spans="1:9" x14ac:dyDescent="0.25">
      <c r="A45" s="42" t="str">
        <f t="shared" si="3"/>
        <v>BARCELONA</v>
      </c>
      <c r="B45" s="41">
        <f t="shared" si="4"/>
        <v>127868</v>
      </c>
      <c r="C45" s="41">
        <f t="shared" si="5"/>
        <v>128132</v>
      </c>
      <c r="D45" s="41">
        <f t="shared" si="6"/>
        <v>6</v>
      </c>
      <c r="E45" s="42" t="str">
        <f t="shared" si="2"/>
        <v>ALMERIA</v>
      </c>
      <c r="F45" s="42">
        <f t="shared" si="7"/>
        <v>58429</v>
      </c>
      <c r="G45" s="42">
        <f t="shared" si="8"/>
        <v>66885</v>
      </c>
    </row>
    <row r="46" spans="1:9" x14ac:dyDescent="0.25">
      <c r="A46" s="42" t="str">
        <f t="shared" si="3"/>
        <v>BILBAO</v>
      </c>
      <c r="B46" s="41">
        <f t="shared" si="4"/>
        <v>17917</v>
      </c>
      <c r="C46" s="41">
        <f t="shared" si="5"/>
        <v>19301</v>
      </c>
      <c r="D46" s="41">
        <f t="shared" si="6"/>
        <v>13</v>
      </c>
      <c r="E46" s="42" t="str">
        <f t="shared" si="2"/>
        <v>SANTANDER</v>
      </c>
      <c r="F46" s="42">
        <f t="shared" si="7"/>
        <v>45149</v>
      </c>
      <c r="G46" s="42">
        <f t="shared" si="8"/>
        <v>40873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42342</v>
      </c>
      <c r="G47" s="42">
        <f t="shared" si="8"/>
        <v>36546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31981</v>
      </c>
      <c r="G48" s="42">
        <f t="shared" si="8"/>
        <v>37820</v>
      </c>
    </row>
    <row r="49" spans="1:7" x14ac:dyDescent="0.25">
      <c r="A49" s="42" t="str">
        <f t="shared" si="3"/>
        <v>CEUTA</v>
      </c>
      <c r="B49" s="41">
        <f t="shared" si="4"/>
        <v>191332</v>
      </c>
      <c r="C49" s="41">
        <f t="shared" si="5"/>
        <v>198720</v>
      </c>
      <c r="D49" s="41">
        <f t="shared" si="6"/>
        <v>5</v>
      </c>
      <c r="E49" s="42" t="str">
        <f t="shared" si="2"/>
        <v>ALICANTE</v>
      </c>
      <c r="F49" s="42">
        <f t="shared" si="7"/>
        <v>21367</v>
      </c>
      <c r="G49" s="42">
        <f t="shared" si="8"/>
        <v>22062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17917</v>
      </c>
      <c r="G50" s="42">
        <f t="shared" si="8"/>
        <v>19301</v>
      </c>
    </row>
    <row r="51" spans="1:7" x14ac:dyDescent="0.25">
      <c r="A51" s="42" t="str">
        <f t="shared" si="3"/>
        <v>GIJON</v>
      </c>
      <c r="B51" s="41">
        <f t="shared" si="4"/>
        <v>10816</v>
      </c>
      <c r="C51" s="41">
        <f t="shared" si="5"/>
        <v>4545</v>
      </c>
      <c r="D51" s="41">
        <f t="shared" si="6"/>
        <v>15</v>
      </c>
      <c r="E51" s="42" t="str">
        <f t="shared" si="2"/>
        <v>MALAGA</v>
      </c>
      <c r="F51" s="42">
        <f t="shared" si="7"/>
        <v>13262</v>
      </c>
      <c r="G51" s="42">
        <f t="shared" si="8"/>
        <v>15310</v>
      </c>
    </row>
    <row r="52" spans="1:7" x14ac:dyDescent="0.25">
      <c r="A52" s="42" t="str">
        <f t="shared" si="3"/>
        <v>HUELVA</v>
      </c>
      <c r="B52" s="41">
        <f t="shared" si="4"/>
        <v>8937</v>
      </c>
      <c r="C52" s="41">
        <f t="shared" si="5"/>
        <v>7559</v>
      </c>
      <c r="D52" s="41">
        <f t="shared" si="6"/>
        <v>16</v>
      </c>
      <c r="E52" s="42" t="str">
        <f t="shared" si="2"/>
        <v>GIJON</v>
      </c>
      <c r="F52" s="42">
        <f t="shared" si="7"/>
        <v>10816</v>
      </c>
      <c r="G52" s="42">
        <f t="shared" si="8"/>
        <v>4545</v>
      </c>
    </row>
    <row r="53" spans="1:7" x14ac:dyDescent="0.25">
      <c r="A53" s="42" t="str">
        <f t="shared" si="3"/>
        <v>LAS PALMAS</v>
      </c>
      <c r="B53" s="41">
        <f t="shared" si="4"/>
        <v>212909</v>
      </c>
      <c r="C53" s="41">
        <f t="shared" si="5"/>
        <v>241350</v>
      </c>
      <c r="D53" s="41">
        <f t="shared" si="6"/>
        <v>3</v>
      </c>
      <c r="E53" s="42" t="str">
        <f t="shared" si="2"/>
        <v>HUELVA</v>
      </c>
      <c r="F53" s="42">
        <f t="shared" si="7"/>
        <v>8937</v>
      </c>
      <c r="G53" s="42">
        <f t="shared" si="8"/>
        <v>7559</v>
      </c>
    </row>
    <row r="54" spans="1:7" x14ac:dyDescent="0.25">
      <c r="A54" s="42" t="str">
        <f t="shared" si="3"/>
        <v>MALAGA</v>
      </c>
      <c r="B54" s="41">
        <f t="shared" si="4"/>
        <v>13262</v>
      </c>
      <c r="C54" s="41">
        <f t="shared" si="5"/>
        <v>15310</v>
      </c>
      <c r="D54" s="41">
        <f t="shared" si="6"/>
        <v>14</v>
      </c>
      <c r="E54" s="42" t="str">
        <f t="shared" si="2"/>
        <v>BAHIA DE CADIZ</v>
      </c>
      <c r="F54" s="42">
        <f t="shared" si="7"/>
        <v>6180</v>
      </c>
      <c r="G54" s="42">
        <f t="shared" si="8"/>
        <v>6884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1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67159</v>
      </c>
      <c r="C56" s="41">
        <f t="shared" si="5"/>
        <v>70064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42342</v>
      </c>
      <c r="C57" s="41">
        <f t="shared" si="5"/>
        <v>36546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540717</v>
      </c>
      <c r="C59" s="41">
        <f t="shared" si="5"/>
        <v>573792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45149</v>
      </c>
      <c r="C60" s="41">
        <f t="shared" si="5"/>
        <v>40873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31981</v>
      </c>
      <c r="C63" s="41">
        <f t="shared" si="5"/>
        <v>37820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95</v>
      </c>
      <c r="C7" s="9">
        <v>83</v>
      </c>
      <c r="D7" s="9">
        <v>668</v>
      </c>
      <c r="E7" s="9">
        <v>638</v>
      </c>
      <c r="F7" s="10">
        <f>((E7*100)/D7)-100</f>
        <v>-4.4910179640718582</v>
      </c>
      <c r="G7" s="1"/>
      <c r="H7" s="1"/>
      <c r="I7" s="1"/>
    </row>
    <row r="8" spans="1:12" x14ac:dyDescent="0.25">
      <c r="A8" s="11" t="s">
        <v>45</v>
      </c>
      <c r="B8" s="12">
        <v>84</v>
      </c>
      <c r="C8" s="12">
        <v>66</v>
      </c>
      <c r="D8" s="12">
        <v>508</v>
      </c>
      <c r="E8" s="12">
        <v>455</v>
      </c>
      <c r="F8" s="13">
        <f t="shared" ref="F8:F35" si="0">((E8*100)/D8)-100</f>
        <v>-10.433070866141733</v>
      </c>
      <c r="G8" s="1"/>
      <c r="H8" s="1"/>
      <c r="I8" s="1"/>
    </row>
    <row r="9" spans="1:12" x14ac:dyDescent="0.25">
      <c r="A9" s="8" t="s">
        <v>46</v>
      </c>
      <c r="B9" s="9">
        <v>150</v>
      </c>
      <c r="C9" s="9">
        <v>174</v>
      </c>
      <c r="D9" s="9">
        <v>722</v>
      </c>
      <c r="E9" s="9">
        <v>773</v>
      </c>
      <c r="F9" s="10">
        <f t="shared" si="0"/>
        <v>7.0637119113573448</v>
      </c>
      <c r="G9" s="1"/>
      <c r="H9" s="1"/>
      <c r="I9" s="1"/>
    </row>
    <row r="10" spans="1:12" x14ac:dyDescent="0.25">
      <c r="A10" s="11" t="s">
        <v>47</v>
      </c>
      <c r="B10" s="12">
        <v>71</v>
      </c>
      <c r="C10" s="12">
        <v>71</v>
      </c>
      <c r="D10" s="12">
        <v>479</v>
      </c>
      <c r="E10" s="12">
        <v>482</v>
      </c>
      <c r="F10" s="13">
        <f t="shared" si="0"/>
        <v>0.62630480167014468</v>
      </c>
      <c r="G10" s="1"/>
      <c r="H10" s="1"/>
      <c r="I10" s="1"/>
    </row>
    <row r="11" spans="1:12" x14ac:dyDescent="0.25">
      <c r="A11" s="8" t="s">
        <v>48</v>
      </c>
      <c r="B11" s="9">
        <v>2371</v>
      </c>
      <c r="C11" s="9">
        <v>2522</v>
      </c>
      <c r="D11" s="9">
        <v>14098</v>
      </c>
      <c r="E11" s="9">
        <v>14831</v>
      </c>
      <c r="F11" s="10">
        <f t="shared" si="0"/>
        <v>5.1993190523478461</v>
      </c>
      <c r="G11" s="1"/>
      <c r="H11" s="1"/>
      <c r="I11" s="1"/>
    </row>
    <row r="12" spans="1:12" x14ac:dyDescent="0.25">
      <c r="A12" s="11" t="s">
        <v>49</v>
      </c>
      <c r="B12" s="12">
        <v>90</v>
      </c>
      <c r="C12" s="12">
        <v>74</v>
      </c>
      <c r="D12" s="12">
        <v>632</v>
      </c>
      <c r="E12" s="12">
        <v>532</v>
      </c>
      <c r="F12" s="13">
        <f t="shared" si="0"/>
        <v>-15.822784810126578</v>
      </c>
      <c r="G12" s="1"/>
      <c r="H12" s="1"/>
      <c r="I12" s="1"/>
    </row>
    <row r="13" spans="1:12" x14ac:dyDescent="0.25">
      <c r="A13" s="8" t="s">
        <v>50</v>
      </c>
      <c r="B13" s="9">
        <v>4177</v>
      </c>
      <c r="C13" s="9">
        <v>3511</v>
      </c>
      <c r="D13" s="9">
        <v>15293</v>
      </c>
      <c r="E13" s="9">
        <v>17651</v>
      </c>
      <c r="F13" s="10">
        <f t="shared" si="0"/>
        <v>15.418819067547247</v>
      </c>
      <c r="G13" s="1"/>
      <c r="H13" s="1"/>
      <c r="I13" s="1"/>
    </row>
    <row r="14" spans="1:12" x14ac:dyDescent="0.25">
      <c r="A14" s="11" t="s">
        <v>51</v>
      </c>
      <c r="B14" s="12">
        <v>763</v>
      </c>
      <c r="C14" s="12">
        <v>729</v>
      </c>
      <c r="D14" s="12">
        <v>4496</v>
      </c>
      <c r="E14" s="12">
        <v>4445</v>
      </c>
      <c r="F14" s="13">
        <f t="shared" si="0"/>
        <v>-1.134341637010678</v>
      </c>
      <c r="G14" s="1"/>
      <c r="H14" s="1"/>
      <c r="I14" s="1"/>
    </row>
    <row r="15" spans="1:12" x14ac:dyDescent="0.25">
      <c r="A15" s="8" t="s">
        <v>52</v>
      </c>
      <c r="B15" s="9">
        <v>246</v>
      </c>
      <c r="C15" s="9">
        <v>246</v>
      </c>
      <c r="D15" s="9">
        <v>1657</v>
      </c>
      <c r="E15" s="9">
        <v>1669</v>
      </c>
      <c r="F15" s="10">
        <f t="shared" si="0"/>
        <v>0.72420036210017713</v>
      </c>
      <c r="G15" s="1"/>
      <c r="H15" s="1"/>
      <c r="I15" s="1"/>
    </row>
    <row r="16" spans="1:12" x14ac:dyDescent="0.25">
      <c r="A16" s="11" t="s">
        <v>53</v>
      </c>
      <c r="B16" s="12">
        <v>143</v>
      </c>
      <c r="C16" s="12">
        <v>145</v>
      </c>
      <c r="D16" s="12">
        <v>997</v>
      </c>
      <c r="E16" s="12">
        <v>966</v>
      </c>
      <c r="F16" s="13">
        <f t="shared" si="0"/>
        <v>-3.1093279839518573</v>
      </c>
      <c r="G16" s="1"/>
      <c r="H16" s="1"/>
      <c r="I16" s="1"/>
    </row>
    <row r="17" spans="1:9" x14ac:dyDescent="0.25">
      <c r="A17" s="8" t="s">
        <v>54</v>
      </c>
      <c r="B17" s="9">
        <v>121</v>
      </c>
      <c r="C17" s="9">
        <v>138</v>
      </c>
      <c r="D17" s="9">
        <v>820</v>
      </c>
      <c r="E17" s="9">
        <v>886</v>
      </c>
      <c r="F17" s="10">
        <f t="shared" si="0"/>
        <v>8.0487804878048763</v>
      </c>
      <c r="G17" s="1"/>
      <c r="H17" s="1"/>
      <c r="I17" s="1"/>
    </row>
    <row r="18" spans="1:9" x14ac:dyDescent="0.25">
      <c r="A18" s="11" t="s">
        <v>55</v>
      </c>
      <c r="B18" s="12">
        <v>1012</v>
      </c>
      <c r="C18" s="12">
        <v>951</v>
      </c>
      <c r="D18" s="12">
        <v>6805</v>
      </c>
      <c r="E18" s="12">
        <v>6424</v>
      </c>
      <c r="F18" s="13">
        <f t="shared" si="0"/>
        <v>-5.5988243938280675</v>
      </c>
      <c r="G18" s="1"/>
      <c r="H18" s="1"/>
      <c r="I18" s="1"/>
    </row>
    <row r="19" spans="1:9" x14ac:dyDescent="0.25">
      <c r="A19" s="8" t="s">
        <v>56</v>
      </c>
      <c r="B19" s="9">
        <v>85</v>
      </c>
      <c r="C19" s="9">
        <v>89</v>
      </c>
      <c r="D19" s="9">
        <v>602</v>
      </c>
      <c r="E19" s="9">
        <v>636</v>
      </c>
      <c r="F19" s="10">
        <f t="shared" si="0"/>
        <v>5.6478405315614566</v>
      </c>
      <c r="G19" s="1"/>
      <c r="H19" s="1"/>
      <c r="I19" s="1"/>
    </row>
    <row r="20" spans="1:9" x14ac:dyDescent="0.25">
      <c r="A20" s="11" t="s">
        <v>57</v>
      </c>
      <c r="B20" s="12">
        <v>108</v>
      </c>
      <c r="C20" s="12">
        <v>126</v>
      </c>
      <c r="D20" s="12">
        <v>712</v>
      </c>
      <c r="E20" s="12">
        <v>805</v>
      </c>
      <c r="F20" s="13">
        <f t="shared" si="0"/>
        <v>13.061797752808985</v>
      </c>
      <c r="G20" s="1"/>
      <c r="H20" s="1"/>
      <c r="I20" s="1"/>
    </row>
    <row r="21" spans="1:9" x14ac:dyDescent="0.25">
      <c r="A21" s="8" t="s">
        <v>58</v>
      </c>
      <c r="B21" s="9">
        <v>138</v>
      </c>
      <c r="C21" s="9">
        <v>159</v>
      </c>
      <c r="D21" s="9">
        <v>1049</v>
      </c>
      <c r="E21" s="9">
        <v>1054</v>
      </c>
      <c r="F21" s="10">
        <f t="shared" si="0"/>
        <v>0.4766444232602538</v>
      </c>
      <c r="G21" s="1"/>
      <c r="H21" s="1"/>
      <c r="I21" s="1"/>
    </row>
    <row r="22" spans="1:9" x14ac:dyDescent="0.25">
      <c r="A22" s="11" t="s">
        <v>59</v>
      </c>
      <c r="B22" s="12">
        <v>881</v>
      </c>
      <c r="C22" s="12">
        <v>835</v>
      </c>
      <c r="D22" s="12">
        <v>6296</v>
      </c>
      <c r="E22" s="12">
        <v>6206</v>
      </c>
      <c r="F22" s="13">
        <f t="shared" si="0"/>
        <v>-1.4294790343074908</v>
      </c>
      <c r="G22" s="1"/>
      <c r="H22" s="1"/>
      <c r="I22" s="1"/>
    </row>
    <row r="23" spans="1:9" x14ac:dyDescent="0.25">
      <c r="A23" s="8" t="s">
        <v>60</v>
      </c>
      <c r="B23" s="9">
        <v>143</v>
      </c>
      <c r="C23" s="9">
        <v>100</v>
      </c>
      <c r="D23" s="9">
        <v>811</v>
      </c>
      <c r="E23" s="9">
        <v>772</v>
      </c>
      <c r="F23" s="10">
        <f t="shared" si="0"/>
        <v>-4.8088779284833549</v>
      </c>
      <c r="G23" s="1"/>
      <c r="H23" s="1"/>
      <c r="I23" s="1"/>
    </row>
    <row r="24" spans="1:9" x14ac:dyDescent="0.25">
      <c r="A24" s="11" t="s">
        <v>61</v>
      </c>
      <c r="B24" s="12">
        <v>52</v>
      </c>
      <c r="C24" s="12">
        <v>43</v>
      </c>
      <c r="D24" s="12">
        <v>312</v>
      </c>
      <c r="E24" s="12">
        <v>328</v>
      </c>
      <c r="F24" s="13">
        <f t="shared" si="0"/>
        <v>5.1282051282051242</v>
      </c>
      <c r="G24" s="1"/>
      <c r="H24" s="1"/>
      <c r="I24" s="1"/>
    </row>
    <row r="25" spans="1:9" x14ac:dyDescent="0.25">
      <c r="A25" s="8" t="s">
        <v>62</v>
      </c>
      <c r="B25" s="9">
        <v>150</v>
      </c>
      <c r="C25" s="9">
        <v>130</v>
      </c>
      <c r="D25" s="9">
        <v>837</v>
      </c>
      <c r="E25" s="9">
        <v>797</v>
      </c>
      <c r="F25" s="10">
        <f t="shared" si="0"/>
        <v>-4.778972520907999</v>
      </c>
      <c r="G25" s="1"/>
      <c r="H25" s="1"/>
      <c r="I25" s="1"/>
    </row>
    <row r="26" spans="1:9" x14ac:dyDescent="0.25">
      <c r="A26" s="11" t="s">
        <v>63</v>
      </c>
      <c r="B26" s="12">
        <v>85</v>
      </c>
      <c r="C26" s="12">
        <v>97</v>
      </c>
      <c r="D26" s="12">
        <v>527</v>
      </c>
      <c r="E26" s="12">
        <v>498</v>
      </c>
      <c r="F26" s="13">
        <f t="shared" si="0"/>
        <v>-5.5028462998102441</v>
      </c>
      <c r="G26" s="1"/>
      <c r="H26" s="1"/>
      <c r="I26" s="1"/>
    </row>
    <row r="27" spans="1:9" x14ac:dyDescent="0.25">
      <c r="A27" s="8" t="s">
        <v>64</v>
      </c>
      <c r="B27" s="9">
        <v>66</v>
      </c>
      <c r="C27" s="9">
        <v>78</v>
      </c>
      <c r="D27" s="9">
        <v>497</v>
      </c>
      <c r="E27" s="9">
        <v>523</v>
      </c>
      <c r="F27" s="10">
        <f t="shared" si="0"/>
        <v>5.2313883299798789</v>
      </c>
      <c r="G27" s="1"/>
      <c r="H27" s="1"/>
      <c r="I27" s="1"/>
    </row>
    <row r="28" spans="1:9" x14ac:dyDescent="0.25">
      <c r="A28" s="11" t="s">
        <v>65</v>
      </c>
      <c r="B28" s="12">
        <v>983</v>
      </c>
      <c r="C28" s="12">
        <v>1001</v>
      </c>
      <c r="D28" s="12">
        <v>7037</v>
      </c>
      <c r="E28" s="12">
        <v>7065</v>
      </c>
      <c r="F28" s="13">
        <f t="shared" si="0"/>
        <v>0.39789683103595053</v>
      </c>
      <c r="G28" s="1"/>
      <c r="H28" s="1"/>
      <c r="I28" s="1"/>
    </row>
    <row r="29" spans="1:9" x14ac:dyDescent="0.25">
      <c r="A29" s="8" t="s">
        <v>66</v>
      </c>
      <c r="B29" s="9">
        <v>114</v>
      </c>
      <c r="C29" s="9">
        <v>123</v>
      </c>
      <c r="D29" s="9">
        <v>747</v>
      </c>
      <c r="E29" s="9">
        <v>811</v>
      </c>
      <c r="F29" s="10">
        <f t="shared" si="0"/>
        <v>8.567603748326647</v>
      </c>
      <c r="G29" s="1"/>
      <c r="H29" s="1"/>
      <c r="I29" s="1"/>
    </row>
    <row r="30" spans="1:9" x14ac:dyDescent="0.25">
      <c r="A30" s="11" t="s">
        <v>67</v>
      </c>
      <c r="B30" s="12">
        <v>85</v>
      </c>
      <c r="C30" s="12">
        <v>76</v>
      </c>
      <c r="D30" s="12">
        <v>622</v>
      </c>
      <c r="E30" s="12">
        <v>561</v>
      </c>
      <c r="F30" s="13">
        <f t="shared" si="0"/>
        <v>-9.8070739549839203</v>
      </c>
      <c r="G30" s="1"/>
      <c r="H30" s="1"/>
      <c r="I30" s="1"/>
    </row>
    <row r="31" spans="1:9" x14ac:dyDescent="0.25">
      <c r="A31" s="8" t="s">
        <v>68</v>
      </c>
      <c r="B31" s="9">
        <v>189</v>
      </c>
      <c r="C31" s="9">
        <v>221</v>
      </c>
      <c r="D31" s="9">
        <v>1463</v>
      </c>
      <c r="E31" s="9">
        <v>1467</v>
      </c>
      <c r="F31" s="10">
        <f t="shared" si="0"/>
        <v>0.27341079972659088</v>
      </c>
      <c r="G31" s="1"/>
      <c r="H31" s="1"/>
      <c r="I31" s="1"/>
    </row>
    <row r="32" spans="1:9" x14ac:dyDescent="0.25">
      <c r="A32" s="11" t="s">
        <v>69</v>
      </c>
      <c r="B32" s="12">
        <v>668</v>
      </c>
      <c r="C32" s="12">
        <v>641</v>
      </c>
      <c r="D32" s="12">
        <v>4163</v>
      </c>
      <c r="E32" s="12">
        <v>4234</v>
      </c>
      <c r="F32" s="13">
        <f t="shared" si="0"/>
        <v>1.7055008407398446</v>
      </c>
      <c r="G32" s="1"/>
      <c r="H32" s="1"/>
      <c r="I32" s="1"/>
    </row>
    <row r="33" spans="1:9" x14ac:dyDescent="0.25">
      <c r="A33" s="8" t="s">
        <v>70</v>
      </c>
      <c r="B33" s="9">
        <v>151</v>
      </c>
      <c r="C33" s="9">
        <v>128</v>
      </c>
      <c r="D33" s="9">
        <v>929</v>
      </c>
      <c r="E33" s="9">
        <v>894</v>
      </c>
      <c r="F33" s="10">
        <f t="shared" si="0"/>
        <v>-3.767491926803018</v>
      </c>
      <c r="G33" s="1"/>
      <c r="H33" s="1"/>
      <c r="I33" s="1"/>
    </row>
    <row r="34" spans="1:9" x14ac:dyDescent="0.25">
      <c r="A34" s="11" t="s">
        <v>71</v>
      </c>
      <c r="B34" s="12">
        <v>26</v>
      </c>
      <c r="C34" s="12">
        <v>23</v>
      </c>
      <c r="D34" s="12">
        <v>146</v>
      </c>
      <c r="E34" s="12">
        <v>154</v>
      </c>
      <c r="F34" s="13">
        <f t="shared" si="0"/>
        <v>5.4794520547945211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13247</v>
      </c>
      <c r="C35" s="15">
        <f t="shared" ref="C35:E35" si="1">SUM(C7:C34)</f>
        <v>12580</v>
      </c>
      <c r="D35" s="15">
        <f t="shared" si="1"/>
        <v>73925</v>
      </c>
      <c r="E35" s="15">
        <f t="shared" si="1"/>
        <v>76557</v>
      </c>
      <c r="F35" s="16">
        <f t="shared" si="0"/>
        <v>3.5603652350355048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638</v>
      </c>
      <c r="C38" s="41">
        <f>D7</f>
        <v>668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17651</v>
      </c>
      <c r="G38" s="42">
        <f>LOOKUP(E38,$A$38:$A$65,$C$38:$C$65)</f>
        <v>15293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455</v>
      </c>
      <c r="C39" s="41">
        <f t="shared" ref="C39:C65" si="5">D8</f>
        <v>508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14831</v>
      </c>
      <c r="G39" s="42">
        <f t="shared" ref="G39:G65" si="8">LOOKUP(E39,$A$38:$A$65,$C$38:$C$65)</f>
        <v>14098</v>
      </c>
    </row>
    <row r="40" spans="1:9" x14ac:dyDescent="0.25">
      <c r="A40" s="42" t="str">
        <f t="shared" si="3"/>
        <v>ALMERIA</v>
      </c>
      <c r="B40" s="41">
        <f t="shared" si="4"/>
        <v>773</v>
      </c>
      <c r="C40" s="41">
        <f t="shared" si="5"/>
        <v>722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7065</v>
      </c>
      <c r="G40" s="42">
        <f t="shared" si="8"/>
        <v>7037</v>
      </c>
    </row>
    <row r="41" spans="1:9" x14ac:dyDescent="0.25">
      <c r="A41" s="42" t="str">
        <f t="shared" si="3"/>
        <v>AVILES</v>
      </c>
      <c r="B41" s="41">
        <f t="shared" si="4"/>
        <v>482</v>
      </c>
      <c r="C41" s="41">
        <f t="shared" si="5"/>
        <v>479</v>
      </c>
      <c r="D41" s="41">
        <f t="shared" si="6"/>
        <v>25</v>
      </c>
      <c r="E41" s="42" t="str">
        <f t="shared" si="2"/>
        <v>CEUTA</v>
      </c>
      <c r="F41" s="42">
        <f t="shared" si="7"/>
        <v>6424</v>
      </c>
      <c r="G41" s="42">
        <f t="shared" si="8"/>
        <v>6805</v>
      </c>
    </row>
    <row r="42" spans="1:9" x14ac:dyDescent="0.25">
      <c r="A42" s="42" t="str">
        <f t="shared" si="3"/>
        <v>BAHIA DE ALGECIRAS</v>
      </c>
      <c r="B42" s="41">
        <f t="shared" si="4"/>
        <v>14831</v>
      </c>
      <c r="C42" s="41">
        <f t="shared" si="5"/>
        <v>14098</v>
      </c>
      <c r="D42" s="41">
        <f t="shared" si="6"/>
        <v>2</v>
      </c>
      <c r="E42" s="42" t="str">
        <f t="shared" si="2"/>
        <v>LAS PALMAS</v>
      </c>
      <c r="F42" s="42">
        <f t="shared" si="7"/>
        <v>6206</v>
      </c>
      <c r="G42" s="42">
        <f t="shared" si="8"/>
        <v>6296</v>
      </c>
    </row>
    <row r="43" spans="1:9" x14ac:dyDescent="0.25">
      <c r="A43" s="42" t="str">
        <f t="shared" si="3"/>
        <v>BAHIA DE CADIZ</v>
      </c>
      <c r="B43" s="41">
        <f t="shared" si="4"/>
        <v>532</v>
      </c>
      <c r="C43" s="41">
        <f t="shared" si="5"/>
        <v>632</v>
      </c>
      <c r="D43" s="41">
        <f t="shared" si="6"/>
        <v>22</v>
      </c>
      <c r="E43" s="42" t="str">
        <f t="shared" si="2"/>
        <v>BARCELONA</v>
      </c>
      <c r="F43" s="42">
        <f t="shared" si="7"/>
        <v>4445</v>
      </c>
      <c r="G43" s="42">
        <f t="shared" si="8"/>
        <v>4496</v>
      </c>
    </row>
    <row r="44" spans="1:9" x14ac:dyDescent="0.25">
      <c r="A44" s="42" t="str">
        <f t="shared" si="3"/>
        <v>BALEARES</v>
      </c>
      <c r="B44" s="41">
        <f t="shared" si="4"/>
        <v>17651</v>
      </c>
      <c r="C44" s="41">
        <f t="shared" si="5"/>
        <v>15293</v>
      </c>
      <c r="D44" s="41">
        <f t="shared" si="6"/>
        <v>1</v>
      </c>
      <c r="E44" s="42" t="str">
        <f t="shared" si="2"/>
        <v>VALENCIA</v>
      </c>
      <c r="F44" s="42">
        <f t="shared" si="7"/>
        <v>4234</v>
      </c>
      <c r="G44" s="42">
        <f t="shared" si="8"/>
        <v>4163</v>
      </c>
    </row>
    <row r="45" spans="1:9" x14ac:dyDescent="0.25">
      <c r="A45" s="42" t="str">
        <f t="shared" si="3"/>
        <v>BARCELONA</v>
      </c>
      <c r="B45" s="41">
        <f t="shared" si="4"/>
        <v>4445</v>
      </c>
      <c r="C45" s="41">
        <f t="shared" si="5"/>
        <v>4496</v>
      </c>
      <c r="D45" s="41">
        <f t="shared" si="6"/>
        <v>6</v>
      </c>
      <c r="E45" s="42" t="str">
        <f t="shared" si="2"/>
        <v>BILBAO</v>
      </c>
      <c r="F45" s="42">
        <f t="shared" si="7"/>
        <v>1669</v>
      </c>
      <c r="G45" s="42">
        <f t="shared" si="8"/>
        <v>1657</v>
      </c>
    </row>
    <row r="46" spans="1:9" x14ac:dyDescent="0.25">
      <c r="A46" s="42" t="str">
        <f t="shared" si="3"/>
        <v>BILBAO</v>
      </c>
      <c r="B46" s="41">
        <f t="shared" si="4"/>
        <v>1669</v>
      </c>
      <c r="C46" s="41">
        <f t="shared" si="5"/>
        <v>1657</v>
      </c>
      <c r="D46" s="41">
        <f t="shared" si="6"/>
        <v>8</v>
      </c>
      <c r="E46" s="42" t="str">
        <f t="shared" si="2"/>
        <v>TARRAGONA</v>
      </c>
      <c r="F46" s="42">
        <f t="shared" si="7"/>
        <v>1467</v>
      </c>
      <c r="G46" s="42">
        <f t="shared" si="8"/>
        <v>1463</v>
      </c>
    </row>
    <row r="47" spans="1:9" x14ac:dyDescent="0.25">
      <c r="A47" s="42" t="str">
        <f t="shared" si="3"/>
        <v>CARTAGENA</v>
      </c>
      <c r="B47" s="41">
        <f t="shared" si="4"/>
        <v>966</v>
      </c>
      <c r="C47" s="41">
        <f t="shared" si="5"/>
        <v>997</v>
      </c>
      <c r="D47" s="41">
        <f t="shared" si="6"/>
        <v>11</v>
      </c>
      <c r="E47" s="42" t="str">
        <f t="shared" si="2"/>
        <v>HUELVA</v>
      </c>
      <c r="F47" s="42">
        <f t="shared" si="7"/>
        <v>1054</v>
      </c>
      <c r="G47" s="42">
        <f t="shared" si="8"/>
        <v>1049</v>
      </c>
    </row>
    <row r="48" spans="1:9" x14ac:dyDescent="0.25">
      <c r="A48" s="42" t="str">
        <f t="shared" si="3"/>
        <v>CASTELLON</v>
      </c>
      <c r="B48" s="41">
        <f t="shared" si="4"/>
        <v>886</v>
      </c>
      <c r="C48" s="41">
        <f t="shared" si="5"/>
        <v>820</v>
      </c>
      <c r="D48" s="41">
        <f t="shared" si="6"/>
        <v>13</v>
      </c>
      <c r="E48" s="42" t="str">
        <f t="shared" si="2"/>
        <v>CARTAGENA</v>
      </c>
      <c r="F48" s="42">
        <f t="shared" si="7"/>
        <v>966</v>
      </c>
      <c r="G48" s="42">
        <f t="shared" si="8"/>
        <v>997</v>
      </c>
    </row>
    <row r="49" spans="1:7" x14ac:dyDescent="0.25">
      <c r="A49" s="42" t="str">
        <f t="shared" si="3"/>
        <v>CEUTA</v>
      </c>
      <c r="B49" s="41">
        <f t="shared" si="4"/>
        <v>6424</v>
      </c>
      <c r="C49" s="41">
        <f t="shared" si="5"/>
        <v>6805</v>
      </c>
      <c r="D49" s="41">
        <f t="shared" si="6"/>
        <v>4</v>
      </c>
      <c r="E49" s="42" t="str">
        <f t="shared" si="2"/>
        <v>VIGO</v>
      </c>
      <c r="F49" s="42">
        <f t="shared" si="7"/>
        <v>894</v>
      </c>
      <c r="G49" s="42">
        <f t="shared" si="8"/>
        <v>929</v>
      </c>
    </row>
    <row r="50" spans="1:7" x14ac:dyDescent="0.25">
      <c r="A50" s="42" t="str">
        <f t="shared" si="3"/>
        <v>FERROL-SAN CIBRAO</v>
      </c>
      <c r="B50" s="41">
        <f t="shared" si="4"/>
        <v>636</v>
      </c>
      <c r="C50" s="41">
        <f t="shared" si="5"/>
        <v>602</v>
      </c>
      <c r="D50" s="41">
        <f t="shared" si="6"/>
        <v>20</v>
      </c>
      <c r="E50" s="42" t="str">
        <f t="shared" si="2"/>
        <v>CASTELLON</v>
      </c>
      <c r="F50" s="42">
        <f t="shared" si="7"/>
        <v>886</v>
      </c>
      <c r="G50" s="42">
        <f t="shared" si="8"/>
        <v>820</v>
      </c>
    </row>
    <row r="51" spans="1:7" x14ac:dyDescent="0.25">
      <c r="A51" s="42" t="str">
        <f t="shared" si="3"/>
        <v>GIJON</v>
      </c>
      <c r="B51" s="41">
        <f t="shared" si="4"/>
        <v>805</v>
      </c>
      <c r="C51" s="41">
        <f t="shared" si="5"/>
        <v>712</v>
      </c>
      <c r="D51" s="41">
        <f t="shared" si="6"/>
        <v>15</v>
      </c>
      <c r="E51" s="42" t="str">
        <f t="shared" si="2"/>
        <v>SANTANDER</v>
      </c>
      <c r="F51" s="42">
        <f t="shared" si="7"/>
        <v>811</v>
      </c>
      <c r="G51" s="42">
        <f t="shared" si="8"/>
        <v>747</v>
      </c>
    </row>
    <row r="52" spans="1:7" x14ac:dyDescent="0.25">
      <c r="A52" s="42" t="str">
        <f t="shared" si="3"/>
        <v>HUELVA</v>
      </c>
      <c r="B52" s="41">
        <f t="shared" si="4"/>
        <v>1054</v>
      </c>
      <c r="C52" s="41">
        <f t="shared" si="5"/>
        <v>1049</v>
      </c>
      <c r="D52" s="41">
        <f t="shared" si="6"/>
        <v>10</v>
      </c>
      <c r="E52" s="42" t="str">
        <f t="shared" si="2"/>
        <v>GIJON</v>
      </c>
      <c r="F52" s="42">
        <f t="shared" si="7"/>
        <v>805</v>
      </c>
      <c r="G52" s="42">
        <f t="shared" si="8"/>
        <v>712</v>
      </c>
    </row>
    <row r="53" spans="1:7" x14ac:dyDescent="0.25">
      <c r="A53" s="42" t="str">
        <f t="shared" si="3"/>
        <v>LAS PALMAS</v>
      </c>
      <c r="B53" s="41">
        <f t="shared" si="4"/>
        <v>6206</v>
      </c>
      <c r="C53" s="41">
        <f t="shared" si="5"/>
        <v>6296</v>
      </c>
      <c r="D53" s="41">
        <f t="shared" si="6"/>
        <v>5</v>
      </c>
      <c r="E53" s="42" t="str">
        <f t="shared" si="2"/>
        <v>MELILLA</v>
      </c>
      <c r="F53" s="42">
        <f t="shared" si="7"/>
        <v>797</v>
      </c>
      <c r="G53" s="42">
        <f t="shared" si="8"/>
        <v>837</v>
      </c>
    </row>
    <row r="54" spans="1:7" x14ac:dyDescent="0.25">
      <c r="A54" s="42" t="str">
        <f t="shared" si="3"/>
        <v>MALAGA</v>
      </c>
      <c r="B54" s="41">
        <f t="shared" si="4"/>
        <v>772</v>
      </c>
      <c r="C54" s="41">
        <f t="shared" si="5"/>
        <v>811</v>
      </c>
      <c r="D54" s="41">
        <f t="shared" si="6"/>
        <v>18</v>
      </c>
      <c r="E54" s="42" t="str">
        <f t="shared" si="2"/>
        <v>ALMERIA</v>
      </c>
      <c r="F54" s="42">
        <f t="shared" si="7"/>
        <v>773</v>
      </c>
      <c r="G54" s="42">
        <f t="shared" si="8"/>
        <v>722</v>
      </c>
    </row>
    <row r="55" spans="1:7" x14ac:dyDescent="0.25">
      <c r="A55" s="42" t="str">
        <f t="shared" si="3"/>
        <v>MARIN Y RIA DE PONTEVEDRA</v>
      </c>
      <c r="B55" s="41">
        <f t="shared" si="4"/>
        <v>328</v>
      </c>
      <c r="C55" s="41">
        <f t="shared" si="5"/>
        <v>312</v>
      </c>
      <c r="D55" s="41">
        <f t="shared" si="6"/>
        <v>27</v>
      </c>
      <c r="E55" s="42" t="str">
        <f t="shared" si="2"/>
        <v>MALAGA</v>
      </c>
      <c r="F55" s="42">
        <f t="shared" ref="F55:F65" si="9">LOOKUP(E55,$A$38:$A$65,$B$38:$B$65)</f>
        <v>772</v>
      </c>
      <c r="G55" s="42">
        <f t="shared" si="8"/>
        <v>811</v>
      </c>
    </row>
    <row r="56" spans="1:7" x14ac:dyDescent="0.25">
      <c r="A56" s="42" t="str">
        <f t="shared" si="3"/>
        <v>MELILLA</v>
      </c>
      <c r="B56" s="41">
        <f t="shared" si="4"/>
        <v>797</v>
      </c>
      <c r="C56" s="41">
        <f t="shared" si="5"/>
        <v>837</v>
      </c>
      <c r="D56" s="41">
        <f t="shared" si="6"/>
        <v>16</v>
      </c>
      <c r="E56" s="42" t="str">
        <f t="shared" si="2"/>
        <v>A CORUÑA</v>
      </c>
      <c r="F56" s="42">
        <f t="shared" si="9"/>
        <v>638</v>
      </c>
      <c r="G56" s="42">
        <f t="shared" si="8"/>
        <v>668</v>
      </c>
    </row>
    <row r="57" spans="1:7" x14ac:dyDescent="0.25">
      <c r="A57" s="42" t="str">
        <f t="shared" si="3"/>
        <v>MOTRIL</v>
      </c>
      <c r="B57" s="41">
        <f t="shared" si="4"/>
        <v>498</v>
      </c>
      <c r="C57" s="41">
        <f t="shared" si="5"/>
        <v>527</v>
      </c>
      <c r="D57" s="41">
        <f t="shared" si="6"/>
        <v>24</v>
      </c>
      <c r="E57" s="42" t="str">
        <f t="shared" si="2"/>
        <v>FERROL-SAN CIBRAO</v>
      </c>
      <c r="F57" s="42">
        <f t="shared" si="9"/>
        <v>636</v>
      </c>
      <c r="G57" s="42">
        <f t="shared" si="8"/>
        <v>602</v>
      </c>
    </row>
    <row r="58" spans="1:7" x14ac:dyDescent="0.25">
      <c r="A58" s="42" t="str">
        <f t="shared" si="3"/>
        <v>PASAIA</v>
      </c>
      <c r="B58" s="41">
        <f t="shared" si="4"/>
        <v>523</v>
      </c>
      <c r="C58" s="41">
        <f t="shared" si="5"/>
        <v>497</v>
      </c>
      <c r="D58" s="41">
        <f t="shared" si="6"/>
        <v>23</v>
      </c>
      <c r="E58" s="42" t="str">
        <f t="shared" si="2"/>
        <v>SEVILLA</v>
      </c>
      <c r="F58" s="42">
        <f t="shared" si="9"/>
        <v>561</v>
      </c>
      <c r="G58" s="42">
        <f t="shared" si="8"/>
        <v>622</v>
      </c>
    </row>
    <row r="59" spans="1:7" x14ac:dyDescent="0.25">
      <c r="A59" s="42" t="str">
        <f t="shared" si="3"/>
        <v>SANTA CRUZ DE TENERIFE</v>
      </c>
      <c r="B59" s="41">
        <f t="shared" si="4"/>
        <v>7065</v>
      </c>
      <c r="C59" s="41">
        <f t="shared" si="5"/>
        <v>7037</v>
      </c>
      <c r="D59" s="41">
        <f t="shared" si="6"/>
        <v>3</v>
      </c>
      <c r="E59" s="42" t="str">
        <f t="shared" si="2"/>
        <v>BAHIA DE CADIZ</v>
      </c>
      <c r="F59" s="42">
        <f t="shared" si="9"/>
        <v>532</v>
      </c>
      <c r="G59" s="42">
        <f t="shared" si="8"/>
        <v>632</v>
      </c>
    </row>
    <row r="60" spans="1:7" x14ac:dyDescent="0.25">
      <c r="A60" s="42" t="str">
        <f t="shared" si="3"/>
        <v>SANTANDER</v>
      </c>
      <c r="B60" s="41">
        <f t="shared" si="4"/>
        <v>811</v>
      </c>
      <c r="C60" s="41">
        <f t="shared" si="5"/>
        <v>747</v>
      </c>
      <c r="D60" s="41">
        <f t="shared" si="6"/>
        <v>14</v>
      </c>
      <c r="E60" s="42" t="str">
        <f t="shared" si="2"/>
        <v>PASAIA</v>
      </c>
      <c r="F60" s="42">
        <f t="shared" si="9"/>
        <v>523</v>
      </c>
      <c r="G60" s="42">
        <f t="shared" si="8"/>
        <v>497</v>
      </c>
    </row>
    <row r="61" spans="1:7" x14ac:dyDescent="0.25">
      <c r="A61" s="42" t="str">
        <f t="shared" si="3"/>
        <v>SEVILLA</v>
      </c>
      <c r="B61" s="41">
        <f t="shared" si="4"/>
        <v>561</v>
      </c>
      <c r="C61" s="41">
        <f t="shared" si="5"/>
        <v>622</v>
      </c>
      <c r="D61" s="41">
        <f t="shared" si="6"/>
        <v>21</v>
      </c>
      <c r="E61" s="42" t="str">
        <f t="shared" si="2"/>
        <v>MOTRIL</v>
      </c>
      <c r="F61" s="42">
        <f t="shared" si="9"/>
        <v>498</v>
      </c>
      <c r="G61" s="42">
        <f t="shared" si="8"/>
        <v>527</v>
      </c>
    </row>
    <row r="62" spans="1:7" x14ac:dyDescent="0.25">
      <c r="A62" s="42" t="str">
        <f t="shared" si="3"/>
        <v>TARRAGONA</v>
      </c>
      <c r="B62" s="41">
        <f t="shared" si="4"/>
        <v>1467</v>
      </c>
      <c r="C62" s="41">
        <f t="shared" si="5"/>
        <v>1463</v>
      </c>
      <c r="D62" s="41">
        <f t="shared" si="6"/>
        <v>9</v>
      </c>
      <c r="E62" s="42" t="str">
        <f t="shared" si="2"/>
        <v>AVILES</v>
      </c>
      <c r="F62" s="42">
        <f t="shared" si="9"/>
        <v>482</v>
      </c>
      <c r="G62" s="42">
        <f t="shared" si="8"/>
        <v>479</v>
      </c>
    </row>
    <row r="63" spans="1:7" x14ac:dyDescent="0.25">
      <c r="A63" s="42" t="str">
        <f t="shared" si="3"/>
        <v>VALENCIA</v>
      </c>
      <c r="B63" s="41">
        <f t="shared" si="4"/>
        <v>4234</v>
      </c>
      <c r="C63" s="41">
        <f t="shared" si="5"/>
        <v>4163</v>
      </c>
      <c r="D63" s="41">
        <f t="shared" si="6"/>
        <v>7</v>
      </c>
      <c r="E63" s="42" t="str">
        <f t="shared" si="2"/>
        <v>ALICANTE</v>
      </c>
      <c r="F63" s="42">
        <f t="shared" si="9"/>
        <v>455</v>
      </c>
      <c r="G63" s="42">
        <f t="shared" si="8"/>
        <v>508</v>
      </c>
    </row>
    <row r="64" spans="1:7" x14ac:dyDescent="0.25">
      <c r="A64" s="42" t="str">
        <f t="shared" si="3"/>
        <v>VIGO</v>
      </c>
      <c r="B64" s="41">
        <f t="shared" si="4"/>
        <v>894</v>
      </c>
      <c r="C64" s="41">
        <f t="shared" si="5"/>
        <v>929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328</v>
      </c>
      <c r="G64" s="42">
        <f t="shared" si="8"/>
        <v>312</v>
      </c>
    </row>
    <row r="65" spans="1:7" x14ac:dyDescent="0.25">
      <c r="A65" s="42" t="str">
        <f t="shared" si="3"/>
        <v>VILAGARCIA</v>
      </c>
      <c r="B65" s="41">
        <f t="shared" si="4"/>
        <v>154</v>
      </c>
      <c r="C65" s="41">
        <f t="shared" si="5"/>
        <v>146</v>
      </c>
      <c r="D65" s="41">
        <f t="shared" si="6"/>
        <v>28</v>
      </c>
      <c r="E65" s="42" t="str">
        <f t="shared" si="2"/>
        <v>VILAGARCIA</v>
      </c>
      <c r="F65" s="42">
        <f t="shared" si="9"/>
        <v>154</v>
      </c>
      <c r="G65" s="42">
        <f t="shared" si="8"/>
        <v>146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Julio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41887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1473737</v>
      </c>
      <c r="C7" s="9">
        <v>1080548</v>
      </c>
      <c r="D7" s="9">
        <v>9526524</v>
      </c>
      <c r="E7" s="9">
        <v>9884623</v>
      </c>
      <c r="F7" s="10">
        <f>((E7*100)/D7)-100</f>
        <v>3.7589681189067505</v>
      </c>
      <c r="G7" s="1"/>
      <c r="H7" s="1"/>
      <c r="I7" s="1"/>
    </row>
    <row r="8" spans="1:12" x14ac:dyDescent="0.25">
      <c r="A8" s="11" t="s">
        <v>45</v>
      </c>
      <c r="B8" s="12">
        <v>999088</v>
      </c>
      <c r="C8" s="12">
        <v>850725</v>
      </c>
      <c r="D8" s="12">
        <v>5819961</v>
      </c>
      <c r="E8" s="12">
        <v>5078953</v>
      </c>
      <c r="F8" s="13">
        <f t="shared" ref="F8:F35" si="0">((E8*100)/D8)-100</f>
        <v>-12.732181538673544</v>
      </c>
      <c r="G8" s="1"/>
      <c r="H8" s="1"/>
      <c r="I8" s="1"/>
    </row>
    <row r="9" spans="1:12" x14ac:dyDescent="0.25">
      <c r="A9" s="8" t="s">
        <v>46</v>
      </c>
      <c r="B9" s="9">
        <v>2456367</v>
      </c>
      <c r="C9" s="9">
        <v>2510096</v>
      </c>
      <c r="D9" s="9">
        <v>10564477</v>
      </c>
      <c r="E9" s="9">
        <v>11502739</v>
      </c>
      <c r="F9" s="10">
        <f t="shared" si="0"/>
        <v>8.8812915206308816</v>
      </c>
      <c r="G9" s="1"/>
      <c r="H9" s="1"/>
      <c r="I9" s="1"/>
    </row>
    <row r="10" spans="1:12" x14ac:dyDescent="0.25">
      <c r="A10" s="11" t="s">
        <v>47</v>
      </c>
      <c r="B10" s="12">
        <v>355730</v>
      </c>
      <c r="C10" s="12">
        <v>436058</v>
      </c>
      <c r="D10" s="12">
        <v>3313360</v>
      </c>
      <c r="E10" s="12">
        <v>3457281</v>
      </c>
      <c r="F10" s="13">
        <f t="shared" si="0"/>
        <v>4.3436571939058837</v>
      </c>
      <c r="G10" s="1"/>
      <c r="H10" s="1"/>
      <c r="I10" s="1"/>
    </row>
    <row r="11" spans="1:12" x14ac:dyDescent="0.25">
      <c r="A11" s="8" t="s">
        <v>48</v>
      </c>
      <c r="B11" s="9">
        <v>30433713</v>
      </c>
      <c r="C11" s="9">
        <v>35016099</v>
      </c>
      <c r="D11" s="9">
        <v>199326842</v>
      </c>
      <c r="E11" s="9">
        <v>226711918</v>
      </c>
      <c r="F11" s="10">
        <f t="shared" si="0"/>
        <v>13.738779847824006</v>
      </c>
      <c r="G11" s="1"/>
      <c r="H11" s="1"/>
      <c r="I11" s="1"/>
    </row>
    <row r="12" spans="1:12" x14ac:dyDescent="0.25">
      <c r="A12" s="11" t="s">
        <v>49</v>
      </c>
      <c r="B12" s="12">
        <v>1853265</v>
      </c>
      <c r="C12" s="12">
        <v>1771831</v>
      </c>
      <c r="D12" s="12">
        <v>13696217</v>
      </c>
      <c r="E12" s="12">
        <v>12624580</v>
      </c>
      <c r="F12" s="13">
        <f t="shared" si="0"/>
        <v>-7.8243284258711725</v>
      </c>
      <c r="G12" s="1"/>
      <c r="H12" s="1"/>
      <c r="I12" s="1"/>
    </row>
    <row r="13" spans="1:12" x14ac:dyDescent="0.25">
      <c r="A13" s="8" t="s">
        <v>50</v>
      </c>
      <c r="B13" s="9">
        <v>16525329</v>
      </c>
      <c r="C13" s="9">
        <v>16275834</v>
      </c>
      <c r="D13" s="9">
        <v>72162725</v>
      </c>
      <c r="E13" s="9">
        <v>88770093</v>
      </c>
      <c r="F13" s="10">
        <f t="shared" si="0"/>
        <v>23.01377615659608</v>
      </c>
      <c r="G13" s="1"/>
      <c r="H13" s="1"/>
      <c r="I13" s="1"/>
    </row>
    <row r="14" spans="1:12" x14ac:dyDescent="0.25">
      <c r="A14" s="11" t="s">
        <v>51</v>
      </c>
      <c r="B14" s="12">
        <v>25246418</v>
      </c>
      <c r="C14" s="12">
        <v>23974430</v>
      </c>
      <c r="D14" s="12">
        <v>148887060</v>
      </c>
      <c r="E14" s="12">
        <v>143368856</v>
      </c>
      <c r="F14" s="13">
        <f t="shared" si="0"/>
        <v>-3.7063019445746335</v>
      </c>
      <c r="G14" s="1"/>
      <c r="H14" s="1"/>
      <c r="I14" s="1"/>
    </row>
    <row r="15" spans="1:12" x14ac:dyDescent="0.25">
      <c r="A15" s="8" t="s">
        <v>52</v>
      </c>
      <c r="B15" s="9">
        <v>3566419</v>
      </c>
      <c r="C15" s="9">
        <v>3566287</v>
      </c>
      <c r="D15" s="9">
        <v>22758488</v>
      </c>
      <c r="E15" s="9">
        <v>23950051</v>
      </c>
      <c r="F15" s="10">
        <f t="shared" si="0"/>
        <v>5.2356861316973209</v>
      </c>
      <c r="G15" s="1"/>
      <c r="H15" s="1"/>
      <c r="I15" s="1"/>
    </row>
    <row r="16" spans="1:12" x14ac:dyDescent="0.25">
      <c r="A16" s="11" t="s">
        <v>53</v>
      </c>
      <c r="B16" s="12">
        <v>2793515</v>
      </c>
      <c r="C16" s="12">
        <v>2994953</v>
      </c>
      <c r="D16" s="12">
        <v>19342424</v>
      </c>
      <c r="E16" s="12">
        <v>20184663</v>
      </c>
      <c r="F16" s="13">
        <f t="shared" si="0"/>
        <v>4.3543611700374214</v>
      </c>
      <c r="G16" s="1"/>
      <c r="H16" s="1"/>
      <c r="I16" s="1"/>
    </row>
    <row r="17" spans="1:9" x14ac:dyDescent="0.25">
      <c r="A17" s="8" t="s">
        <v>54</v>
      </c>
      <c r="B17" s="9">
        <v>1581476</v>
      </c>
      <c r="C17" s="9">
        <v>1827740</v>
      </c>
      <c r="D17" s="9">
        <v>10420441</v>
      </c>
      <c r="E17" s="9">
        <v>11976319</v>
      </c>
      <c r="F17" s="10">
        <f t="shared" si="0"/>
        <v>14.931018754388603</v>
      </c>
      <c r="G17" s="1"/>
      <c r="H17" s="1"/>
      <c r="I17" s="1"/>
    </row>
    <row r="18" spans="1:9" x14ac:dyDescent="0.25">
      <c r="A18" s="11" t="s">
        <v>55</v>
      </c>
      <c r="B18" s="12">
        <v>5375624</v>
      </c>
      <c r="C18" s="12">
        <v>5128052</v>
      </c>
      <c r="D18" s="12">
        <v>35730461</v>
      </c>
      <c r="E18" s="12">
        <v>32129618</v>
      </c>
      <c r="F18" s="13">
        <f t="shared" si="0"/>
        <v>-10.077796085530494</v>
      </c>
      <c r="G18" s="1"/>
      <c r="H18" s="1"/>
      <c r="I18" s="1"/>
    </row>
    <row r="19" spans="1:9" x14ac:dyDescent="0.25">
      <c r="A19" s="8" t="s">
        <v>56</v>
      </c>
      <c r="B19" s="9">
        <v>1198052</v>
      </c>
      <c r="C19" s="9">
        <v>1440756</v>
      </c>
      <c r="D19" s="9">
        <v>9004686</v>
      </c>
      <c r="E19" s="9">
        <v>9554128</v>
      </c>
      <c r="F19" s="10">
        <f t="shared" si="0"/>
        <v>6.1017341415347488</v>
      </c>
      <c r="G19" s="1"/>
      <c r="H19" s="1"/>
      <c r="I19" s="1"/>
    </row>
    <row r="20" spans="1:9" x14ac:dyDescent="0.25">
      <c r="A20" s="11" t="s">
        <v>57</v>
      </c>
      <c r="B20" s="12">
        <v>1592346</v>
      </c>
      <c r="C20" s="12">
        <v>2056842</v>
      </c>
      <c r="D20" s="12">
        <v>11144684</v>
      </c>
      <c r="E20" s="12">
        <v>13103306</v>
      </c>
      <c r="F20" s="13">
        <f t="shared" si="0"/>
        <v>17.574495607053549</v>
      </c>
      <c r="G20" s="1"/>
      <c r="H20" s="1"/>
      <c r="I20" s="1"/>
    </row>
    <row r="21" spans="1:9" x14ac:dyDescent="0.25">
      <c r="A21" s="8" t="s">
        <v>58</v>
      </c>
      <c r="B21" s="9">
        <v>1671695</v>
      </c>
      <c r="C21" s="9">
        <v>2393111</v>
      </c>
      <c r="D21" s="9">
        <v>14700005</v>
      </c>
      <c r="E21" s="9">
        <v>15230278</v>
      </c>
      <c r="F21" s="10">
        <f t="shared" si="0"/>
        <v>3.6072980927557552</v>
      </c>
      <c r="G21" s="1"/>
      <c r="H21" s="1"/>
      <c r="I21" s="1"/>
    </row>
    <row r="22" spans="1:9" x14ac:dyDescent="0.25">
      <c r="A22" s="11" t="s">
        <v>59</v>
      </c>
      <c r="B22" s="12">
        <v>14901286</v>
      </c>
      <c r="C22" s="12">
        <v>13824768</v>
      </c>
      <c r="D22" s="12">
        <v>115150562</v>
      </c>
      <c r="E22" s="12">
        <v>115650258</v>
      </c>
      <c r="F22" s="13">
        <f t="shared" si="0"/>
        <v>0.43395011828079078</v>
      </c>
      <c r="G22" s="1"/>
      <c r="H22" s="1"/>
      <c r="I22" s="1"/>
    </row>
    <row r="23" spans="1:9" x14ac:dyDescent="0.25">
      <c r="A23" s="8" t="s">
        <v>60</v>
      </c>
      <c r="B23" s="9">
        <v>2875603</v>
      </c>
      <c r="C23" s="9">
        <v>1770967</v>
      </c>
      <c r="D23" s="9">
        <v>18097692</v>
      </c>
      <c r="E23" s="9">
        <v>17647042</v>
      </c>
      <c r="F23" s="10">
        <f t="shared" si="0"/>
        <v>-2.4900965272256883</v>
      </c>
      <c r="G23" s="1"/>
      <c r="H23" s="1"/>
      <c r="I23" s="1"/>
    </row>
    <row r="24" spans="1:9" x14ac:dyDescent="0.25">
      <c r="A24" s="11" t="s">
        <v>61</v>
      </c>
      <c r="B24" s="12">
        <v>299985</v>
      </c>
      <c r="C24" s="12">
        <v>304177</v>
      </c>
      <c r="D24" s="12">
        <v>2378684</v>
      </c>
      <c r="E24" s="12">
        <v>1990193</v>
      </c>
      <c r="F24" s="13">
        <f t="shared" si="0"/>
        <v>-16.332181996431643</v>
      </c>
      <c r="G24" s="1"/>
      <c r="H24" s="1"/>
      <c r="I24" s="1"/>
    </row>
    <row r="25" spans="1:9" x14ac:dyDescent="0.25">
      <c r="A25" s="8" t="s">
        <v>62</v>
      </c>
      <c r="B25" s="9">
        <v>2869987</v>
      </c>
      <c r="C25" s="9">
        <v>2929427</v>
      </c>
      <c r="D25" s="9">
        <v>15297338</v>
      </c>
      <c r="E25" s="9">
        <v>16231120</v>
      </c>
      <c r="F25" s="10">
        <f t="shared" si="0"/>
        <v>6.1042123799578718</v>
      </c>
      <c r="G25" s="1"/>
      <c r="H25" s="1"/>
      <c r="I25" s="1"/>
    </row>
    <row r="26" spans="1:9" x14ac:dyDescent="0.25">
      <c r="A26" s="11" t="s">
        <v>63</v>
      </c>
      <c r="B26" s="12">
        <v>1665589</v>
      </c>
      <c r="C26" s="12">
        <v>2006134</v>
      </c>
      <c r="D26" s="12">
        <v>9062174</v>
      </c>
      <c r="E26" s="12">
        <v>9934353</v>
      </c>
      <c r="F26" s="13">
        <f t="shared" si="0"/>
        <v>9.6243903504832247</v>
      </c>
      <c r="G26" s="1"/>
      <c r="H26" s="1"/>
      <c r="I26" s="1"/>
    </row>
    <row r="27" spans="1:9" x14ac:dyDescent="0.25">
      <c r="A27" s="8" t="s">
        <v>64</v>
      </c>
      <c r="B27" s="9">
        <v>506978</v>
      </c>
      <c r="C27" s="9">
        <v>596581</v>
      </c>
      <c r="D27" s="9">
        <v>3617698</v>
      </c>
      <c r="E27" s="9">
        <v>3845949</v>
      </c>
      <c r="F27" s="10">
        <f t="shared" si="0"/>
        <v>6.3092883927845804</v>
      </c>
      <c r="G27" s="1"/>
      <c r="H27" s="1"/>
      <c r="I27" s="1"/>
    </row>
    <row r="28" spans="1:9" x14ac:dyDescent="0.25">
      <c r="A28" s="11" t="s">
        <v>65</v>
      </c>
      <c r="B28" s="12">
        <v>13257198</v>
      </c>
      <c r="C28" s="12">
        <v>13178418</v>
      </c>
      <c r="D28" s="12">
        <v>107070178</v>
      </c>
      <c r="E28" s="12">
        <v>104269551</v>
      </c>
      <c r="F28" s="13">
        <f t="shared" si="0"/>
        <v>-2.6156928589396813</v>
      </c>
      <c r="G28" s="1"/>
      <c r="H28" s="1"/>
      <c r="I28" s="1"/>
    </row>
    <row r="29" spans="1:9" x14ac:dyDescent="0.25">
      <c r="A29" s="8" t="s">
        <v>66</v>
      </c>
      <c r="B29" s="9">
        <v>1953457</v>
      </c>
      <c r="C29" s="9">
        <v>2394940</v>
      </c>
      <c r="D29" s="9">
        <v>11968977</v>
      </c>
      <c r="E29" s="9">
        <v>15634855</v>
      </c>
      <c r="F29" s="10">
        <f t="shared" si="0"/>
        <v>30.62816479637317</v>
      </c>
      <c r="G29" s="1"/>
      <c r="H29" s="1"/>
      <c r="I29" s="1"/>
    </row>
    <row r="30" spans="1:9" x14ac:dyDescent="0.25">
      <c r="A30" s="11" t="s">
        <v>67</v>
      </c>
      <c r="B30" s="12">
        <v>441905</v>
      </c>
      <c r="C30" s="12">
        <v>433681</v>
      </c>
      <c r="D30" s="12">
        <v>3015959</v>
      </c>
      <c r="E30" s="12">
        <v>3001688</v>
      </c>
      <c r="F30" s="13">
        <f t="shared" si="0"/>
        <v>-0.47318282509809251</v>
      </c>
      <c r="G30" s="1"/>
      <c r="H30" s="1"/>
      <c r="I30" s="1"/>
    </row>
    <row r="31" spans="1:9" x14ac:dyDescent="0.25">
      <c r="A31" s="8" t="s">
        <v>68</v>
      </c>
      <c r="B31" s="9">
        <v>2932063</v>
      </c>
      <c r="C31" s="9">
        <v>3615428</v>
      </c>
      <c r="D31" s="9">
        <v>21822439</v>
      </c>
      <c r="E31" s="9">
        <v>23053333</v>
      </c>
      <c r="F31" s="10">
        <f t="shared" si="0"/>
        <v>5.6404969215402616</v>
      </c>
      <c r="G31" s="1"/>
      <c r="H31" s="1"/>
      <c r="I31" s="1"/>
    </row>
    <row r="32" spans="1:9" x14ac:dyDescent="0.25">
      <c r="A32" s="11" t="s">
        <v>69</v>
      </c>
      <c r="B32" s="12">
        <v>19202831</v>
      </c>
      <c r="C32" s="12">
        <v>19400050</v>
      </c>
      <c r="D32" s="12">
        <v>122465437</v>
      </c>
      <c r="E32" s="12">
        <v>124921926</v>
      </c>
      <c r="F32" s="13">
        <f t="shared" si="0"/>
        <v>2.005863090987873</v>
      </c>
      <c r="G32" s="1"/>
      <c r="H32" s="1"/>
      <c r="I32" s="1"/>
    </row>
    <row r="33" spans="1:9" x14ac:dyDescent="0.25">
      <c r="A33" s="8" t="s">
        <v>70</v>
      </c>
      <c r="B33" s="9">
        <v>2930763</v>
      </c>
      <c r="C33" s="9">
        <v>2543032</v>
      </c>
      <c r="D33" s="9">
        <v>17026248</v>
      </c>
      <c r="E33" s="9">
        <v>14953456</v>
      </c>
      <c r="F33" s="10">
        <f t="shared" si="0"/>
        <v>-12.174097311398256</v>
      </c>
      <c r="G33" s="1"/>
      <c r="H33" s="1"/>
      <c r="I33" s="1"/>
    </row>
    <row r="34" spans="1:9" x14ac:dyDescent="0.25">
      <c r="A34" s="11" t="s">
        <v>71</v>
      </c>
      <c r="B34" s="12">
        <v>168517</v>
      </c>
      <c r="C34" s="12">
        <v>120635</v>
      </c>
      <c r="D34" s="12">
        <v>983548</v>
      </c>
      <c r="E34" s="12">
        <v>985453</v>
      </c>
      <c r="F34" s="13">
        <f t="shared" si="0"/>
        <v>0.19368653080479703</v>
      </c>
      <c r="G34" s="1"/>
      <c r="H34" s="1"/>
      <c r="I34" s="1"/>
    </row>
    <row r="35" spans="1:9" x14ac:dyDescent="0.25">
      <c r="A35" s="14" t="s">
        <v>72</v>
      </c>
      <c r="B35" s="15">
        <f>SUM(B7:B34)</f>
        <v>161128936</v>
      </c>
      <c r="C35" s="15">
        <f t="shared" ref="C35:E35" si="1">SUM(C7:C34)</f>
        <v>164441600</v>
      </c>
      <c r="D35" s="15">
        <f t="shared" si="1"/>
        <v>1034355289</v>
      </c>
      <c r="E35" s="15">
        <f t="shared" si="1"/>
        <v>1079646583</v>
      </c>
      <c r="F35" s="16">
        <f t="shared" si="0"/>
        <v>4.3786979659365386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9884623</v>
      </c>
      <c r="C38" s="41">
        <f>D7</f>
        <v>9526524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226711918</v>
      </c>
      <c r="G38" s="42">
        <f>LOOKUP(E38,$A$38:$A$65,$C$38:$C$65)</f>
        <v>199326842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5078953</v>
      </c>
      <c r="C39" s="41">
        <f t="shared" ref="C39:C65" si="5">D8</f>
        <v>5819961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143368856</v>
      </c>
      <c r="G39" s="42">
        <f t="shared" ref="G39:G65" si="8">LOOKUP(E39,$A$38:$A$65,$C$38:$C$65)</f>
        <v>148887060</v>
      </c>
    </row>
    <row r="40" spans="1:9" x14ac:dyDescent="0.25">
      <c r="A40" s="42" t="str">
        <f t="shared" si="3"/>
        <v>ALMERIA</v>
      </c>
      <c r="B40" s="41">
        <f t="shared" si="4"/>
        <v>11502739</v>
      </c>
      <c r="C40" s="41">
        <f t="shared" si="5"/>
        <v>10564477</v>
      </c>
      <c r="D40" s="41">
        <f t="shared" si="6"/>
        <v>19</v>
      </c>
      <c r="E40" s="42" t="str">
        <f t="shared" si="2"/>
        <v>VALENCIA</v>
      </c>
      <c r="F40" s="42">
        <f t="shared" si="7"/>
        <v>124921926</v>
      </c>
      <c r="G40" s="42">
        <f t="shared" si="8"/>
        <v>122465437</v>
      </c>
    </row>
    <row r="41" spans="1:9" x14ac:dyDescent="0.25">
      <c r="A41" s="42" t="str">
        <f t="shared" si="3"/>
        <v>AVILES</v>
      </c>
      <c r="B41" s="41">
        <f t="shared" si="4"/>
        <v>3457281</v>
      </c>
      <c r="C41" s="41">
        <f t="shared" si="5"/>
        <v>3313360</v>
      </c>
      <c r="D41" s="41">
        <f t="shared" si="6"/>
        <v>25</v>
      </c>
      <c r="E41" s="42" t="str">
        <f t="shared" si="2"/>
        <v>LAS PALMAS</v>
      </c>
      <c r="F41" s="42">
        <f t="shared" si="7"/>
        <v>115650258</v>
      </c>
      <c r="G41" s="42">
        <f t="shared" si="8"/>
        <v>115150562</v>
      </c>
    </row>
    <row r="42" spans="1:9" x14ac:dyDescent="0.25">
      <c r="A42" s="42" t="str">
        <f t="shared" si="3"/>
        <v>BAHIA DE ALGECIRAS</v>
      </c>
      <c r="B42" s="41">
        <f t="shared" si="4"/>
        <v>226711918</v>
      </c>
      <c r="C42" s="41">
        <f t="shared" si="5"/>
        <v>199326842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104269551</v>
      </c>
      <c r="G42" s="42">
        <f t="shared" si="8"/>
        <v>107070178</v>
      </c>
    </row>
    <row r="43" spans="1:9" x14ac:dyDescent="0.25">
      <c r="A43" s="42" t="str">
        <f t="shared" si="3"/>
        <v>BAHIA DE CADIZ</v>
      </c>
      <c r="B43" s="41">
        <f t="shared" si="4"/>
        <v>12624580</v>
      </c>
      <c r="C43" s="41">
        <f t="shared" si="5"/>
        <v>13696217</v>
      </c>
      <c r="D43" s="41">
        <f t="shared" si="6"/>
        <v>17</v>
      </c>
      <c r="E43" s="42" t="str">
        <f t="shared" si="2"/>
        <v>BALEARES</v>
      </c>
      <c r="F43" s="42">
        <f t="shared" si="7"/>
        <v>88770093</v>
      </c>
      <c r="G43" s="42">
        <f t="shared" si="8"/>
        <v>72162725</v>
      </c>
    </row>
    <row r="44" spans="1:9" x14ac:dyDescent="0.25">
      <c r="A44" s="42" t="str">
        <f t="shared" si="3"/>
        <v>BALEARES</v>
      </c>
      <c r="B44" s="41">
        <f t="shared" si="4"/>
        <v>88770093</v>
      </c>
      <c r="C44" s="41">
        <f t="shared" si="5"/>
        <v>72162725</v>
      </c>
      <c r="D44" s="41">
        <f t="shared" si="6"/>
        <v>6</v>
      </c>
      <c r="E44" s="42" t="str">
        <f t="shared" si="2"/>
        <v>CEUTA</v>
      </c>
      <c r="F44" s="42">
        <f t="shared" si="7"/>
        <v>32129618</v>
      </c>
      <c r="G44" s="42">
        <f t="shared" si="8"/>
        <v>35730461</v>
      </c>
    </row>
    <row r="45" spans="1:9" x14ac:dyDescent="0.25">
      <c r="A45" s="42" t="str">
        <f t="shared" si="3"/>
        <v>BARCELONA</v>
      </c>
      <c r="B45" s="41">
        <f t="shared" si="4"/>
        <v>143368856</v>
      </c>
      <c r="C45" s="41">
        <f t="shared" si="5"/>
        <v>148887060</v>
      </c>
      <c r="D45" s="41">
        <f t="shared" si="6"/>
        <v>2</v>
      </c>
      <c r="E45" s="42" t="str">
        <f t="shared" si="2"/>
        <v>BILBAO</v>
      </c>
      <c r="F45" s="42">
        <f t="shared" si="7"/>
        <v>23950051</v>
      </c>
      <c r="G45" s="42">
        <f t="shared" si="8"/>
        <v>22758488</v>
      </c>
    </row>
    <row r="46" spans="1:9" x14ac:dyDescent="0.25">
      <c r="A46" s="42" t="str">
        <f t="shared" si="3"/>
        <v>BILBAO</v>
      </c>
      <c r="B46" s="41">
        <f t="shared" si="4"/>
        <v>23950051</v>
      </c>
      <c r="C46" s="41">
        <f t="shared" si="5"/>
        <v>22758488</v>
      </c>
      <c r="D46" s="41">
        <f t="shared" si="6"/>
        <v>8</v>
      </c>
      <c r="E46" s="42" t="str">
        <f t="shared" si="2"/>
        <v>TARRAGONA</v>
      </c>
      <c r="F46" s="42">
        <f t="shared" si="7"/>
        <v>23053333</v>
      </c>
      <c r="G46" s="42">
        <f t="shared" si="8"/>
        <v>21822439</v>
      </c>
    </row>
    <row r="47" spans="1:9" x14ac:dyDescent="0.25">
      <c r="A47" s="42" t="str">
        <f t="shared" si="3"/>
        <v>CARTAGENA</v>
      </c>
      <c r="B47" s="41">
        <f t="shared" si="4"/>
        <v>20184663</v>
      </c>
      <c r="C47" s="41">
        <f t="shared" si="5"/>
        <v>19342424</v>
      </c>
      <c r="D47" s="41">
        <f t="shared" si="6"/>
        <v>10</v>
      </c>
      <c r="E47" s="42" t="str">
        <f t="shared" si="2"/>
        <v>CARTAGENA</v>
      </c>
      <c r="F47" s="42">
        <f t="shared" si="7"/>
        <v>20184663</v>
      </c>
      <c r="G47" s="42">
        <f t="shared" si="8"/>
        <v>19342424</v>
      </c>
    </row>
    <row r="48" spans="1:9" x14ac:dyDescent="0.25">
      <c r="A48" s="42" t="str">
        <f t="shared" si="3"/>
        <v>CASTELLON</v>
      </c>
      <c r="B48" s="41">
        <f t="shared" si="4"/>
        <v>11976319</v>
      </c>
      <c r="C48" s="41">
        <f t="shared" si="5"/>
        <v>10420441</v>
      </c>
      <c r="D48" s="41">
        <f t="shared" si="6"/>
        <v>18</v>
      </c>
      <c r="E48" s="42" t="str">
        <f t="shared" si="2"/>
        <v>MALAGA</v>
      </c>
      <c r="F48" s="42">
        <f t="shared" si="7"/>
        <v>17647042</v>
      </c>
      <c r="G48" s="42">
        <f t="shared" si="8"/>
        <v>18097692</v>
      </c>
    </row>
    <row r="49" spans="1:7" x14ac:dyDescent="0.25">
      <c r="A49" s="42" t="str">
        <f t="shared" si="3"/>
        <v>CEUTA</v>
      </c>
      <c r="B49" s="41">
        <f t="shared" si="4"/>
        <v>32129618</v>
      </c>
      <c r="C49" s="41">
        <f t="shared" si="5"/>
        <v>35730461</v>
      </c>
      <c r="D49" s="41">
        <f t="shared" si="6"/>
        <v>7</v>
      </c>
      <c r="E49" s="42" t="str">
        <f t="shared" si="2"/>
        <v>MELILLA</v>
      </c>
      <c r="F49" s="42">
        <f t="shared" si="7"/>
        <v>16231120</v>
      </c>
      <c r="G49" s="42">
        <f t="shared" si="8"/>
        <v>15297338</v>
      </c>
    </row>
    <row r="50" spans="1:7" x14ac:dyDescent="0.25">
      <c r="A50" s="42" t="str">
        <f t="shared" si="3"/>
        <v>FERROL-SAN CIBRAO</v>
      </c>
      <c r="B50" s="41">
        <f t="shared" si="4"/>
        <v>9554128</v>
      </c>
      <c r="C50" s="41">
        <f t="shared" si="5"/>
        <v>9004686</v>
      </c>
      <c r="D50" s="41">
        <f t="shared" si="6"/>
        <v>22</v>
      </c>
      <c r="E50" s="42" t="str">
        <f t="shared" si="2"/>
        <v>SANTANDER</v>
      </c>
      <c r="F50" s="42">
        <f t="shared" si="7"/>
        <v>15634855</v>
      </c>
      <c r="G50" s="42">
        <f t="shared" si="8"/>
        <v>11968977</v>
      </c>
    </row>
    <row r="51" spans="1:7" x14ac:dyDescent="0.25">
      <c r="A51" s="42" t="str">
        <f t="shared" si="3"/>
        <v>GIJON</v>
      </c>
      <c r="B51" s="41">
        <f t="shared" si="4"/>
        <v>13103306</v>
      </c>
      <c r="C51" s="41">
        <f t="shared" si="5"/>
        <v>11144684</v>
      </c>
      <c r="D51" s="41">
        <f t="shared" si="6"/>
        <v>16</v>
      </c>
      <c r="E51" s="42" t="str">
        <f t="shared" si="2"/>
        <v>HUELVA</v>
      </c>
      <c r="F51" s="42">
        <f t="shared" si="7"/>
        <v>15230278</v>
      </c>
      <c r="G51" s="42">
        <f t="shared" si="8"/>
        <v>14700005</v>
      </c>
    </row>
    <row r="52" spans="1:7" x14ac:dyDescent="0.25">
      <c r="A52" s="42" t="str">
        <f t="shared" si="3"/>
        <v>HUELVA</v>
      </c>
      <c r="B52" s="41">
        <f t="shared" si="4"/>
        <v>15230278</v>
      </c>
      <c r="C52" s="41">
        <f t="shared" si="5"/>
        <v>14700005</v>
      </c>
      <c r="D52" s="41">
        <f t="shared" si="6"/>
        <v>14</v>
      </c>
      <c r="E52" s="42" t="str">
        <f t="shared" si="2"/>
        <v>VIGO</v>
      </c>
      <c r="F52" s="42">
        <f t="shared" si="7"/>
        <v>14953456</v>
      </c>
      <c r="G52" s="42">
        <f t="shared" si="8"/>
        <v>17026248</v>
      </c>
    </row>
    <row r="53" spans="1:7" x14ac:dyDescent="0.25">
      <c r="A53" s="42" t="str">
        <f t="shared" si="3"/>
        <v>LAS PALMAS</v>
      </c>
      <c r="B53" s="41">
        <f t="shared" si="4"/>
        <v>115650258</v>
      </c>
      <c r="C53" s="41">
        <f t="shared" si="5"/>
        <v>115150562</v>
      </c>
      <c r="D53" s="41">
        <f t="shared" si="6"/>
        <v>4</v>
      </c>
      <c r="E53" s="42" t="str">
        <f t="shared" si="2"/>
        <v>GIJON</v>
      </c>
      <c r="F53" s="42">
        <f t="shared" si="7"/>
        <v>13103306</v>
      </c>
      <c r="G53" s="42">
        <f t="shared" si="8"/>
        <v>11144684</v>
      </c>
    </row>
    <row r="54" spans="1:7" x14ac:dyDescent="0.25">
      <c r="A54" s="42" t="str">
        <f t="shared" si="3"/>
        <v>MALAGA</v>
      </c>
      <c r="B54" s="41">
        <f t="shared" si="4"/>
        <v>17647042</v>
      </c>
      <c r="C54" s="41">
        <f t="shared" si="5"/>
        <v>18097692</v>
      </c>
      <c r="D54" s="41">
        <f t="shared" si="6"/>
        <v>11</v>
      </c>
      <c r="E54" s="42" t="str">
        <f t="shared" si="2"/>
        <v>BAHIA DE CADIZ</v>
      </c>
      <c r="F54" s="42">
        <f t="shared" si="7"/>
        <v>12624580</v>
      </c>
      <c r="G54" s="42">
        <f t="shared" si="8"/>
        <v>13696217</v>
      </c>
    </row>
    <row r="55" spans="1:7" x14ac:dyDescent="0.25">
      <c r="A55" s="42" t="str">
        <f t="shared" si="3"/>
        <v>MARIN Y RIA DE PONTEVEDRA</v>
      </c>
      <c r="B55" s="41">
        <f t="shared" si="4"/>
        <v>1990193</v>
      </c>
      <c r="C55" s="41">
        <f t="shared" si="5"/>
        <v>2378684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11976319</v>
      </c>
      <c r="G55" s="42">
        <f t="shared" si="8"/>
        <v>10420441</v>
      </c>
    </row>
    <row r="56" spans="1:7" x14ac:dyDescent="0.25">
      <c r="A56" s="42" t="str">
        <f t="shared" si="3"/>
        <v>MELILLA</v>
      </c>
      <c r="B56" s="41">
        <f t="shared" si="4"/>
        <v>16231120</v>
      </c>
      <c r="C56" s="41">
        <f t="shared" si="5"/>
        <v>15297338</v>
      </c>
      <c r="D56" s="41">
        <f t="shared" si="6"/>
        <v>12</v>
      </c>
      <c r="E56" s="42" t="str">
        <f t="shared" si="2"/>
        <v>ALMERIA</v>
      </c>
      <c r="F56" s="42">
        <f t="shared" si="9"/>
        <v>11502739</v>
      </c>
      <c r="G56" s="42">
        <f t="shared" si="8"/>
        <v>10564477</v>
      </c>
    </row>
    <row r="57" spans="1:7" x14ac:dyDescent="0.25">
      <c r="A57" s="42" t="str">
        <f t="shared" si="3"/>
        <v>MOTRIL</v>
      </c>
      <c r="B57" s="41">
        <f t="shared" si="4"/>
        <v>9934353</v>
      </c>
      <c r="C57" s="41">
        <f t="shared" si="5"/>
        <v>9062174</v>
      </c>
      <c r="D57" s="41">
        <f t="shared" si="6"/>
        <v>20</v>
      </c>
      <c r="E57" s="42" t="str">
        <f t="shared" si="2"/>
        <v>MOTRIL</v>
      </c>
      <c r="F57" s="42">
        <f t="shared" si="9"/>
        <v>9934353</v>
      </c>
      <c r="G57" s="42">
        <f t="shared" si="8"/>
        <v>9062174</v>
      </c>
    </row>
    <row r="58" spans="1:7" x14ac:dyDescent="0.25">
      <c r="A58" s="42" t="str">
        <f t="shared" si="3"/>
        <v>PASAIA</v>
      </c>
      <c r="B58" s="41">
        <f t="shared" si="4"/>
        <v>3845949</v>
      </c>
      <c r="C58" s="41">
        <f t="shared" si="5"/>
        <v>3617698</v>
      </c>
      <c r="D58" s="41">
        <f t="shared" si="6"/>
        <v>24</v>
      </c>
      <c r="E58" s="42" t="str">
        <f t="shared" si="2"/>
        <v>A CORUÑA</v>
      </c>
      <c r="F58" s="42">
        <f t="shared" si="9"/>
        <v>9884623</v>
      </c>
      <c r="G58" s="42">
        <f t="shared" si="8"/>
        <v>9526524</v>
      </c>
    </row>
    <row r="59" spans="1:7" x14ac:dyDescent="0.25">
      <c r="A59" s="42" t="str">
        <f t="shared" si="3"/>
        <v>SANTA CRUZ DE TENERIFE</v>
      </c>
      <c r="B59" s="41">
        <f t="shared" si="4"/>
        <v>104269551</v>
      </c>
      <c r="C59" s="41">
        <f t="shared" si="5"/>
        <v>107070178</v>
      </c>
      <c r="D59" s="41">
        <f t="shared" si="6"/>
        <v>5</v>
      </c>
      <c r="E59" s="42" t="str">
        <f t="shared" si="2"/>
        <v>FERROL-SAN CIBRAO</v>
      </c>
      <c r="F59" s="42">
        <f t="shared" si="9"/>
        <v>9554128</v>
      </c>
      <c r="G59" s="42">
        <f t="shared" si="8"/>
        <v>9004686</v>
      </c>
    </row>
    <row r="60" spans="1:7" x14ac:dyDescent="0.25">
      <c r="A60" s="42" t="str">
        <f t="shared" si="3"/>
        <v>SANTANDER</v>
      </c>
      <c r="B60" s="41">
        <f t="shared" si="4"/>
        <v>15634855</v>
      </c>
      <c r="C60" s="41">
        <f t="shared" si="5"/>
        <v>11968977</v>
      </c>
      <c r="D60" s="41">
        <f t="shared" si="6"/>
        <v>13</v>
      </c>
      <c r="E60" s="42" t="str">
        <f t="shared" si="2"/>
        <v>ALICANTE</v>
      </c>
      <c r="F60" s="42">
        <f t="shared" si="9"/>
        <v>5078953</v>
      </c>
      <c r="G60" s="42">
        <f t="shared" si="8"/>
        <v>5819961</v>
      </c>
    </row>
    <row r="61" spans="1:7" x14ac:dyDescent="0.25">
      <c r="A61" s="42" t="str">
        <f t="shared" si="3"/>
        <v>SEVILLA</v>
      </c>
      <c r="B61" s="41">
        <f t="shared" si="4"/>
        <v>3001688</v>
      </c>
      <c r="C61" s="41">
        <f t="shared" si="5"/>
        <v>3015959</v>
      </c>
      <c r="D61" s="41">
        <f t="shared" si="6"/>
        <v>26</v>
      </c>
      <c r="E61" s="42" t="str">
        <f t="shared" si="2"/>
        <v>PASAIA</v>
      </c>
      <c r="F61" s="42">
        <f t="shared" si="9"/>
        <v>3845949</v>
      </c>
      <c r="G61" s="42">
        <f t="shared" si="8"/>
        <v>3617698</v>
      </c>
    </row>
    <row r="62" spans="1:7" x14ac:dyDescent="0.25">
      <c r="A62" s="42" t="str">
        <f t="shared" si="3"/>
        <v>TARRAGONA</v>
      </c>
      <c r="B62" s="41">
        <f t="shared" si="4"/>
        <v>23053333</v>
      </c>
      <c r="C62" s="41">
        <f t="shared" si="5"/>
        <v>21822439</v>
      </c>
      <c r="D62" s="41">
        <f t="shared" si="6"/>
        <v>9</v>
      </c>
      <c r="E62" s="42" t="str">
        <f t="shared" si="2"/>
        <v>AVILES</v>
      </c>
      <c r="F62" s="42">
        <f t="shared" si="9"/>
        <v>3457281</v>
      </c>
      <c r="G62" s="42">
        <f t="shared" si="8"/>
        <v>3313360</v>
      </c>
    </row>
    <row r="63" spans="1:7" x14ac:dyDescent="0.25">
      <c r="A63" s="42" t="str">
        <f t="shared" si="3"/>
        <v>VALENCIA</v>
      </c>
      <c r="B63" s="41">
        <f t="shared" si="4"/>
        <v>124921926</v>
      </c>
      <c r="C63" s="41">
        <f t="shared" si="5"/>
        <v>122465437</v>
      </c>
      <c r="D63" s="41">
        <f t="shared" si="6"/>
        <v>3</v>
      </c>
      <c r="E63" s="42" t="str">
        <f t="shared" si="2"/>
        <v>SEVILLA</v>
      </c>
      <c r="F63" s="42">
        <f t="shared" si="9"/>
        <v>3001688</v>
      </c>
      <c r="G63" s="42">
        <f t="shared" si="8"/>
        <v>3015959</v>
      </c>
    </row>
    <row r="64" spans="1:7" x14ac:dyDescent="0.25">
      <c r="A64" s="42" t="str">
        <f t="shared" si="3"/>
        <v>VIGO</v>
      </c>
      <c r="B64" s="41">
        <f t="shared" si="4"/>
        <v>14953456</v>
      </c>
      <c r="C64" s="41">
        <f t="shared" si="5"/>
        <v>17026248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1990193</v>
      </c>
      <c r="G64" s="42">
        <f t="shared" si="8"/>
        <v>2378684</v>
      </c>
    </row>
    <row r="65" spans="1:7" x14ac:dyDescent="0.25">
      <c r="A65" s="42" t="str">
        <f t="shared" si="3"/>
        <v>VILAGARCIA</v>
      </c>
      <c r="B65" s="41">
        <f t="shared" si="4"/>
        <v>985453</v>
      </c>
      <c r="C65" s="41">
        <f t="shared" si="5"/>
        <v>983548</v>
      </c>
      <c r="D65" s="41">
        <f t="shared" si="6"/>
        <v>28</v>
      </c>
      <c r="E65" s="42" t="str">
        <f t="shared" si="2"/>
        <v>VILAGARCIA</v>
      </c>
      <c r="F65" s="42">
        <f t="shared" si="9"/>
        <v>985453</v>
      </c>
      <c r="G65" s="42">
        <f t="shared" si="8"/>
        <v>983548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27" t="s">
        <v>97</v>
      </c>
      <c r="B5" s="125" t="str">
        <f>'Resumen general'!D6</f>
        <v>Mes Julio</v>
      </c>
      <c r="C5" s="126"/>
      <c r="D5" s="125" t="str">
        <f>'Resumen general'!F6</f>
        <v>Acumulado desde Enero</v>
      </c>
      <c r="E5" s="126"/>
      <c r="F5" s="126"/>
      <c r="L5" s="48">
        <f>'Resumen general'!I4</f>
        <v>41887</v>
      </c>
    </row>
    <row r="6" spans="1:12" x14ac:dyDescent="0.25">
      <c r="A6" s="12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7</v>
      </c>
      <c r="C7" s="51">
        <v>2</v>
      </c>
      <c r="D7" s="51">
        <v>47</v>
      </c>
      <c r="E7" s="51">
        <v>45</v>
      </c>
      <c r="F7" s="52">
        <f>((E7*100)/D7)-100</f>
        <v>-4.2553191489361666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0</v>
      </c>
      <c r="D8" s="55">
        <v>14</v>
      </c>
      <c r="E8" s="55">
        <v>14</v>
      </c>
      <c r="F8" s="56">
        <f t="shared" ref="F8:F35" si="0">((E8*100)/D8)-100</f>
        <v>0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0</v>
      </c>
      <c r="D9" s="51">
        <v>14</v>
      </c>
      <c r="E9" s="51">
        <v>8</v>
      </c>
      <c r="F9" s="52">
        <f t="shared" si="0"/>
        <v>-42.857142857142854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2</v>
      </c>
      <c r="E10" s="55">
        <v>1</v>
      </c>
      <c r="F10" s="56">
        <f t="shared" si="0"/>
        <v>-50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1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19</v>
      </c>
      <c r="C12" s="55">
        <v>19</v>
      </c>
      <c r="D12" s="55">
        <v>148</v>
      </c>
      <c r="E12" s="55">
        <v>141</v>
      </c>
      <c r="F12" s="56">
        <f t="shared" si="0"/>
        <v>-4.7297297297297263</v>
      </c>
      <c r="G12" s="53"/>
      <c r="H12" s="53"/>
      <c r="I12" s="53"/>
    </row>
    <row r="13" spans="1:12" x14ac:dyDescent="0.25">
      <c r="A13" s="50" t="s">
        <v>50</v>
      </c>
      <c r="B13" s="51">
        <v>79</v>
      </c>
      <c r="C13" s="51">
        <v>86</v>
      </c>
      <c r="D13" s="51">
        <v>346</v>
      </c>
      <c r="E13" s="51">
        <v>342</v>
      </c>
      <c r="F13" s="52">
        <f t="shared" si="0"/>
        <v>-1.1560693641618514</v>
      </c>
      <c r="G13" s="53"/>
      <c r="H13" s="53"/>
      <c r="I13" s="53"/>
    </row>
    <row r="14" spans="1:12" x14ac:dyDescent="0.25">
      <c r="A14" s="54" t="s">
        <v>51</v>
      </c>
      <c r="B14" s="55">
        <v>80</v>
      </c>
      <c r="C14" s="55">
        <v>61</v>
      </c>
      <c r="D14" s="55">
        <v>431</v>
      </c>
      <c r="E14" s="55">
        <v>383</v>
      </c>
      <c r="F14" s="56">
        <f t="shared" si="0"/>
        <v>-11.136890951276101</v>
      </c>
      <c r="G14" s="53"/>
      <c r="H14" s="53"/>
      <c r="I14" s="53"/>
    </row>
    <row r="15" spans="1:12" x14ac:dyDescent="0.25">
      <c r="A15" s="50" t="s">
        <v>52</v>
      </c>
      <c r="B15" s="51">
        <v>2</v>
      </c>
      <c r="C15" s="51">
        <v>5</v>
      </c>
      <c r="D15" s="51">
        <v>14</v>
      </c>
      <c r="E15" s="51">
        <v>29</v>
      </c>
      <c r="F15" s="52">
        <f t="shared" si="0"/>
        <v>107.14285714285714</v>
      </c>
      <c r="G15" s="53"/>
      <c r="H15" s="53"/>
      <c r="I15" s="53"/>
    </row>
    <row r="16" spans="1:12" x14ac:dyDescent="0.25">
      <c r="A16" s="54" t="s">
        <v>53</v>
      </c>
      <c r="B16" s="55">
        <v>11</v>
      </c>
      <c r="C16" s="55">
        <v>8</v>
      </c>
      <c r="D16" s="55">
        <v>53</v>
      </c>
      <c r="E16" s="55">
        <v>48</v>
      </c>
      <c r="F16" s="56">
        <f t="shared" si="0"/>
        <v>-9.4339622641509493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1</v>
      </c>
      <c r="E18" s="55">
        <v>6</v>
      </c>
      <c r="F18" s="56">
        <f t="shared" si="0"/>
        <v>500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4</v>
      </c>
      <c r="D19" s="51">
        <v>3</v>
      </c>
      <c r="E19" s="51">
        <v>12</v>
      </c>
      <c r="F19" s="52">
        <f t="shared" si="0"/>
        <v>300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1</v>
      </c>
      <c r="D20" s="55">
        <v>5</v>
      </c>
      <c r="E20" s="55">
        <v>4</v>
      </c>
      <c r="F20" s="56">
        <f t="shared" si="0"/>
        <v>-20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2</v>
      </c>
      <c r="C22" s="55">
        <v>3</v>
      </c>
      <c r="D22" s="55">
        <v>232</v>
      </c>
      <c r="E22" s="55">
        <v>277</v>
      </c>
      <c r="F22" s="56">
        <f t="shared" si="0"/>
        <v>19.396551724137936</v>
      </c>
      <c r="G22" s="53"/>
      <c r="H22" s="53"/>
      <c r="I22" s="53"/>
    </row>
    <row r="23" spans="1:9" x14ac:dyDescent="0.25">
      <c r="A23" s="50" t="s">
        <v>60</v>
      </c>
      <c r="B23" s="51">
        <v>6</v>
      </c>
      <c r="C23" s="51">
        <v>8</v>
      </c>
      <c r="D23" s="51">
        <v>116</v>
      </c>
      <c r="E23" s="51">
        <v>101</v>
      </c>
      <c r="F23" s="52">
        <f t="shared" si="0"/>
        <v>-12.931034482758619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2</v>
      </c>
      <c r="C25" s="51">
        <v>0</v>
      </c>
      <c r="D25" s="51">
        <v>4</v>
      </c>
      <c r="E25" s="51">
        <v>1</v>
      </c>
      <c r="F25" s="52">
        <f t="shared" si="0"/>
        <v>-75</v>
      </c>
      <c r="G25" s="53"/>
      <c r="H25" s="53"/>
      <c r="I25" s="53"/>
    </row>
    <row r="26" spans="1:9" x14ac:dyDescent="0.25">
      <c r="A26" s="54" t="s">
        <v>63</v>
      </c>
      <c r="B26" s="55">
        <v>2</v>
      </c>
      <c r="C26" s="55">
        <v>1</v>
      </c>
      <c r="D26" s="55">
        <v>12</v>
      </c>
      <c r="E26" s="55">
        <v>13</v>
      </c>
      <c r="F26" s="56">
        <f t="shared" si="0"/>
        <v>8.3333333333333286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</v>
      </c>
      <c r="C28" s="55">
        <v>3</v>
      </c>
      <c r="D28" s="55">
        <v>281</v>
      </c>
      <c r="E28" s="55">
        <v>278</v>
      </c>
      <c r="F28" s="56">
        <f t="shared" si="0"/>
        <v>-1.0676156583629961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1</v>
      </c>
      <c r="D29" s="51">
        <v>7</v>
      </c>
      <c r="E29" s="51">
        <v>5</v>
      </c>
      <c r="F29" s="52">
        <f t="shared" si="0"/>
        <v>-28.571428571428569</v>
      </c>
      <c r="G29" s="53"/>
      <c r="H29" s="53"/>
      <c r="I29" s="53"/>
    </row>
    <row r="30" spans="1:9" x14ac:dyDescent="0.25">
      <c r="A30" s="54" t="s">
        <v>67</v>
      </c>
      <c r="B30" s="55">
        <v>4</v>
      </c>
      <c r="C30" s="55">
        <v>4</v>
      </c>
      <c r="D30" s="55">
        <v>30</v>
      </c>
      <c r="E30" s="55">
        <v>28</v>
      </c>
      <c r="F30" s="56">
        <f t="shared" si="0"/>
        <v>-6.6666666666666714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2</v>
      </c>
      <c r="E31" s="51">
        <v>1</v>
      </c>
      <c r="F31" s="52">
        <f t="shared" si="0"/>
        <v>-50</v>
      </c>
      <c r="G31" s="53"/>
      <c r="H31" s="53"/>
      <c r="I31" s="53"/>
    </row>
    <row r="32" spans="1:9" x14ac:dyDescent="0.25">
      <c r="A32" s="54" t="s">
        <v>69</v>
      </c>
      <c r="B32" s="55">
        <v>15</v>
      </c>
      <c r="C32" s="55">
        <v>16</v>
      </c>
      <c r="D32" s="55">
        <v>103</v>
      </c>
      <c r="E32" s="55">
        <v>82</v>
      </c>
      <c r="F32" s="56">
        <f t="shared" si="0"/>
        <v>-20.388349514563103</v>
      </c>
      <c r="G32" s="53"/>
      <c r="H32" s="53"/>
      <c r="I32" s="53"/>
    </row>
    <row r="33" spans="1:9" x14ac:dyDescent="0.25">
      <c r="A33" s="50" t="s">
        <v>70</v>
      </c>
      <c r="B33" s="51">
        <v>11</v>
      </c>
      <c r="C33" s="51">
        <v>7</v>
      </c>
      <c r="D33" s="51">
        <v>44</v>
      </c>
      <c r="E33" s="51">
        <v>30</v>
      </c>
      <c r="F33" s="52">
        <f t="shared" si="0"/>
        <v>-31.818181818181813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3</v>
      </c>
      <c r="E34" s="55">
        <v>4</v>
      </c>
      <c r="F34" s="56">
        <f t="shared" si="0"/>
        <v>33.333333333333343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246</v>
      </c>
      <c r="C35" s="60">
        <f t="shared" ref="C35:E35" si="1">SUM(C7:C34)</f>
        <v>229</v>
      </c>
      <c r="D35" s="60">
        <f t="shared" si="1"/>
        <v>1915</v>
      </c>
      <c r="E35" s="60">
        <f t="shared" si="1"/>
        <v>1854</v>
      </c>
      <c r="F35" s="61">
        <f t="shared" si="0"/>
        <v>-3.1853785900783294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45</v>
      </c>
      <c r="C38" s="63">
        <f>D7</f>
        <v>47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383</v>
      </c>
      <c r="G38" s="62">
        <f>LOOKUP(E38,$A$38:$A$65,$C$38:$C$65)</f>
        <v>431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14</v>
      </c>
      <c r="C39" s="63">
        <f t="shared" ref="C39:C65" si="5">D8</f>
        <v>14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342</v>
      </c>
      <c r="G39" s="62">
        <f t="shared" ref="G39:G65" si="8">LOOKUP(E39,$A$38:$A$65,$C$38:$C$65)</f>
        <v>346</v>
      </c>
    </row>
    <row r="40" spans="1:9" x14ac:dyDescent="0.25">
      <c r="A40" s="62" t="str">
        <f t="shared" si="3"/>
        <v>ALMERIA</v>
      </c>
      <c r="B40" s="63">
        <f t="shared" si="4"/>
        <v>8</v>
      </c>
      <c r="C40" s="63">
        <f t="shared" si="5"/>
        <v>14</v>
      </c>
      <c r="D40" s="63">
        <f t="shared" si="6"/>
        <v>16</v>
      </c>
      <c r="E40" s="62" t="str">
        <f t="shared" si="2"/>
        <v>SANTA CRUZ DE TENERIFE</v>
      </c>
      <c r="F40" s="62">
        <f t="shared" si="7"/>
        <v>278</v>
      </c>
      <c r="G40" s="62">
        <f t="shared" si="8"/>
        <v>281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2</v>
      </c>
      <c r="D41" s="63">
        <f t="shared" si="6"/>
        <v>24</v>
      </c>
      <c r="E41" s="62" t="str">
        <f t="shared" si="2"/>
        <v>LAS PALMAS</v>
      </c>
      <c r="F41" s="62">
        <f t="shared" si="7"/>
        <v>277</v>
      </c>
      <c r="G41" s="62">
        <f t="shared" si="8"/>
        <v>232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1</v>
      </c>
      <c r="D42" s="63">
        <f t="shared" si="6"/>
        <v>28</v>
      </c>
      <c r="E42" s="62" t="str">
        <f t="shared" si="2"/>
        <v>BAHIA DE CADIZ</v>
      </c>
      <c r="F42" s="62">
        <f t="shared" si="7"/>
        <v>141</v>
      </c>
      <c r="G42" s="62">
        <f t="shared" si="8"/>
        <v>148</v>
      </c>
    </row>
    <row r="43" spans="1:9" x14ac:dyDescent="0.25">
      <c r="A43" s="62" t="str">
        <f t="shared" si="3"/>
        <v>BAHIA DE CADIZ</v>
      </c>
      <c r="B43" s="63">
        <f t="shared" si="4"/>
        <v>141</v>
      </c>
      <c r="C43" s="63">
        <f t="shared" si="5"/>
        <v>148</v>
      </c>
      <c r="D43" s="63">
        <f t="shared" si="6"/>
        <v>5</v>
      </c>
      <c r="E43" s="62" t="str">
        <f t="shared" si="2"/>
        <v>MALAGA</v>
      </c>
      <c r="F43" s="62">
        <f t="shared" si="7"/>
        <v>101</v>
      </c>
      <c r="G43" s="62">
        <f t="shared" si="8"/>
        <v>116</v>
      </c>
    </row>
    <row r="44" spans="1:9" x14ac:dyDescent="0.25">
      <c r="A44" s="62" t="str">
        <f t="shared" si="3"/>
        <v>BALEARES</v>
      </c>
      <c r="B44" s="63">
        <f t="shared" si="4"/>
        <v>342</v>
      </c>
      <c r="C44" s="63">
        <f t="shared" si="5"/>
        <v>346</v>
      </c>
      <c r="D44" s="63">
        <f t="shared" si="6"/>
        <v>2</v>
      </c>
      <c r="E44" s="62" t="str">
        <f t="shared" si="2"/>
        <v>VALENCIA</v>
      </c>
      <c r="F44" s="62">
        <f t="shared" si="7"/>
        <v>82</v>
      </c>
      <c r="G44" s="62">
        <f t="shared" si="8"/>
        <v>103</v>
      </c>
    </row>
    <row r="45" spans="1:9" x14ac:dyDescent="0.25">
      <c r="A45" s="62" t="str">
        <f t="shared" si="3"/>
        <v>BARCELONA</v>
      </c>
      <c r="B45" s="63">
        <f t="shared" si="4"/>
        <v>383</v>
      </c>
      <c r="C45" s="63">
        <f t="shared" si="5"/>
        <v>431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48</v>
      </c>
      <c r="G45" s="62">
        <f t="shared" si="8"/>
        <v>53</v>
      </c>
    </row>
    <row r="46" spans="1:9" x14ac:dyDescent="0.25">
      <c r="A46" s="62" t="str">
        <f t="shared" si="3"/>
        <v>BILBAO</v>
      </c>
      <c r="B46" s="63">
        <f t="shared" si="4"/>
        <v>29</v>
      </c>
      <c r="C46" s="63">
        <f t="shared" si="5"/>
        <v>14</v>
      </c>
      <c r="D46" s="63">
        <f t="shared" si="6"/>
        <v>11</v>
      </c>
      <c r="E46" s="62" t="str">
        <f>A47</f>
        <v>CARTAGENA</v>
      </c>
      <c r="F46" s="62">
        <f>LOOKUP(E46,$A$38:$A$65,$B$38:$B$65)</f>
        <v>48</v>
      </c>
      <c r="G46" s="62">
        <f>LOOKUP(E46,$A$38:$A$65,$C$38:$C$65)</f>
        <v>53</v>
      </c>
    </row>
    <row r="47" spans="1:9" x14ac:dyDescent="0.25">
      <c r="A47" s="62" t="str">
        <f t="shared" si="3"/>
        <v>CARTAGENA</v>
      </c>
      <c r="B47" s="63">
        <f t="shared" si="4"/>
        <v>48</v>
      </c>
      <c r="C47" s="63">
        <f t="shared" si="5"/>
        <v>53</v>
      </c>
      <c r="D47" s="63">
        <f t="shared" si="6"/>
        <v>8</v>
      </c>
      <c r="E47" s="62" t="str">
        <f t="shared" si="2"/>
        <v>VIGO</v>
      </c>
      <c r="F47" s="62">
        <f t="shared" si="7"/>
        <v>30</v>
      </c>
      <c r="G47" s="62">
        <f t="shared" si="8"/>
        <v>44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BILBAO</v>
      </c>
      <c r="F48" s="62">
        <f t="shared" si="7"/>
        <v>29</v>
      </c>
      <c r="G48" s="62">
        <f t="shared" si="8"/>
        <v>14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1</v>
      </c>
      <c r="D49" s="63">
        <f t="shared" si="6"/>
        <v>17</v>
      </c>
      <c r="E49" s="62" t="str">
        <f t="shared" si="2"/>
        <v>SEVILLA</v>
      </c>
      <c r="F49" s="62">
        <f t="shared" si="7"/>
        <v>28</v>
      </c>
      <c r="G49" s="62">
        <f t="shared" si="8"/>
        <v>30</v>
      </c>
    </row>
    <row r="50" spans="1:7" x14ac:dyDescent="0.25">
      <c r="A50" s="62" t="str">
        <f t="shared" si="3"/>
        <v>FERROL-SAN CIBRAO</v>
      </c>
      <c r="B50" s="63">
        <f t="shared" si="4"/>
        <v>12</v>
      </c>
      <c r="C50" s="63">
        <f t="shared" si="5"/>
        <v>3</v>
      </c>
      <c r="D50" s="63">
        <f t="shared" si="6"/>
        <v>15</v>
      </c>
      <c r="E50" s="62" t="str">
        <f t="shared" si="2"/>
        <v>ALICANTE</v>
      </c>
      <c r="F50" s="62">
        <f t="shared" si="7"/>
        <v>14</v>
      </c>
      <c r="G50" s="62">
        <f t="shared" si="8"/>
        <v>14</v>
      </c>
    </row>
    <row r="51" spans="1:7" x14ac:dyDescent="0.25">
      <c r="A51" s="62" t="str">
        <f t="shared" si="3"/>
        <v>GIJON</v>
      </c>
      <c r="B51" s="63">
        <f t="shared" si="4"/>
        <v>4</v>
      </c>
      <c r="C51" s="63">
        <f t="shared" si="5"/>
        <v>5</v>
      </c>
      <c r="D51" s="63">
        <f t="shared" si="6"/>
        <v>20</v>
      </c>
      <c r="E51" s="62" t="str">
        <f t="shared" si="2"/>
        <v>MOTRIL</v>
      </c>
      <c r="F51" s="62">
        <f t="shared" si="7"/>
        <v>13</v>
      </c>
      <c r="G51" s="62">
        <f t="shared" si="8"/>
        <v>12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str">
        <f t="shared" si="2"/>
        <v>FERROL-SAN CIBRAO</v>
      </c>
      <c r="F52" s="62">
        <f t="shared" si="7"/>
        <v>12</v>
      </c>
      <c r="G52" s="62">
        <f t="shared" si="8"/>
        <v>3</v>
      </c>
    </row>
    <row r="53" spans="1:7" x14ac:dyDescent="0.25">
      <c r="A53" s="62" t="str">
        <f t="shared" si="3"/>
        <v>LAS PALMAS</v>
      </c>
      <c r="B53" s="63">
        <f t="shared" si="4"/>
        <v>277</v>
      </c>
      <c r="C53" s="63">
        <f t="shared" si="5"/>
        <v>232</v>
      </c>
      <c r="D53" s="63">
        <f t="shared" si="6"/>
        <v>4</v>
      </c>
      <c r="E53" s="62" t="str">
        <f t="shared" si="2"/>
        <v>ALMERIA</v>
      </c>
      <c r="F53" s="62">
        <f t="shared" si="7"/>
        <v>8</v>
      </c>
      <c r="G53" s="62">
        <f t="shared" si="8"/>
        <v>14</v>
      </c>
    </row>
    <row r="54" spans="1:7" x14ac:dyDescent="0.25">
      <c r="A54" s="62" t="str">
        <f t="shared" si="3"/>
        <v>MALAGA</v>
      </c>
      <c r="B54" s="63">
        <f t="shared" si="4"/>
        <v>101</v>
      </c>
      <c r="C54" s="63">
        <f t="shared" si="5"/>
        <v>116</v>
      </c>
      <c r="D54" s="63">
        <f t="shared" si="6"/>
        <v>6</v>
      </c>
      <c r="E54" s="62" t="str">
        <f t="shared" si="2"/>
        <v>CEUTA</v>
      </c>
      <c r="F54" s="62">
        <f t="shared" si="7"/>
        <v>6</v>
      </c>
      <c r="G54" s="62">
        <f t="shared" si="8"/>
        <v>1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SANTANDER</v>
      </c>
      <c r="F55" s="62">
        <f t="shared" ref="F55:F65" si="9">LOOKUP(E55,$A$38:$A$65,$B$38:$B$65)</f>
        <v>5</v>
      </c>
      <c r="G55" s="62">
        <f t="shared" si="8"/>
        <v>7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4</v>
      </c>
      <c r="D56" s="63">
        <f t="shared" si="6"/>
        <v>24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13</v>
      </c>
      <c r="C57" s="63">
        <f t="shared" si="5"/>
        <v>12</v>
      </c>
      <c r="D57" s="63">
        <f t="shared" si="6"/>
        <v>14</v>
      </c>
      <c r="E57" s="62" t="str">
        <f t="shared" si="2"/>
        <v>GIJON</v>
      </c>
      <c r="F57" s="62">
        <f t="shared" si="9"/>
        <v>4</v>
      </c>
      <c r="G57" s="62">
        <f t="shared" si="8"/>
        <v>5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278</v>
      </c>
      <c r="C59" s="63">
        <f t="shared" si="5"/>
        <v>281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5</v>
      </c>
      <c r="C60" s="63">
        <f t="shared" si="5"/>
        <v>7</v>
      </c>
      <c r="D60" s="63">
        <f t="shared" si="6"/>
        <v>18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28</v>
      </c>
      <c r="C61" s="63">
        <f t="shared" si="5"/>
        <v>30</v>
      </c>
      <c r="D61" s="63">
        <f t="shared" si="6"/>
        <v>12</v>
      </c>
      <c r="E61" s="62" t="str">
        <f t="shared" si="2"/>
        <v>AVILES</v>
      </c>
      <c r="F61" s="62">
        <f t="shared" si="9"/>
        <v>1</v>
      </c>
      <c r="G61" s="62">
        <f t="shared" si="8"/>
        <v>2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2</v>
      </c>
      <c r="D62" s="63">
        <f t="shared" si="6"/>
        <v>24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82</v>
      </c>
      <c r="C63" s="63">
        <f t="shared" si="5"/>
        <v>103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30</v>
      </c>
      <c r="C64" s="63">
        <f t="shared" si="5"/>
        <v>44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3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1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15EA631D-D761-45C4-9631-4114FF7EE95C}"/>
</file>

<file path=customXml/itemProps2.xml><?xml version="1.0" encoding="utf-8"?>
<ds:datastoreItem xmlns:ds="http://schemas.openxmlformats.org/officeDocument/2006/customXml" ds:itemID="{063E096D-E5C1-4294-B0AA-4E950C94E473}"/>
</file>

<file path=customXml/itemProps3.xml><?xml version="1.0" encoding="utf-8"?>
<ds:datastoreItem xmlns:ds="http://schemas.openxmlformats.org/officeDocument/2006/customXml" ds:itemID="{BB59D561-ED5D-4269-9ABC-36A73FF03B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