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worksheets/sheet3.xml" ContentType="application/vnd.openxmlformats-officedocument.spreadsheetml.worksheet+xml"/>
  <Override PartName="/xl/drawings/drawing23.xml" ContentType="application/vnd.openxmlformats-officedocument.drawing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worksheets/sheet2.xml" ContentType="application/vnd.openxmlformats-officedocument.spreadsheetml.worksheet+xml"/>
  <Override PartName="/xl/charts/colors20.xml" ContentType="application/vnd.ms-office.chartcolorstyle+xml"/>
  <Override PartName="/xl/charts/style20.xml" ContentType="application/vnd.ms-office.chartstyle+xml"/>
  <Override PartName="/xl/charts/chart20.xml" ContentType="application/vnd.openxmlformats-officedocument.drawingml.chart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worksheets/sheet1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colors6.xml" ContentType="application/vnd.ms-office.chartcolor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charts/style8.xml" ContentType="application/vnd.ms-office.chartstyle+xml"/>
  <Override PartName="/xl/drawings/drawing9.xml" ContentType="application/vnd.openxmlformats-officedocument.drawing+xml"/>
  <Override PartName="/xl/charts/colors9.xml" ContentType="application/vnd.ms-office.chartcolorstyle+xml"/>
  <Override PartName="/xl/drawings/drawing10.xml" ContentType="application/vnd.openxmlformats-officedocument.drawing+xml"/>
  <Override PartName="/xl/charts/colors8.xml" ContentType="application/vnd.ms-office.chartcolor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chart7.xml" ContentType="application/vnd.openxmlformats-officedocument.drawingml.chart+xml"/>
  <Override PartName="/xl/charts/style7.xml" ContentType="application/vnd.ms-office.chartstyle+xml"/>
  <Override PartName="/xl/charts/style9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C35" i="26" l="1"/>
  <c r="D35" i="26"/>
  <c r="E35" i="26"/>
  <c r="B35" i="26"/>
  <c r="C35" i="25"/>
  <c r="D35" i="25"/>
  <c r="E35" i="25"/>
  <c r="B35" i="25"/>
  <c r="C35" i="24"/>
  <c r="D35" i="24"/>
  <c r="E35" i="24"/>
  <c r="B35" i="24"/>
  <c r="C35" i="23"/>
  <c r="D35" i="23"/>
  <c r="E35" i="23"/>
  <c r="B35" i="23"/>
  <c r="C35" i="22"/>
  <c r="D35" i="22"/>
  <c r="E35" i="22"/>
  <c r="B35" i="22"/>
  <c r="C35" i="21"/>
  <c r="D35" i="21"/>
  <c r="E35" i="21"/>
  <c r="B35" i="21"/>
  <c r="C35" i="29"/>
  <c r="D35" i="29"/>
  <c r="E35" i="29"/>
  <c r="B35" i="29"/>
  <c r="D35" i="28"/>
  <c r="E35" i="28"/>
  <c r="C35" i="28"/>
  <c r="B35" i="28"/>
  <c r="C35" i="27"/>
  <c r="D35" i="27"/>
  <c r="E35" i="27"/>
  <c r="B35" i="27"/>
  <c r="C35" i="17"/>
  <c r="D35" i="17"/>
  <c r="E35" i="17"/>
  <c r="B35" i="17"/>
  <c r="C35" i="16"/>
  <c r="D35" i="16"/>
  <c r="E35" i="16"/>
  <c r="B35" i="16"/>
  <c r="C35" i="15"/>
  <c r="D35" i="15"/>
  <c r="E35" i="15"/>
  <c r="B35" i="15"/>
  <c r="C35" i="14"/>
  <c r="D35" i="14"/>
  <c r="E35" i="14"/>
  <c r="B35" i="14"/>
  <c r="C35" i="13"/>
  <c r="D35" i="13"/>
  <c r="E35" i="13"/>
  <c r="B35" i="13"/>
  <c r="C35" i="12"/>
  <c r="D35" i="12"/>
  <c r="E35" i="12"/>
  <c r="B35" i="12"/>
  <c r="C35" i="11"/>
  <c r="D35" i="11"/>
  <c r="E35" i="11"/>
  <c r="B35" i="11"/>
  <c r="C35" i="10"/>
  <c r="D35" i="10"/>
  <c r="E35" i="10"/>
  <c r="B35" i="10"/>
  <c r="C35" i="9"/>
  <c r="D35" i="9"/>
  <c r="E35" i="9"/>
  <c r="B35" i="9"/>
  <c r="C35" i="8"/>
  <c r="D35" i="8"/>
  <c r="E35" i="8"/>
  <c r="B35" i="8"/>
  <c r="C35" i="7"/>
  <c r="D35" i="7"/>
  <c r="E35" i="7"/>
  <c r="B35" i="7"/>
  <c r="C35" i="6"/>
  <c r="D35" i="6"/>
  <c r="E35" i="6"/>
  <c r="F35" i="6" s="1"/>
  <c r="B35" i="6"/>
  <c r="D19" i="4"/>
  <c r="E19" i="4"/>
  <c r="F19" i="4"/>
  <c r="G19" i="4"/>
  <c r="H19" i="4" l="1"/>
  <c r="E35" i="5"/>
  <c r="D35" i="5"/>
  <c r="C35" i="5"/>
  <c r="B35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 l="1"/>
  <c r="I26" i="4"/>
  <c r="I27" i="4"/>
  <c r="I28" i="4"/>
  <c r="I29" i="4"/>
  <c r="I30" i="4"/>
  <c r="I31" i="4"/>
  <c r="I32" i="4"/>
  <c r="I33" i="4"/>
  <c r="I34" i="4"/>
  <c r="E46" i="26" l="1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45" i="29" l="1"/>
  <c r="D53" i="29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3" i="28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G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G65" i="27" l="1"/>
  <c r="F63" i="28"/>
  <c r="F63" i="27"/>
  <c r="F46" i="27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B6" i="5" l="1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G46" i="26" s="1"/>
  <c r="B47" i="26"/>
  <c r="F46" i="26" s="1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E45" i="26" l="1"/>
  <c r="F35" i="23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I10" i="4"/>
  <c r="I13" i="4"/>
  <c r="I18" i="4"/>
  <c r="I19" i="4" l="1"/>
</calcChain>
</file>

<file path=xl/sharedStrings.xml><?xml version="1.0" encoding="utf-8"?>
<sst xmlns="http://schemas.openxmlformats.org/spreadsheetml/2006/main" count="755" uniqueCount="99">
  <si>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</si>
  <si>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</si>
  <si>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</si>
  <si>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</si>
  <si>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</si>
  <si>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</si>
  <si>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</si>
  <si>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</si>
  <si>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</si>
  <si>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</si>
  <si>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</si>
  <si>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</si>
  <si>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</si>
  <si>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</si>
  <si>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</si>
  <si>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</si>
  <si>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</si>
  <si>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</si>
  <si>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</si>
  <si>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</si>
  <si>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</si>
  <si>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</si>
  <si>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</si>
  <si>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</si>
  <si>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</si>
  <si>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</si>
  <si>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</si>
  <si>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</si>
  <si>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</si>
  <si>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</si>
  <si>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</si>
  <si>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</si>
  <si>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</si>
  <si>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</si>
  <si>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</si>
  <si>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</si>
  <si>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</si>
  <si>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</si>
  <si>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</si>
  <si>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</si>
  <si>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</si>
  <si>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</si>
  <si>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</si>
  <si>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</si>
  <si>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</si>
  <si>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</si>
  <si>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</si>
  <si>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</si>
  <si>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</si>
  <si>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</si>
  <si>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</si>
  <si>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</si>
  <si>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</si>
  <si>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</si>
  <si>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</si>
  <si>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</si>
  <si>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</si>
  <si>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</si>
  <si>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</si>
  <si>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</si>
  <si>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</si>
  <si>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</si>
  <si>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</si>
  <si>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</si>
  <si>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</si>
  <si>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</si>
  <si>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</si>
  <si>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</si>
  <si>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</si>
  <si>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</si>
  <si>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</si>
  <si>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</si>
  <si>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</si>
  <si>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</si>
  <si>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</si>
  <si>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</si>
  <si>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</si>
  <si>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</si>
  <si>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</si>
  <si>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</si>
  <si>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</si>
  <si>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</si>
  <si>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</si>
  <si>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</si>
  <si>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</si>
  <si>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</si>
  <si>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</si>
  <si>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</si>
  <si>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</si>
  <si>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</si>
  <si>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</si>
  <si>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</si>
  <si>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</si>
  <si>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</si>
  <si>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</si>
  <si>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</si>
  <si>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</si>
  <si>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r>
      <t>Autoridad Portuaria</t>
    </r>
    <r>
      <rPr>
        <sz val="11"/>
        <color theme="1"/>
        <rFont val="Calibri"/>
        <family val="2"/>
        <scheme val="minor"/>
      </rPr>
      <t xml:space="preserve"> </t>
    </r>
  </si>
  <si>
    <t>Mes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</si>
</sst>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8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128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25" fillId="0" borderId="0" xfId="0" applyFont="1"/>
    <xf numFmtId="0" fontId="25" fillId="0" borderId="0" xfId="0" applyFont="1" applyAlignment="1"/>
    <xf numFmtId="0" fontId="28" fillId="0" borderId="0" xfId="0" applyFont="1"/>
    <xf numFmtId="14" fontId="29" fillId="0" borderId="0" xfId="0" applyNumberFormat="1" applyFont="1" applyAlignment="1">
      <alignment horizontal="right"/>
    </xf>
    <xf numFmtId="0" fontId="26" fillId="6" borderId="9" xfId="0" applyFont="1" applyFill="1" applyBorder="1" applyAlignment="1">
      <alignment horizontal="center"/>
    </xf>
    <xf numFmtId="0" fontId="30" fillId="2" borderId="9" xfId="0" applyFont="1" applyFill="1" applyBorder="1" applyAlignment="1">
      <alignment horizontal="left"/>
    </xf>
    <xf numFmtId="3" fontId="31" fillId="2" borderId="9" xfId="0" applyNumberFormat="1" applyFont="1" applyFill="1" applyBorder="1" applyAlignment="1">
      <alignment horizontal="right"/>
    </xf>
    <xf numFmtId="4" fontId="31" fillId="2" borderId="9" xfId="0" applyNumberFormat="1" applyFont="1" applyFill="1" applyBorder="1" applyAlignment="1">
      <alignment horizontal="right"/>
    </xf>
    <xf numFmtId="4" fontId="28" fillId="0" borderId="0" xfId="0" applyNumberFormat="1" applyFont="1"/>
    <xf numFmtId="0" fontId="30" fillId="5" borderId="9" xfId="0" applyFont="1" applyFill="1" applyBorder="1" applyAlignment="1">
      <alignment horizontal="left"/>
    </xf>
    <xf numFmtId="3" fontId="31" fillId="5" borderId="9" xfId="0" applyNumberFormat="1" applyFont="1" applyFill="1" applyBorder="1" applyAlignment="1">
      <alignment horizontal="right"/>
    </xf>
    <xf numFmtId="4" fontId="31" fillId="5" borderId="9" xfId="0" applyNumberFormat="1" applyFont="1" applyFill="1" applyBorder="1" applyAlignment="1">
      <alignment horizontal="right"/>
    </xf>
    <xf numFmtId="4" fontId="32" fillId="2" borderId="9" xfId="0" applyNumberFormat="1" applyFont="1" applyFill="1" applyBorder="1" applyAlignment="1">
      <alignment horizontal="right"/>
    </xf>
    <xf numFmtId="4" fontId="32" fillId="5" borderId="9" xfId="0" applyNumberFormat="1" applyFont="1" applyFill="1" applyBorder="1" applyAlignment="1">
      <alignment horizontal="right"/>
    </xf>
    <xf numFmtId="0" fontId="29" fillId="6" borderId="9" xfId="0" applyFont="1" applyFill="1" applyBorder="1" applyAlignment="1">
      <alignment horizontal="left"/>
    </xf>
    <xf numFmtId="3" fontId="29" fillId="6" borderId="9" xfId="0" applyNumberFormat="1" applyFont="1" applyFill="1" applyBorder="1" applyAlignment="1">
      <alignment horizontal="right"/>
    </xf>
    <xf numFmtId="4" fontId="29" fillId="6" borderId="9" xfId="0" applyNumberFormat="1" applyFont="1" applyFill="1" applyBorder="1" applyAlignment="1">
      <alignment horizontal="right"/>
    </xf>
    <xf numFmtId="0" fontId="33" fillId="0" borderId="0" xfId="0" applyFont="1"/>
    <xf numFmtId="3" fontId="33" fillId="0" borderId="0" xfId="0" applyNumberFormat="1" applyFont="1"/>
    <xf numFmtId="0" fontId="28" fillId="0" borderId="6" xfId="0" applyFont="1" applyBorder="1"/>
    <xf numFmtId="0" fontId="28" fillId="0" borderId="7" xfId="0" applyFont="1" applyBorder="1"/>
    <xf numFmtId="0" fontId="28" fillId="0" borderId="8" xfId="0" applyFont="1" applyBorder="1"/>
    <xf numFmtId="0" fontId="34" fillId="0" borderId="0" xfId="0" applyFont="1"/>
    <xf numFmtId="0" fontId="34" fillId="0" borderId="0" xfId="0" applyFont="1" applyAlignment="1"/>
    <xf numFmtId="0" fontId="37" fillId="0" borderId="0" xfId="0" applyFont="1"/>
    <xf numFmtId="14" fontId="38" fillId="0" borderId="0" xfId="0" applyNumberFormat="1" applyFont="1" applyAlignment="1">
      <alignment horizontal="right"/>
    </xf>
    <xf numFmtId="0" fontId="35" fillId="6" borderId="9" xfId="0" applyFont="1" applyFill="1" applyBorder="1" applyAlignment="1">
      <alignment horizontal="center"/>
    </xf>
    <xf numFmtId="0" fontId="39" fillId="2" borderId="9" xfId="0" applyFont="1" applyFill="1" applyBorder="1" applyAlignment="1">
      <alignment horizontal="left"/>
    </xf>
    <xf numFmtId="3" fontId="40" fillId="2" borderId="9" xfId="0" applyNumberFormat="1" applyFont="1" applyFill="1" applyBorder="1" applyAlignment="1">
      <alignment horizontal="right" vertical="center"/>
    </xf>
    <xf numFmtId="4" fontId="40" fillId="2" borderId="9" xfId="0" applyNumberFormat="1" applyFont="1" applyFill="1" applyBorder="1" applyAlignment="1">
      <alignment horizontal="right"/>
    </xf>
    <xf numFmtId="4" fontId="37" fillId="0" borderId="0" xfId="0" applyNumberFormat="1" applyFont="1"/>
    <xf numFmtId="0" fontId="39" fillId="5" borderId="9" xfId="0" applyFont="1" applyFill="1" applyBorder="1" applyAlignment="1">
      <alignment horizontal="left"/>
    </xf>
    <xf numFmtId="3" fontId="40" fillId="5" borderId="9" xfId="0" applyNumberFormat="1" applyFont="1" applyFill="1" applyBorder="1" applyAlignment="1">
      <alignment horizontal="right" vertical="center"/>
    </xf>
    <xf numFmtId="4" fontId="40" fillId="5" borderId="9" xfId="0" applyNumberFormat="1" applyFont="1" applyFill="1" applyBorder="1" applyAlignment="1">
      <alignment horizontal="right"/>
    </xf>
    <xf numFmtId="0" fontId="38" fillId="6" borderId="9" xfId="0" applyFont="1" applyFill="1" applyBorder="1" applyAlignment="1">
      <alignment horizontal="left"/>
    </xf>
    <xf numFmtId="3" fontId="38" fillId="6" borderId="9" xfId="0" applyNumberFormat="1" applyFont="1" applyFill="1" applyBorder="1" applyAlignment="1">
      <alignment horizontal="right"/>
    </xf>
    <xf numFmtId="4" fontId="38" fillId="6" borderId="9" xfId="0" applyNumberFormat="1" applyFont="1" applyFill="1" applyBorder="1" applyAlignment="1">
      <alignment horizontal="right"/>
    </xf>
    <xf numFmtId="0" fontId="41" fillId="0" borderId="0" xfId="0" applyFont="1"/>
    <xf numFmtId="3" fontId="41" fillId="0" borderId="0" xfId="0" applyNumberFormat="1" applyFont="1"/>
    <xf numFmtId="0" fontId="37" fillId="0" borderId="6" xfId="0" applyFont="1" applyBorder="1"/>
    <xf numFmtId="0" fontId="37" fillId="0" borderId="7" xfId="0" applyFont="1" applyBorder="1"/>
    <xf numFmtId="0" fontId="37" fillId="0" borderId="8" xfId="0" applyFont="1" applyBorder="1"/>
    <xf numFmtId="0" fontId="36" fillId="6" borderId="9" xfId="0" applyFont="1" applyFill="1" applyBorder="1" applyAlignment="1">
      <alignment horizontal="center"/>
    </xf>
    <xf numFmtId="0" fontId="37" fillId="0" borderId="9" xfId="0" applyFont="1" applyBorder="1" applyAlignment="1">
      <alignment horizontal="center"/>
    </xf>
    <xf numFmtId="0" fontId="35" fillId="6" borderId="9" xfId="0" applyFont="1" applyFill="1" applyBorder="1" applyAlignment="1">
      <alignment horizontal="left" vertical="center"/>
    </xf>
    <xf numFmtId="0" fontId="37" fillId="0" borderId="9" xfId="0" applyFont="1" applyBorder="1" applyAlignment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7" fillId="6" borderId="9" xfId="0" applyFont="1" applyFill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6" fillId="6" borderId="9" xfId="0" applyFont="1" applyFill="1" applyBorder="1" applyAlignment="1">
      <alignment horizontal="left" vertical="center"/>
    </xf>
    <xf numFmtId="0" fontId="28" fillId="0" borderId="9" xfId="0" applyFont="1" applyBorder="1" applyAlignment="1"/>
    <xf numFmtId="0" fontId="42" fillId="0" borderId="0" xfId="0" applyFont="1"/>
    <xf numFmtId="0" fontId="43" fillId="0" borderId="0" xfId="0" applyFont="1" applyAlignment="1"/>
    <xf numFmtId="0" fontId="44" fillId="0" borderId="0" xfId="0" applyFont="1"/>
    <xf numFmtId="14" fontId="45" fillId="0" borderId="0" xfId="0" applyNumberFormat="1" applyFont="1" applyAlignment="1">
      <alignment horizontal="right"/>
    </xf>
    <xf numFmtId="0" fontId="42" fillId="4" borderId="0" xfId="0" applyFont="1" applyFill="1" applyAlignment="1">
      <alignment horizontal="center" vertical="center"/>
    </xf>
    <xf numFmtId="0" fontId="42" fillId="0" borderId="0" xfId="0" applyFont="1" applyAlignment="1"/>
    <xf numFmtId="0" fontId="42" fillId="4" borderId="5" xfId="0" applyFont="1" applyFill="1" applyBorder="1" applyAlignment="1">
      <alignment horizontal="center"/>
    </xf>
    <xf numFmtId="0" fontId="42" fillId="0" borderId="5" xfId="0" applyFont="1" applyBorder="1" applyAlignment="1">
      <alignment horizontal="center"/>
    </xf>
    <xf numFmtId="0" fontId="42" fillId="0" borderId="5" xfId="0" applyFont="1" applyBorder="1" applyAlignment="1"/>
    <xf numFmtId="0" fontId="46" fillId="4" borderId="1" xfId="0" applyFont="1" applyFill="1" applyBorder="1" applyAlignment="1">
      <alignment horizontal="center"/>
    </xf>
    <xf numFmtId="0" fontId="46" fillId="2" borderId="2" xfId="0" applyFont="1" applyFill="1" applyBorder="1" applyAlignment="1">
      <alignment horizontal="center" vertical="center"/>
    </xf>
    <xf numFmtId="0" fontId="46" fillId="2" borderId="1" xfId="0" applyFont="1" applyFill="1" applyBorder="1" applyAlignment="1">
      <alignment horizontal="left"/>
    </xf>
    <xf numFmtId="3" fontId="46" fillId="2" borderId="1" xfId="0" applyNumberFormat="1" applyFont="1" applyFill="1" applyBorder="1" applyAlignment="1">
      <alignment horizontal="right"/>
    </xf>
    <xf numFmtId="4" fontId="46" fillId="2" borderId="1" xfId="0" applyNumberFormat="1" applyFont="1" applyFill="1" applyBorder="1" applyAlignment="1">
      <alignment horizontal="right"/>
    </xf>
    <xf numFmtId="0" fontId="46" fillId="2" borderId="3" xfId="0" applyFont="1" applyFill="1" applyBorder="1" applyAlignment="1">
      <alignment horizontal="center" vertical="center"/>
    </xf>
    <xf numFmtId="0" fontId="46" fillId="2" borderId="4" xfId="0" applyFont="1" applyFill="1" applyBorder="1" applyAlignment="1">
      <alignment horizontal="center" vertical="center"/>
    </xf>
    <xf numFmtId="0" fontId="47" fillId="3" borderId="1" xfId="0" applyFont="1" applyFill="1" applyBorder="1" applyAlignment="1">
      <alignment horizontal="center" vertical="center"/>
    </xf>
    <xf numFmtId="0" fontId="46" fillId="5" borderId="1" xfId="0" applyFont="1" applyFill="1" applyBorder="1" applyAlignment="1">
      <alignment horizontal="center"/>
    </xf>
    <xf numFmtId="3" fontId="47" fillId="5" borderId="1" xfId="0" applyNumberFormat="1" applyFont="1" applyFill="1" applyBorder="1" applyAlignment="1">
      <alignment horizontal="right"/>
    </xf>
    <xf numFmtId="4" fontId="47" fillId="5" borderId="1" xfId="0" applyNumberFormat="1" applyFont="1" applyFill="1" applyBorder="1" applyAlignment="1">
      <alignment horizontal="right"/>
    </xf>
    <xf numFmtId="0" fontId="46" fillId="2" borderId="1" xfId="0" applyFont="1" applyFill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46" fillId="4" borderId="1" xfId="0" applyFont="1" applyFill="1" applyBorder="1" applyAlignment="1">
      <alignment horizontal="right"/>
    </xf>
    <xf numFmtId="3" fontId="47" fillId="4" borderId="1" xfId="0" applyNumberFormat="1" applyFont="1" applyFill="1" applyBorder="1" applyAlignment="1">
      <alignment horizontal="right"/>
    </xf>
    <xf numFmtId="4" fontId="47" fillId="4" borderId="1" xfId="0" applyNumberFormat="1" applyFont="1" applyFill="1" applyBorder="1" applyAlignment="1">
      <alignment horizontal="right"/>
    </xf>
    <xf numFmtId="4" fontId="42" fillId="0" borderId="0" xfId="0" applyNumberFormat="1" applyFont="1"/>
    <xf numFmtId="0" fontId="46" fillId="2" borderId="4" xfId="0" applyFont="1" applyFill="1" applyBorder="1" applyAlignment="1">
      <alignment horizontal="center"/>
    </xf>
    <xf numFmtId="0" fontId="46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BILBAO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64210541</c:v>
                </c:pt>
                <c:pt idx="1">
                  <c:v>44329675</c:v>
                </c:pt>
                <c:pt idx="2">
                  <c:v>30984107</c:v>
                </c:pt>
                <c:pt idx="3">
                  <c:v>20713285</c:v>
                </c:pt>
                <c:pt idx="4">
                  <c:v>20195407</c:v>
                </c:pt>
                <c:pt idx="5">
                  <c:v>20119193</c:v>
                </c:pt>
                <c:pt idx="6">
                  <c:v>17286001</c:v>
                </c:pt>
                <c:pt idx="7">
                  <c:v>14242245</c:v>
                </c:pt>
                <c:pt idx="8">
                  <c:v>11959690</c:v>
                </c:pt>
                <c:pt idx="9">
                  <c:v>10526273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BILBAO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59161892</c:v>
                </c:pt>
                <c:pt idx="1">
                  <c:v>44000604</c:v>
                </c:pt>
                <c:pt idx="2">
                  <c:v>28857553</c:v>
                </c:pt>
                <c:pt idx="3">
                  <c:v>19245163</c:v>
                </c:pt>
                <c:pt idx="4">
                  <c:v>20515721</c:v>
                </c:pt>
                <c:pt idx="5">
                  <c:v>18582197</c:v>
                </c:pt>
                <c:pt idx="6">
                  <c:v>16404315</c:v>
                </c:pt>
                <c:pt idx="7">
                  <c:v>14771098</c:v>
                </c:pt>
                <c:pt idx="8">
                  <c:v>11497309</c:v>
                </c:pt>
                <c:pt idx="9">
                  <c:v>9184955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BILBAO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60128480</c:v>
                </c:pt>
                <c:pt idx="1">
                  <c:v>44046689</c:v>
                </c:pt>
                <c:pt idx="2">
                  <c:v>30250255</c:v>
                </c:pt>
                <c:pt idx="3">
                  <c:v>20671823</c:v>
                </c:pt>
                <c:pt idx="4">
                  <c:v>20077606</c:v>
                </c:pt>
                <c:pt idx="5">
                  <c:v>20077432</c:v>
                </c:pt>
                <c:pt idx="6">
                  <c:v>17154574</c:v>
                </c:pt>
                <c:pt idx="7">
                  <c:v>12855944</c:v>
                </c:pt>
                <c:pt idx="8">
                  <c:v>11910126</c:v>
                </c:pt>
                <c:pt idx="9">
                  <c:v>10508648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CARTAGENA</c:v>
                </c:pt>
                <c:pt idx="4">
                  <c:v>BILBAO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55797878</c:v>
                </c:pt>
                <c:pt idx="1">
                  <c:v>43679229</c:v>
                </c:pt>
                <c:pt idx="2">
                  <c:v>28151245</c:v>
                </c:pt>
                <c:pt idx="3">
                  <c:v>19135515</c:v>
                </c:pt>
                <c:pt idx="4">
                  <c:v>20181344</c:v>
                </c:pt>
                <c:pt idx="5">
                  <c:v>18442059</c:v>
                </c:pt>
                <c:pt idx="6">
                  <c:v>16318137</c:v>
                </c:pt>
                <c:pt idx="7">
                  <c:v>13156909</c:v>
                </c:pt>
                <c:pt idx="8">
                  <c:v>11426567</c:v>
                </c:pt>
                <c:pt idx="9">
                  <c:v>9162906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17429892</c:v>
                </c:pt>
                <c:pt idx="1">
                  <c:v>16571860</c:v>
                </c:pt>
                <c:pt idx="2">
                  <c:v>13729190</c:v>
                </c:pt>
                <c:pt idx="3">
                  <c:v>12657510</c:v>
                </c:pt>
                <c:pt idx="4">
                  <c:v>10612888</c:v>
                </c:pt>
                <c:pt idx="5">
                  <c:v>8742139</c:v>
                </c:pt>
                <c:pt idx="6">
                  <c:v>5590390</c:v>
                </c:pt>
                <c:pt idx="7">
                  <c:v>4300228</c:v>
                </c:pt>
                <c:pt idx="8">
                  <c:v>3847806</c:v>
                </c:pt>
                <c:pt idx="9">
                  <c:v>3260701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15799688</c:v>
                </c:pt>
                <c:pt idx="1">
                  <c:v>15546454</c:v>
                </c:pt>
                <c:pt idx="2">
                  <c:v>13494916</c:v>
                </c:pt>
                <c:pt idx="3">
                  <c:v>12405603</c:v>
                </c:pt>
                <c:pt idx="4">
                  <c:v>11001720</c:v>
                </c:pt>
                <c:pt idx="5">
                  <c:v>7365890</c:v>
                </c:pt>
                <c:pt idx="6">
                  <c:v>5198955</c:v>
                </c:pt>
                <c:pt idx="7">
                  <c:v>4860508</c:v>
                </c:pt>
                <c:pt idx="8">
                  <c:v>4640448</c:v>
                </c:pt>
                <c:pt idx="9">
                  <c:v>2691866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CARTAGENA</c:v>
                </c:pt>
                <c:pt idx="4">
                  <c:v>BARCELONA</c:v>
                </c:pt>
                <c:pt idx="5">
                  <c:v>ALMERIA</c:v>
                </c:pt>
                <c:pt idx="6">
                  <c:v>BILBAO</c:v>
                </c:pt>
                <c:pt idx="7">
                  <c:v>HUELVA</c:v>
                </c:pt>
                <c:pt idx="8">
                  <c:v>CASTELLON</c:v>
                </c:pt>
                <c:pt idx="9">
                  <c:v>A CORUÑA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10040338</c:v>
                </c:pt>
                <c:pt idx="1">
                  <c:v>5969411</c:v>
                </c:pt>
                <c:pt idx="2">
                  <c:v>5554462</c:v>
                </c:pt>
                <c:pt idx="3">
                  <c:v>3299143</c:v>
                </c:pt>
                <c:pt idx="4">
                  <c:v>3160258</c:v>
                </c:pt>
                <c:pt idx="5">
                  <c:v>3035391</c:v>
                </c:pt>
                <c:pt idx="6">
                  <c:v>3010264</c:v>
                </c:pt>
                <c:pt idx="7">
                  <c:v>2898628</c:v>
                </c:pt>
                <c:pt idx="8">
                  <c:v>2844147</c:v>
                </c:pt>
                <c:pt idx="9">
                  <c:v>2720259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CARTAGENA</c:v>
                </c:pt>
                <c:pt idx="4">
                  <c:v>BARCELONA</c:v>
                </c:pt>
                <c:pt idx="5">
                  <c:v>ALMERIA</c:v>
                </c:pt>
                <c:pt idx="6">
                  <c:v>BILBAO</c:v>
                </c:pt>
                <c:pt idx="7">
                  <c:v>HUELVA</c:v>
                </c:pt>
                <c:pt idx="8">
                  <c:v>CASTELLON</c:v>
                </c:pt>
                <c:pt idx="9">
                  <c:v>A CORUÑA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9541676</c:v>
                </c:pt>
                <c:pt idx="1">
                  <c:v>5491796</c:v>
                </c:pt>
                <c:pt idx="2">
                  <c:v>4283664</c:v>
                </c:pt>
                <c:pt idx="3">
                  <c:v>2849844</c:v>
                </c:pt>
                <c:pt idx="4">
                  <c:v>2875497</c:v>
                </c:pt>
                <c:pt idx="5">
                  <c:v>2710878</c:v>
                </c:pt>
                <c:pt idx="6">
                  <c:v>2992599</c:v>
                </c:pt>
                <c:pt idx="7">
                  <c:v>2360440</c:v>
                </c:pt>
                <c:pt idx="8">
                  <c:v>1968288</c:v>
                </c:pt>
                <c:pt idx="9">
                  <c:v>2221227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41518720</c:v>
                </c:pt>
                <c:pt idx="1">
                  <c:v>39044792</c:v>
                </c:pt>
                <c:pt idx="2">
                  <c:v>18347858</c:v>
                </c:pt>
                <c:pt idx="3">
                  <c:v>9607509</c:v>
                </c:pt>
                <c:pt idx="4">
                  <c:v>6492426</c:v>
                </c:pt>
                <c:pt idx="5">
                  <c:v>6454454</c:v>
                </c:pt>
                <c:pt idx="6">
                  <c:v>3556067</c:v>
                </c:pt>
                <c:pt idx="7">
                  <c:v>2250349</c:v>
                </c:pt>
                <c:pt idx="8">
                  <c:v>2074111</c:v>
                </c:pt>
                <c:pt idx="9">
                  <c:v>1865460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39178416</c:v>
                </c:pt>
                <c:pt idx="1">
                  <c:v>39488414</c:v>
                </c:pt>
                <c:pt idx="2">
                  <c:v>17909858</c:v>
                </c:pt>
                <c:pt idx="3">
                  <c:v>9809388</c:v>
                </c:pt>
                <c:pt idx="4">
                  <c:v>6112618</c:v>
                </c:pt>
                <c:pt idx="5">
                  <c:v>6187025</c:v>
                </c:pt>
                <c:pt idx="6">
                  <c:v>3462766</c:v>
                </c:pt>
                <c:pt idx="7">
                  <c:v>2352719</c:v>
                </c:pt>
                <c:pt idx="8">
                  <c:v>1995663</c:v>
                </c:pt>
                <c:pt idx="9">
                  <c:v>1752792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AVILES</c:v>
                </c:pt>
                <c:pt idx="4">
                  <c:v>BAHIA DE CADIZ</c:v>
                </c:pt>
                <c:pt idx="5">
                  <c:v>TARRAGONA</c:v>
                </c:pt>
                <c:pt idx="6">
                  <c:v>GIJON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SANTANDER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45209</c:v>
                </c:pt>
                <c:pt idx="1">
                  <c:v>36657</c:v>
                </c:pt>
                <c:pt idx="2">
                  <c:v>14982</c:v>
                </c:pt>
                <c:pt idx="3">
                  <c:v>12028</c:v>
                </c:pt>
                <c:pt idx="4">
                  <c:v>10646</c:v>
                </c:pt>
                <c:pt idx="5">
                  <c:v>9104</c:v>
                </c:pt>
                <c:pt idx="6">
                  <c:v>5080</c:v>
                </c:pt>
                <c:pt idx="7">
                  <c:v>4640</c:v>
                </c:pt>
                <c:pt idx="8">
                  <c:v>3026</c:v>
                </c:pt>
                <c:pt idx="9">
                  <c:v>2562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AVILES</c:v>
                </c:pt>
                <c:pt idx="4">
                  <c:v>BAHIA DE CADIZ</c:v>
                </c:pt>
                <c:pt idx="5">
                  <c:v>TARRAGONA</c:v>
                </c:pt>
                <c:pt idx="6">
                  <c:v>GIJON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SANTANDER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48093</c:v>
                </c:pt>
                <c:pt idx="1">
                  <c:v>30392</c:v>
                </c:pt>
                <c:pt idx="2">
                  <c:v>15804</c:v>
                </c:pt>
                <c:pt idx="3">
                  <c:v>10292</c:v>
                </c:pt>
                <c:pt idx="4">
                  <c:v>15923</c:v>
                </c:pt>
                <c:pt idx="5">
                  <c:v>2211</c:v>
                </c:pt>
                <c:pt idx="6">
                  <c:v>7622</c:v>
                </c:pt>
                <c:pt idx="7">
                  <c:v>3301</c:v>
                </c:pt>
                <c:pt idx="8">
                  <c:v>3147</c:v>
                </c:pt>
                <c:pt idx="9">
                  <c:v>3487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BALEARES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2453179</c:v>
                </c:pt>
                <c:pt idx="1">
                  <c:v>1385479</c:v>
                </c:pt>
                <c:pt idx="2">
                  <c:v>732005</c:v>
                </c:pt>
                <c:pt idx="3">
                  <c:v>511070</c:v>
                </c:pt>
                <c:pt idx="4">
                  <c:v>372168</c:v>
                </c:pt>
                <c:pt idx="5">
                  <c:v>281233</c:v>
                </c:pt>
                <c:pt idx="6">
                  <c:v>144115</c:v>
                </c:pt>
                <c:pt idx="7">
                  <c:v>140546</c:v>
                </c:pt>
                <c:pt idx="8">
                  <c:v>85370</c:v>
                </c:pt>
                <c:pt idx="9">
                  <c:v>83785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BALEARES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1785398</c:v>
                </c:pt>
                <c:pt idx="1">
                  <c:v>1613523</c:v>
                </c:pt>
                <c:pt idx="2">
                  <c:v>704357</c:v>
                </c:pt>
                <c:pt idx="3">
                  <c:v>589568</c:v>
                </c:pt>
                <c:pt idx="4">
                  <c:v>420891</c:v>
                </c:pt>
                <c:pt idx="5">
                  <c:v>320110</c:v>
                </c:pt>
                <c:pt idx="6">
                  <c:v>148152</c:v>
                </c:pt>
                <c:pt idx="7">
                  <c:v>185692</c:v>
                </c:pt>
                <c:pt idx="8">
                  <c:v>84537</c:v>
                </c:pt>
                <c:pt idx="9">
                  <c:v>82655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HUELVA</c:v>
                </c:pt>
                <c:pt idx="6">
                  <c:v>GIJON</c:v>
                </c:pt>
                <c:pt idx="7">
                  <c:v>MALAGA</c:v>
                </c:pt>
                <c:pt idx="8">
                  <c:v>VIGO</c:v>
                </c:pt>
                <c:pt idx="9">
                  <c:v>CARTAGENA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40229340</c:v>
                </c:pt>
                <c:pt idx="1">
                  <c:v>20344872</c:v>
                </c:pt>
                <c:pt idx="2">
                  <c:v>5458461</c:v>
                </c:pt>
                <c:pt idx="3">
                  <c:v>5276957</c:v>
                </c:pt>
                <c:pt idx="4">
                  <c:v>2603816</c:v>
                </c:pt>
                <c:pt idx="5">
                  <c:v>865662</c:v>
                </c:pt>
                <c:pt idx="6">
                  <c:v>822363</c:v>
                </c:pt>
                <c:pt idx="7">
                  <c:v>175361</c:v>
                </c:pt>
                <c:pt idx="8">
                  <c:v>135299</c:v>
                </c:pt>
                <c:pt idx="9">
                  <c:v>130843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HUELVA</c:v>
                </c:pt>
                <c:pt idx="6">
                  <c:v>GIJON</c:v>
                </c:pt>
                <c:pt idx="7">
                  <c:v>MALAGA</c:v>
                </c:pt>
                <c:pt idx="8">
                  <c:v>VIGO</c:v>
                </c:pt>
                <c:pt idx="9">
                  <c:v>CARTAGENA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37435302</c:v>
                </c:pt>
                <c:pt idx="1">
                  <c:v>21610684</c:v>
                </c:pt>
                <c:pt idx="2">
                  <c:v>5973232</c:v>
                </c:pt>
                <c:pt idx="3">
                  <c:v>4534579</c:v>
                </c:pt>
                <c:pt idx="4">
                  <c:v>1929847</c:v>
                </c:pt>
                <c:pt idx="5">
                  <c:v>1012474</c:v>
                </c:pt>
                <c:pt idx="6">
                  <c:v>525757</c:v>
                </c:pt>
                <c:pt idx="7">
                  <c:v>610678</c:v>
                </c:pt>
                <c:pt idx="8">
                  <c:v>200735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CASTELLON</c:v>
                </c:pt>
                <c:pt idx="7">
                  <c:v>VIGO</c:v>
                </c:pt>
                <c:pt idx="8">
                  <c:v>SANTA CRUZ DE TENERIFE</c:v>
                </c:pt>
                <c:pt idx="9">
                  <c:v>ALICANTE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34598962</c:v>
                </c:pt>
                <c:pt idx="1">
                  <c:v>20294187</c:v>
                </c:pt>
                <c:pt idx="2">
                  <c:v>5060571</c:v>
                </c:pt>
                <c:pt idx="3">
                  <c:v>2048878</c:v>
                </c:pt>
                <c:pt idx="4">
                  <c:v>576541</c:v>
                </c:pt>
                <c:pt idx="5">
                  <c:v>175163</c:v>
                </c:pt>
                <c:pt idx="6">
                  <c:v>90478</c:v>
                </c:pt>
                <c:pt idx="7">
                  <c:v>65110</c:v>
                </c:pt>
                <c:pt idx="8">
                  <c:v>22908</c:v>
                </c:pt>
                <c:pt idx="9">
                  <c:v>14371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CASTELLON</c:v>
                </c:pt>
                <c:pt idx="7">
                  <c:v>VIGO</c:v>
                </c:pt>
                <c:pt idx="8">
                  <c:v>SANTA CRUZ DE TENERIFE</c:v>
                </c:pt>
                <c:pt idx="9">
                  <c:v>ALICANTE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32075270</c:v>
                </c:pt>
                <c:pt idx="1">
                  <c:v>21464781</c:v>
                </c:pt>
                <c:pt idx="2">
                  <c:v>5673614</c:v>
                </c:pt>
                <c:pt idx="3">
                  <c:v>2282592</c:v>
                </c:pt>
                <c:pt idx="4">
                  <c:v>597785</c:v>
                </c:pt>
                <c:pt idx="5">
                  <c:v>608650</c:v>
                </c:pt>
                <c:pt idx="6">
                  <c:v>20608</c:v>
                </c:pt>
                <c:pt idx="7">
                  <c:v>83979</c:v>
                </c:pt>
                <c:pt idx="8">
                  <c:v>24388</c:v>
                </c:pt>
                <c:pt idx="9">
                  <c:v>17401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CASTELLON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36984097</c:v>
                </c:pt>
                <c:pt idx="1">
                  <c:v>32786893</c:v>
                </c:pt>
                <c:pt idx="2">
                  <c:v>11609038</c:v>
                </c:pt>
                <c:pt idx="3">
                  <c:v>7215149</c:v>
                </c:pt>
                <c:pt idx="4">
                  <c:v>4279830</c:v>
                </c:pt>
                <c:pt idx="5">
                  <c:v>1878316</c:v>
                </c:pt>
                <c:pt idx="6">
                  <c:v>1589844</c:v>
                </c:pt>
                <c:pt idx="7">
                  <c:v>1563469</c:v>
                </c:pt>
                <c:pt idx="8">
                  <c:v>1159376</c:v>
                </c:pt>
                <c:pt idx="9">
                  <c:v>804174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CASTELLON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34491816</c:v>
                </c:pt>
                <c:pt idx="1">
                  <c:v>33625140</c:v>
                </c:pt>
                <c:pt idx="2">
                  <c:v>11468997</c:v>
                </c:pt>
                <c:pt idx="3">
                  <c:v>7677013</c:v>
                </c:pt>
                <c:pt idx="4">
                  <c:v>4127633</c:v>
                </c:pt>
                <c:pt idx="5">
                  <c:v>1787140</c:v>
                </c:pt>
                <c:pt idx="6">
                  <c:v>1572690</c:v>
                </c:pt>
                <c:pt idx="7">
                  <c:v>1611372</c:v>
                </c:pt>
                <c:pt idx="8">
                  <c:v>1040791</c:v>
                </c:pt>
                <c:pt idx="9">
                  <c:v>704275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SANTANDER</c:v>
                </c:pt>
                <c:pt idx="7">
                  <c:v>CEUTA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6638119</c:v>
                </c:pt>
                <c:pt idx="1">
                  <c:v>6335249</c:v>
                </c:pt>
                <c:pt idx="2">
                  <c:v>5030591</c:v>
                </c:pt>
                <c:pt idx="3">
                  <c:v>4332436</c:v>
                </c:pt>
                <c:pt idx="4">
                  <c:v>2137224</c:v>
                </c:pt>
                <c:pt idx="5">
                  <c:v>2070703</c:v>
                </c:pt>
                <c:pt idx="6">
                  <c:v>882984</c:v>
                </c:pt>
                <c:pt idx="7">
                  <c:v>633040</c:v>
                </c:pt>
                <c:pt idx="8">
                  <c:v>546912</c:v>
                </c:pt>
                <c:pt idx="9">
                  <c:v>492023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SANTANDER</c:v>
                </c:pt>
                <c:pt idx="7">
                  <c:v>CEUTA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6309081</c:v>
                </c:pt>
                <c:pt idx="1">
                  <c:v>5986680</c:v>
                </c:pt>
                <c:pt idx="2">
                  <c:v>4249151</c:v>
                </c:pt>
                <c:pt idx="3">
                  <c:v>4118973</c:v>
                </c:pt>
                <c:pt idx="4">
                  <c:v>1818054</c:v>
                </c:pt>
                <c:pt idx="5">
                  <c:v>2005782</c:v>
                </c:pt>
                <c:pt idx="6">
                  <c:v>770030</c:v>
                </c:pt>
                <c:pt idx="7">
                  <c:v>622466</c:v>
                </c:pt>
                <c:pt idx="8">
                  <c:v>651196</c:v>
                </c:pt>
                <c:pt idx="9">
                  <c:v>501109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CASTELLON</c:v>
                </c:pt>
                <c:pt idx="7">
                  <c:v>VIGO</c:v>
                </c:pt>
                <c:pt idx="8">
                  <c:v>TARRAGONA</c:v>
                </c:pt>
                <c:pt idx="9">
                  <c:v>SEVILLA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3090395</c:v>
                </c:pt>
                <c:pt idx="1">
                  <c:v>2919032</c:v>
                </c:pt>
                <c:pt idx="2">
                  <c:v>1224770</c:v>
                </c:pt>
                <c:pt idx="3">
                  <c:v>652508</c:v>
                </c:pt>
                <c:pt idx="4">
                  <c:v>411325</c:v>
                </c:pt>
                <c:pt idx="5">
                  <c:v>208593</c:v>
                </c:pt>
                <c:pt idx="6">
                  <c:v>142576</c:v>
                </c:pt>
                <c:pt idx="7">
                  <c:v>132297</c:v>
                </c:pt>
                <c:pt idx="8">
                  <c:v>104574</c:v>
                </c:pt>
                <c:pt idx="9">
                  <c:v>103162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CASTELLON</c:v>
                </c:pt>
                <c:pt idx="7">
                  <c:v>VIGO</c:v>
                </c:pt>
                <c:pt idx="8">
                  <c:v>TARRAGONA</c:v>
                </c:pt>
                <c:pt idx="9">
                  <c:v>SEVILLA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2817555</c:v>
                </c:pt>
                <c:pt idx="1">
                  <c:v>2924953</c:v>
                </c:pt>
                <c:pt idx="2">
                  <c:v>1152828</c:v>
                </c:pt>
                <c:pt idx="3">
                  <c:v>696505</c:v>
                </c:pt>
                <c:pt idx="4">
                  <c:v>400214.75</c:v>
                </c:pt>
                <c:pt idx="5">
                  <c:v>200722</c:v>
                </c:pt>
                <c:pt idx="6">
                  <c:v>132290</c:v>
                </c:pt>
                <c:pt idx="7">
                  <c:v>142258</c:v>
                </c:pt>
                <c:pt idx="8">
                  <c:v>98275</c:v>
                </c:pt>
                <c:pt idx="9">
                  <c:v>91687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CASTELLON</c:v>
                </c:pt>
                <c:pt idx="7">
                  <c:v>VIGO</c:v>
                </c:pt>
                <c:pt idx="8">
                  <c:v>SANTA CRUZ DE TENERIFE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2845575</c:v>
                </c:pt>
                <c:pt idx="1">
                  <c:v>1572027</c:v>
                </c:pt>
                <c:pt idx="2">
                  <c:v>360969</c:v>
                </c:pt>
                <c:pt idx="3">
                  <c:v>202281.5</c:v>
                </c:pt>
                <c:pt idx="4">
                  <c:v>50735</c:v>
                </c:pt>
                <c:pt idx="5">
                  <c:v>44618</c:v>
                </c:pt>
                <c:pt idx="6">
                  <c:v>7061</c:v>
                </c:pt>
                <c:pt idx="7">
                  <c:v>3837</c:v>
                </c:pt>
                <c:pt idx="8">
                  <c:v>2277</c:v>
                </c:pt>
                <c:pt idx="9">
                  <c:v>2132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CASTELLON</c:v>
                </c:pt>
                <c:pt idx="7">
                  <c:v>VIGO</c:v>
                </c:pt>
                <c:pt idx="8">
                  <c:v>SANTA CRUZ DE TENERIFE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2559043</c:v>
                </c:pt>
                <c:pt idx="1">
                  <c:v>1457518</c:v>
                </c:pt>
                <c:pt idx="2">
                  <c:v>426736</c:v>
                </c:pt>
                <c:pt idx="3">
                  <c:v>191553</c:v>
                </c:pt>
                <c:pt idx="4">
                  <c:v>162539</c:v>
                </c:pt>
                <c:pt idx="5">
                  <c:v>49146</c:v>
                </c:pt>
                <c:pt idx="6">
                  <c:v>1415</c:v>
                </c:pt>
                <c:pt idx="7">
                  <c:v>5797</c:v>
                </c:pt>
                <c:pt idx="8">
                  <c:v>1941</c:v>
                </c:pt>
                <c:pt idx="9">
                  <c:v>1937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VILAGARCIA</c:v>
                </c:pt>
                <c:pt idx="9">
                  <c:v>BAHIA DE CADIZ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244817</c:v>
                </c:pt>
                <c:pt idx="1">
                  <c:v>186544</c:v>
                </c:pt>
                <c:pt idx="2">
                  <c:v>129252</c:v>
                </c:pt>
                <c:pt idx="3">
                  <c:v>111620</c:v>
                </c:pt>
                <c:pt idx="4">
                  <c:v>92383</c:v>
                </c:pt>
                <c:pt idx="5">
                  <c:v>76226</c:v>
                </c:pt>
                <c:pt idx="6">
                  <c:v>47258.75</c:v>
                </c:pt>
                <c:pt idx="7">
                  <c:v>46193</c:v>
                </c:pt>
                <c:pt idx="8">
                  <c:v>22525</c:v>
                </c:pt>
                <c:pt idx="9">
                  <c:v>19794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VILAGARCIA</c:v>
                </c:pt>
                <c:pt idx="9">
                  <c:v>BAHIA DE CADIZ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221886</c:v>
                </c:pt>
                <c:pt idx="1">
                  <c:v>178173</c:v>
                </c:pt>
                <c:pt idx="2">
                  <c:v>120328</c:v>
                </c:pt>
                <c:pt idx="3">
                  <c:v>94332</c:v>
                </c:pt>
                <c:pt idx="4">
                  <c:v>82393</c:v>
                </c:pt>
                <c:pt idx="5">
                  <c:v>78055</c:v>
                </c:pt>
                <c:pt idx="6">
                  <c:v>43646</c:v>
                </c:pt>
                <c:pt idx="7">
                  <c:v>43425</c:v>
                </c:pt>
                <c:pt idx="8">
                  <c:v>20657</c:v>
                </c:pt>
                <c:pt idx="9">
                  <c:v>21602.5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TARRAGONA</c:v>
                </c:pt>
                <c:pt idx="7">
                  <c:v>LAS PALMAS</c:v>
                </c:pt>
                <c:pt idx="8">
                  <c:v>CARTAGENA</c:v>
                </c:pt>
                <c:pt idx="9">
                  <c:v>BAHIA DE CADIZ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1235385</c:v>
                </c:pt>
                <c:pt idx="1">
                  <c:v>893229.5</c:v>
                </c:pt>
                <c:pt idx="2">
                  <c:v>363267</c:v>
                </c:pt>
                <c:pt idx="3">
                  <c:v>242140</c:v>
                </c:pt>
                <c:pt idx="4">
                  <c:v>130311</c:v>
                </c:pt>
                <c:pt idx="5">
                  <c:v>110327</c:v>
                </c:pt>
                <c:pt idx="6">
                  <c:v>54337</c:v>
                </c:pt>
                <c:pt idx="7">
                  <c:v>46716</c:v>
                </c:pt>
                <c:pt idx="8">
                  <c:v>43991</c:v>
                </c:pt>
                <c:pt idx="9">
                  <c:v>37089.5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TARRAGONA</c:v>
                </c:pt>
                <c:pt idx="7">
                  <c:v>LAS PALMAS</c:v>
                </c:pt>
                <c:pt idx="8">
                  <c:v>CARTAGENA</c:v>
                </c:pt>
                <c:pt idx="9">
                  <c:v>BAHIA DE CADIZ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1373103</c:v>
                </c:pt>
                <c:pt idx="1">
                  <c:v>840937</c:v>
                </c:pt>
                <c:pt idx="2">
                  <c:v>355898.75</c:v>
                </c:pt>
                <c:pt idx="3">
                  <c:v>258151</c:v>
                </c:pt>
                <c:pt idx="4">
                  <c:v>128786</c:v>
                </c:pt>
                <c:pt idx="5">
                  <c:v>118876</c:v>
                </c:pt>
                <c:pt idx="6">
                  <c:v>38886</c:v>
                </c:pt>
                <c:pt idx="7">
                  <c:v>47882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CASTELLON</c:v>
                </c:pt>
                <c:pt idx="7">
                  <c:v>VIGO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1347005</c:v>
                </c:pt>
                <c:pt idx="1">
                  <c:v>1022488.5</c:v>
                </c:pt>
                <c:pt idx="2">
                  <c:v>410525.75</c:v>
                </c:pt>
                <c:pt idx="3">
                  <c:v>291539</c:v>
                </c:pt>
                <c:pt idx="4">
                  <c:v>244820</c:v>
                </c:pt>
                <c:pt idx="5">
                  <c:v>206316</c:v>
                </c:pt>
                <c:pt idx="6">
                  <c:v>135515</c:v>
                </c:pt>
                <c:pt idx="7">
                  <c:v>128460</c:v>
                </c:pt>
                <c:pt idx="8">
                  <c:v>103162</c:v>
                </c:pt>
                <c:pt idx="9">
                  <c:v>92320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CASTELLON</c:v>
                </c:pt>
                <c:pt idx="7">
                  <c:v>VIGO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1467435</c:v>
                </c:pt>
                <c:pt idx="1">
                  <c:v>961275</c:v>
                </c:pt>
                <c:pt idx="2">
                  <c:v>399544.75</c:v>
                </c:pt>
                <c:pt idx="3">
                  <c:v>269769</c:v>
                </c:pt>
                <c:pt idx="4">
                  <c:v>258512</c:v>
                </c:pt>
                <c:pt idx="5">
                  <c:v>198781</c:v>
                </c:pt>
                <c:pt idx="6">
                  <c:v>130875</c:v>
                </c:pt>
                <c:pt idx="7">
                  <c:v>136461</c:v>
                </c:pt>
                <c:pt idx="8">
                  <c:v>91687</c:v>
                </c:pt>
                <c:pt idx="9">
                  <c:v>98207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BAHIA DE ALGECIRAS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MELILLA</c:v>
                </c:pt>
                <c:pt idx="7">
                  <c:v>ALMERIA</c:v>
                </c:pt>
                <c:pt idx="8">
                  <c:v>VALENCIA</c:v>
                </c:pt>
                <c:pt idx="9">
                  <c:v>MALAGA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3805414</c:v>
                </c:pt>
                <c:pt idx="1">
                  <c:v>3566293</c:v>
                </c:pt>
                <c:pt idx="2">
                  <c:v>3320121</c:v>
                </c:pt>
                <c:pt idx="3">
                  <c:v>2371155</c:v>
                </c:pt>
                <c:pt idx="4">
                  <c:v>1413105</c:v>
                </c:pt>
                <c:pt idx="5">
                  <c:v>1365561</c:v>
                </c:pt>
                <c:pt idx="6">
                  <c:v>541514</c:v>
                </c:pt>
                <c:pt idx="7">
                  <c:v>464523</c:v>
                </c:pt>
                <c:pt idx="8">
                  <c:v>417648</c:v>
                </c:pt>
                <c:pt idx="9">
                  <c:v>345366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BAHIA DE ALGECIRAS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MELILLA</c:v>
                </c:pt>
                <c:pt idx="7">
                  <c:v>ALMERIA</c:v>
                </c:pt>
                <c:pt idx="8">
                  <c:v>VALENCIA</c:v>
                </c:pt>
                <c:pt idx="9">
                  <c:v>MALAGA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3612692</c:v>
                </c:pt>
                <c:pt idx="1">
                  <c:v>4141940</c:v>
                </c:pt>
                <c:pt idx="2">
                  <c:v>3402974</c:v>
                </c:pt>
                <c:pt idx="3">
                  <c:v>2481003</c:v>
                </c:pt>
                <c:pt idx="4">
                  <c:v>1372485</c:v>
                </c:pt>
                <c:pt idx="5">
                  <c:v>1305678</c:v>
                </c:pt>
                <c:pt idx="6">
                  <c:v>535696</c:v>
                </c:pt>
                <c:pt idx="7">
                  <c:v>483564</c:v>
                </c:pt>
                <c:pt idx="8">
                  <c:v>528568</c:v>
                </c:pt>
                <c:pt idx="9">
                  <c:v>388586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CARTAGENA</c:v>
                </c:pt>
                <c:pt idx="8">
                  <c:v>VIGO</c:v>
                </c:pt>
                <c:pt idx="9">
                  <c:v>A CORUÑA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1527177</c:v>
                </c:pt>
                <c:pt idx="1">
                  <c:v>1001947</c:v>
                </c:pt>
                <c:pt idx="2">
                  <c:v>597519</c:v>
                </c:pt>
                <c:pt idx="3">
                  <c:v>466358</c:v>
                </c:pt>
                <c:pt idx="4">
                  <c:v>205855</c:v>
                </c:pt>
                <c:pt idx="5">
                  <c:v>198989</c:v>
                </c:pt>
                <c:pt idx="6">
                  <c:v>192287</c:v>
                </c:pt>
                <c:pt idx="7">
                  <c:v>80297</c:v>
                </c:pt>
                <c:pt idx="8">
                  <c:v>79497</c:v>
                </c:pt>
                <c:pt idx="9">
                  <c:v>73124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CARTAGENA</c:v>
                </c:pt>
                <c:pt idx="8">
                  <c:v>VIGO</c:v>
                </c:pt>
                <c:pt idx="9">
                  <c:v>A CORUÑA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1689468</c:v>
                </c:pt>
                <c:pt idx="1">
                  <c:v>998084</c:v>
                </c:pt>
                <c:pt idx="2">
                  <c:v>389550</c:v>
                </c:pt>
                <c:pt idx="3">
                  <c:v>444600</c:v>
                </c:pt>
                <c:pt idx="4">
                  <c:v>197649</c:v>
                </c:pt>
                <c:pt idx="5">
                  <c:v>207513</c:v>
                </c:pt>
                <c:pt idx="6">
                  <c:v>268843</c:v>
                </c:pt>
                <c:pt idx="7">
                  <c:v>76708</c:v>
                </c:pt>
                <c:pt idx="8">
                  <c:v>104613</c:v>
                </c:pt>
                <c:pt idx="9">
                  <c:v>91180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MOTRIL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830218</c:v>
                </c:pt>
                <c:pt idx="1">
                  <c:v>670865</c:v>
                </c:pt>
                <c:pt idx="2">
                  <c:v>278680</c:v>
                </c:pt>
                <c:pt idx="3">
                  <c:v>269084</c:v>
                </c:pt>
                <c:pt idx="4">
                  <c:v>267229</c:v>
                </c:pt>
                <c:pt idx="5">
                  <c:v>200733</c:v>
                </c:pt>
                <c:pt idx="6">
                  <c:v>98265</c:v>
                </c:pt>
                <c:pt idx="7">
                  <c:v>91704</c:v>
                </c:pt>
                <c:pt idx="8">
                  <c:v>70674</c:v>
                </c:pt>
                <c:pt idx="9">
                  <c:v>56245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MOTRIL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838700</c:v>
                </c:pt>
                <c:pt idx="1">
                  <c:v>701884</c:v>
                </c:pt>
                <c:pt idx="2">
                  <c:v>282234</c:v>
                </c:pt>
                <c:pt idx="3">
                  <c:v>300749</c:v>
                </c:pt>
                <c:pt idx="4">
                  <c:v>262843</c:v>
                </c:pt>
                <c:pt idx="5">
                  <c:v>194669</c:v>
                </c:pt>
                <c:pt idx="6">
                  <c:v>102037</c:v>
                </c:pt>
                <c:pt idx="7">
                  <c:v>103006</c:v>
                </c:pt>
                <c:pt idx="8">
                  <c:v>59418</c:v>
                </c:pt>
                <c:pt idx="9">
                  <c:v>50524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18495</c:v>
                </c:pt>
                <c:pt idx="1">
                  <c:v>17638</c:v>
                </c:pt>
                <c:pt idx="2">
                  <c:v>8060</c:v>
                </c:pt>
                <c:pt idx="3">
                  <c:v>7422</c:v>
                </c:pt>
                <c:pt idx="4">
                  <c:v>7077</c:v>
                </c:pt>
                <c:pt idx="5">
                  <c:v>5194</c:v>
                </c:pt>
                <c:pt idx="6">
                  <c:v>4824</c:v>
                </c:pt>
                <c:pt idx="7">
                  <c:v>1907</c:v>
                </c:pt>
                <c:pt idx="8">
                  <c:v>1706</c:v>
                </c:pt>
                <c:pt idx="9">
                  <c:v>1226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19618</c:v>
                </c:pt>
                <c:pt idx="1">
                  <c:v>16969</c:v>
                </c:pt>
                <c:pt idx="2">
                  <c:v>8029</c:v>
                </c:pt>
                <c:pt idx="3">
                  <c:v>7840</c:v>
                </c:pt>
                <c:pt idx="4">
                  <c:v>7168</c:v>
                </c:pt>
                <c:pt idx="5">
                  <c:v>5227</c:v>
                </c:pt>
                <c:pt idx="6">
                  <c:v>4792</c:v>
                </c:pt>
                <c:pt idx="7">
                  <c:v>1892</c:v>
                </c:pt>
                <c:pt idx="8">
                  <c:v>1660</c:v>
                </c:pt>
                <c:pt idx="9">
                  <c:v>1209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263928573</c:v>
                </c:pt>
                <c:pt idx="1">
                  <c:v>169017032</c:v>
                </c:pt>
                <c:pt idx="2">
                  <c:v>143453850</c:v>
                </c:pt>
                <c:pt idx="3">
                  <c:v>131294810</c:v>
                </c:pt>
                <c:pt idx="4">
                  <c:v>116509805</c:v>
                </c:pt>
                <c:pt idx="5">
                  <c:v>105595304</c:v>
                </c:pt>
                <c:pt idx="6">
                  <c:v>38382056</c:v>
                </c:pt>
                <c:pt idx="7">
                  <c:v>27781749</c:v>
                </c:pt>
                <c:pt idx="8">
                  <c:v>26810678</c:v>
                </c:pt>
                <c:pt idx="9">
                  <c:v>23588035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233812183</c:v>
                </c:pt>
                <c:pt idx="1">
                  <c:v>173680033</c:v>
                </c:pt>
                <c:pt idx="2">
                  <c:v>140627939</c:v>
                </c:pt>
                <c:pt idx="3">
                  <c:v>131529933</c:v>
                </c:pt>
                <c:pt idx="4">
                  <c:v>121092663</c:v>
                </c:pt>
                <c:pt idx="5">
                  <c:v>88150721</c:v>
                </c:pt>
                <c:pt idx="6">
                  <c:v>40811254</c:v>
                </c:pt>
                <c:pt idx="7">
                  <c:v>26358163</c:v>
                </c:pt>
                <c:pt idx="8">
                  <c:v>24894567</c:v>
                </c:pt>
                <c:pt idx="9">
                  <c:v>22693877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CARTAGENA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464</c:v>
                </c:pt>
                <c:pt idx="1">
                  <c:v>440</c:v>
                </c:pt>
                <c:pt idx="2">
                  <c:v>287</c:v>
                </c:pt>
                <c:pt idx="3">
                  <c:v>285</c:v>
                </c:pt>
                <c:pt idx="4">
                  <c:v>161</c:v>
                </c:pt>
                <c:pt idx="5">
                  <c:v>109</c:v>
                </c:pt>
                <c:pt idx="6">
                  <c:v>105</c:v>
                </c:pt>
                <c:pt idx="7">
                  <c:v>59</c:v>
                </c:pt>
                <c:pt idx="8">
                  <c:v>59</c:v>
                </c:pt>
                <c:pt idx="9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CARTAGENA</c:v>
                </c:pt>
                <c:pt idx="8">
                  <c:v>CARTAGENA</c:v>
                </c:pt>
                <c:pt idx="9">
                  <c:v>VIGO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519</c:v>
                </c:pt>
                <c:pt idx="1">
                  <c:v>435</c:v>
                </c:pt>
                <c:pt idx="2">
                  <c:v>238</c:v>
                </c:pt>
                <c:pt idx="3">
                  <c:v>289</c:v>
                </c:pt>
                <c:pt idx="4">
                  <c:v>167</c:v>
                </c:pt>
                <c:pt idx="5">
                  <c:v>133</c:v>
                </c:pt>
                <c:pt idx="6">
                  <c:v>121</c:v>
                </c:pt>
                <c:pt idx="7">
                  <c:v>62</c:v>
                </c:pt>
                <c:pt idx="8">
                  <c:v>62</c:v>
                </c:pt>
                <c:pt idx="9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I5" sqref="I5"/>
    </sheetView>
  </sheetViews>
  <sheetFormatPr baseColWidth="10" defaultRowHeight="15" x14ac:dyDescent="0.25"/>
  <cols>
    <col min="1" max="1" width="28.28515625" style="99" bestFit="1" customWidth="1"/>
    <col min="2" max="2" width="16" style="99" bestFit="1" customWidth="1"/>
    <col min="3" max="3" width="26.5703125" style="99" bestFit="1" customWidth="1"/>
    <col min="4" max="16384" width="11.42578125" style="99"/>
  </cols>
  <sheetData>
    <row r="1" spans="1:9" ht="22.5" customHeight="1" x14ac:dyDescent="0.35">
      <c r="D1" s="100" t="s">
        <v>39</v>
      </c>
    </row>
    <row r="4" spans="1:9" x14ac:dyDescent="0.25">
      <c r="F4" s="101"/>
      <c r="G4" s="101"/>
      <c r="I4" s="102">
        <v>41918</v>
      </c>
    </row>
    <row r="6" spans="1:9" x14ac:dyDescent="0.25">
      <c r="A6" s="103" t="s">
        <v>42</v>
      </c>
      <c r="B6" s="104"/>
      <c r="C6" s="104"/>
      <c r="D6" s="105" t="s">
        <v>98</v>
      </c>
      <c r="E6" s="106"/>
      <c r="F6" s="105" t="s">
        <v>40</v>
      </c>
      <c r="G6" s="106"/>
      <c r="H6" s="105" t="s">
        <v>41</v>
      </c>
      <c r="I6" s="106"/>
    </row>
    <row r="7" spans="1:9" x14ac:dyDescent="0.25">
      <c r="A7" s="107"/>
      <c r="B7" s="107"/>
      <c r="C7" s="107"/>
      <c r="D7" s="108">
        <v>2013</v>
      </c>
      <c r="E7" s="108">
        <v>2014</v>
      </c>
      <c r="F7" s="108">
        <v>2013</v>
      </c>
      <c r="G7" s="108">
        <v>2014</v>
      </c>
      <c r="H7" s="108" t="s">
        <v>0</v>
      </c>
      <c r="I7" s="108" t="s">
        <v>3</v>
      </c>
    </row>
    <row r="8" spans="1:9" x14ac:dyDescent="0.25">
      <c r="A8" s="109" t="s">
        <v>12</v>
      </c>
      <c r="B8" s="109" t="s">
        <v>13</v>
      </c>
      <c r="C8" s="110" t="s">
        <v>14</v>
      </c>
      <c r="D8" s="111">
        <v>14008272</v>
      </c>
      <c r="E8" s="111">
        <v>13269563</v>
      </c>
      <c r="F8" s="111">
        <v>102082386</v>
      </c>
      <c r="G8" s="111">
        <v>105479993</v>
      </c>
      <c r="H8" s="111">
        <v>3397607</v>
      </c>
      <c r="I8" s="112">
        <f>((G8*100/F8)-100)</f>
        <v>3.3282989682470827</v>
      </c>
    </row>
    <row r="9" spans="1:9" x14ac:dyDescent="0.25">
      <c r="A9" s="113"/>
      <c r="B9" s="114"/>
      <c r="C9" s="110" t="s">
        <v>15</v>
      </c>
      <c r="D9" s="111">
        <v>7494108</v>
      </c>
      <c r="E9" s="111">
        <v>8117176</v>
      </c>
      <c r="F9" s="111">
        <v>50217623</v>
      </c>
      <c r="G9" s="111">
        <v>56630471</v>
      </c>
      <c r="H9" s="111">
        <v>6412848</v>
      </c>
      <c r="I9" s="112">
        <f t="shared" ref="I9:I19" si="0">((G9*100/F9)-100)</f>
        <v>12.770114587064384</v>
      </c>
    </row>
    <row r="10" spans="1:9" x14ac:dyDescent="0.25">
      <c r="A10" s="113"/>
      <c r="B10" s="109" t="s">
        <v>16</v>
      </c>
      <c r="C10" s="110" t="s">
        <v>17</v>
      </c>
      <c r="D10" s="111">
        <v>4643435</v>
      </c>
      <c r="E10" s="111">
        <v>4613914</v>
      </c>
      <c r="F10" s="111">
        <v>40446973</v>
      </c>
      <c r="G10" s="111">
        <v>41811114</v>
      </c>
      <c r="H10" s="111">
        <v>1364141</v>
      </c>
      <c r="I10" s="112">
        <f t="shared" si="0"/>
        <v>3.3726652424644925</v>
      </c>
    </row>
    <row r="11" spans="1:9" x14ac:dyDescent="0.25">
      <c r="A11" s="113"/>
      <c r="B11" s="113"/>
      <c r="C11" s="110" t="s">
        <v>18</v>
      </c>
      <c r="D11" s="111">
        <v>13314237</v>
      </c>
      <c r="E11" s="111">
        <v>12783475</v>
      </c>
      <c r="F11" s="111">
        <v>102324622</v>
      </c>
      <c r="G11" s="111">
        <v>103670679</v>
      </c>
      <c r="H11" s="111">
        <v>1346057</v>
      </c>
      <c r="I11" s="112">
        <f t="shared" si="0"/>
        <v>1.3154771292485208</v>
      </c>
    </row>
    <row r="12" spans="1:9" x14ac:dyDescent="0.25">
      <c r="A12" s="114"/>
      <c r="B12" s="114"/>
      <c r="C12" s="110" t="s">
        <v>2</v>
      </c>
      <c r="D12" s="111">
        <v>17957672</v>
      </c>
      <c r="E12" s="111">
        <v>17397389</v>
      </c>
      <c r="F12" s="111">
        <v>142771595</v>
      </c>
      <c r="G12" s="111">
        <v>145481793</v>
      </c>
      <c r="H12" s="111">
        <v>2710198</v>
      </c>
      <c r="I12" s="112">
        <f t="shared" si="0"/>
        <v>1.898275353721445</v>
      </c>
    </row>
    <row r="13" spans="1:9" x14ac:dyDescent="0.25">
      <c r="A13" s="115"/>
      <c r="B13" s="115"/>
      <c r="C13" s="116" t="s">
        <v>2</v>
      </c>
      <c r="D13" s="117">
        <v>39460052</v>
      </c>
      <c r="E13" s="117">
        <v>38784128</v>
      </c>
      <c r="F13" s="117">
        <v>295071604</v>
      </c>
      <c r="G13" s="117">
        <v>307592257</v>
      </c>
      <c r="H13" s="117">
        <v>12520653</v>
      </c>
      <c r="I13" s="118">
        <f t="shared" si="0"/>
        <v>4.2432592056536862</v>
      </c>
    </row>
    <row r="14" spans="1:9" x14ac:dyDescent="0.25">
      <c r="A14" s="109" t="s">
        <v>4</v>
      </c>
      <c r="B14" s="119" t="s">
        <v>5</v>
      </c>
      <c r="C14" s="110" t="s">
        <v>6</v>
      </c>
      <c r="D14" s="111">
        <v>22055</v>
      </c>
      <c r="E14" s="111">
        <v>18816</v>
      </c>
      <c r="F14" s="111">
        <v>154506</v>
      </c>
      <c r="G14" s="111">
        <v>157446</v>
      </c>
      <c r="H14" s="111">
        <v>2940</v>
      </c>
      <c r="I14" s="112">
        <f t="shared" si="0"/>
        <v>1.9028387247097243</v>
      </c>
    </row>
    <row r="15" spans="1:9" x14ac:dyDescent="0.25">
      <c r="A15" s="113"/>
      <c r="B15" s="109" t="s">
        <v>7</v>
      </c>
      <c r="C15" s="110" t="s">
        <v>8</v>
      </c>
      <c r="D15" s="111">
        <v>657393</v>
      </c>
      <c r="E15" s="111">
        <v>724032</v>
      </c>
      <c r="F15" s="111">
        <v>5092421</v>
      </c>
      <c r="G15" s="111">
        <v>5387206</v>
      </c>
      <c r="H15" s="111">
        <v>294785</v>
      </c>
      <c r="I15" s="112">
        <f t="shared" si="0"/>
        <v>5.7887005021776474</v>
      </c>
    </row>
    <row r="16" spans="1:9" x14ac:dyDescent="0.25">
      <c r="A16" s="113"/>
      <c r="B16" s="114"/>
      <c r="C16" s="110" t="s">
        <v>9</v>
      </c>
      <c r="D16" s="111">
        <v>208432</v>
      </c>
      <c r="E16" s="111">
        <v>175777</v>
      </c>
      <c r="F16" s="111">
        <v>1394776</v>
      </c>
      <c r="G16" s="111">
        <v>1265641</v>
      </c>
      <c r="H16" s="111">
        <v>-129135</v>
      </c>
      <c r="I16" s="112">
        <f t="shared" si="0"/>
        <v>-9.2584759129781418</v>
      </c>
    </row>
    <row r="17" spans="1:9" x14ac:dyDescent="0.25">
      <c r="A17" s="114"/>
      <c r="B17" s="119" t="s">
        <v>10</v>
      </c>
      <c r="C17" s="110" t="s">
        <v>11</v>
      </c>
      <c r="D17" s="111">
        <v>256211</v>
      </c>
      <c r="E17" s="111">
        <v>121529</v>
      </c>
      <c r="F17" s="111">
        <v>2091041</v>
      </c>
      <c r="G17" s="111">
        <v>1851933</v>
      </c>
      <c r="H17" s="111">
        <v>-239108</v>
      </c>
      <c r="I17" s="112">
        <f t="shared" si="0"/>
        <v>-11.434878608310413</v>
      </c>
    </row>
    <row r="18" spans="1:9" x14ac:dyDescent="0.25">
      <c r="A18" s="120"/>
      <c r="B18" s="120"/>
      <c r="C18" s="116" t="s">
        <v>2</v>
      </c>
      <c r="D18" s="117">
        <v>1144091</v>
      </c>
      <c r="E18" s="117">
        <v>1040154</v>
      </c>
      <c r="F18" s="117">
        <v>8732744</v>
      </c>
      <c r="G18" s="117">
        <v>8662226</v>
      </c>
      <c r="H18" s="117">
        <v>-70518</v>
      </c>
      <c r="I18" s="118">
        <f t="shared" si="0"/>
        <v>-0.8075125069508573</v>
      </c>
    </row>
    <row r="19" spans="1:9" x14ac:dyDescent="0.25">
      <c r="A19" s="121"/>
      <c r="B19" s="121"/>
      <c r="C19" s="122" t="s">
        <v>1</v>
      </c>
      <c r="D19" s="123">
        <f>+D13+D18</f>
        <v>40604143</v>
      </c>
      <c r="E19" s="123">
        <f t="shared" ref="E19:G19" si="1">+E13+E18</f>
        <v>39824282</v>
      </c>
      <c r="F19" s="123">
        <f t="shared" si="1"/>
        <v>303804348</v>
      </c>
      <c r="G19" s="123">
        <f t="shared" si="1"/>
        <v>316254483</v>
      </c>
      <c r="H19" s="123">
        <f t="shared" ref="H19" si="2">G19-F19</f>
        <v>12450135</v>
      </c>
      <c r="I19" s="124">
        <f t="shared" si="0"/>
        <v>4.0980766345055741</v>
      </c>
    </row>
    <row r="20" spans="1:9" x14ac:dyDescent="0.25">
      <c r="A20" s="120"/>
      <c r="B20" s="120"/>
      <c r="I20" s="125"/>
    </row>
    <row r="21" spans="1:9" x14ac:dyDescent="0.25">
      <c r="A21" s="109" t="s">
        <v>19</v>
      </c>
      <c r="B21" s="109" t="s">
        <v>20</v>
      </c>
      <c r="C21" s="110" t="s">
        <v>21</v>
      </c>
      <c r="D21" s="111">
        <v>9934016</v>
      </c>
      <c r="E21" s="111">
        <v>9733001</v>
      </c>
      <c r="F21" s="111">
        <v>74122238</v>
      </c>
      <c r="G21" s="111">
        <v>76393362</v>
      </c>
      <c r="H21" s="111">
        <v>2271124</v>
      </c>
      <c r="I21" s="112">
        <f t="shared" ref="I21:I34" si="3">((G21*100/F21)-100)</f>
        <v>3.0640251310274778</v>
      </c>
    </row>
    <row r="22" spans="1:9" x14ac:dyDescent="0.25">
      <c r="A22" s="113"/>
      <c r="B22" s="114"/>
      <c r="C22" s="110" t="s">
        <v>22</v>
      </c>
      <c r="D22" s="111">
        <v>8181780</v>
      </c>
      <c r="E22" s="111">
        <v>7675130</v>
      </c>
      <c r="F22" s="111">
        <v>62878609</v>
      </c>
      <c r="G22" s="111">
        <v>62971803</v>
      </c>
      <c r="H22" s="111">
        <v>93194</v>
      </c>
      <c r="I22" s="112">
        <f t="shared" si="3"/>
        <v>0.14821256621627299</v>
      </c>
    </row>
    <row r="23" spans="1:9" x14ac:dyDescent="0.25">
      <c r="A23" s="113"/>
      <c r="B23" s="119" t="s">
        <v>23</v>
      </c>
      <c r="C23" s="110" t="s">
        <v>24</v>
      </c>
      <c r="D23" s="111">
        <v>3507220</v>
      </c>
      <c r="E23" s="111">
        <v>3662349</v>
      </c>
      <c r="F23" s="111">
        <v>30351896</v>
      </c>
      <c r="G23" s="111">
        <v>32263242</v>
      </c>
      <c r="H23" s="111">
        <v>1911346</v>
      </c>
      <c r="I23" s="112">
        <f t="shared" si="3"/>
        <v>6.2972869965026206</v>
      </c>
    </row>
    <row r="24" spans="1:9" x14ac:dyDescent="0.25">
      <c r="A24" s="113"/>
      <c r="B24" s="109" t="s">
        <v>25</v>
      </c>
      <c r="C24" s="110" t="s">
        <v>26</v>
      </c>
      <c r="D24" s="111">
        <v>1234797</v>
      </c>
      <c r="E24" s="111">
        <v>1199876.75</v>
      </c>
      <c r="F24" s="111">
        <v>9228806.25</v>
      </c>
      <c r="G24" s="111">
        <v>9450130.5</v>
      </c>
      <c r="H24" s="111">
        <v>221324.25</v>
      </c>
      <c r="I24" s="112">
        <f t="shared" si="3"/>
        <v>2.3981893649571475</v>
      </c>
    </row>
    <row r="25" spans="1:9" x14ac:dyDescent="0.25">
      <c r="A25" s="113"/>
      <c r="B25" s="113"/>
      <c r="C25" s="110" t="s">
        <v>21</v>
      </c>
      <c r="D25" s="111">
        <v>657164.25</v>
      </c>
      <c r="E25" s="111">
        <v>608099.75</v>
      </c>
      <c r="F25" s="111">
        <v>4859634</v>
      </c>
      <c r="G25" s="111">
        <v>5093813.75</v>
      </c>
      <c r="H25" s="111">
        <v>234179.75</v>
      </c>
      <c r="I25" s="112">
        <f t="shared" si="3"/>
        <v>4.8188762775139082</v>
      </c>
    </row>
    <row r="26" spans="1:9" x14ac:dyDescent="0.25">
      <c r="A26" s="113"/>
      <c r="B26" s="113"/>
      <c r="C26" s="110" t="s">
        <v>27</v>
      </c>
      <c r="D26" s="111">
        <v>136112.25</v>
      </c>
      <c r="E26" s="111">
        <v>135432.5</v>
      </c>
      <c r="F26" s="111">
        <v>998604.5</v>
      </c>
      <c r="G26" s="111">
        <v>1076976.75</v>
      </c>
      <c r="H26" s="111">
        <v>78372.25</v>
      </c>
      <c r="I26" s="112">
        <f t="shared" si="3"/>
        <v>7.8481771311865742</v>
      </c>
    </row>
    <row r="27" spans="1:9" x14ac:dyDescent="0.25">
      <c r="A27" s="113"/>
      <c r="B27" s="113"/>
      <c r="C27" s="110" t="s">
        <v>28</v>
      </c>
      <c r="D27" s="111">
        <v>441520.5</v>
      </c>
      <c r="E27" s="111">
        <v>456337.5</v>
      </c>
      <c r="F27" s="111">
        <v>3370556.75</v>
      </c>
      <c r="G27" s="111">
        <v>3279327</v>
      </c>
      <c r="H27" s="111">
        <v>-91229.75</v>
      </c>
      <c r="I27" s="112">
        <f t="shared" si="3"/>
        <v>-2.706667081039356</v>
      </c>
    </row>
    <row r="28" spans="1:9" x14ac:dyDescent="0.25">
      <c r="A28" s="113"/>
      <c r="B28" s="114"/>
      <c r="C28" s="110" t="s">
        <v>29</v>
      </c>
      <c r="D28" s="111">
        <v>577632.75</v>
      </c>
      <c r="E28" s="111">
        <v>591777</v>
      </c>
      <c r="F28" s="111">
        <v>4369172.25</v>
      </c>
      <c r="G28" s="111">
        <v>4356316.75</v>
      </c>
      <c r="H28" s="111">
        <v>-12855.5</v>
      </c>
      <c r="I28" s="112">
        <f t="shared" si="3"/>
        <v>-0.29423193374900336</v>
      </c>
    </row>
    <row r="29" spans="1:9" x14ac:dyDescent="0.25">
      <c r="A29" s="113"/>
      <c r="B29" s="109" t="s">
        <v>30</v>
      </c>
      <c r="C29" s="110" t="s">
        <v>31</v>
      </c>
      <c r="D29" s="111">
        <v>4550641</v>
      </c>
      <c r="E29" s="111">
        <v>4196663</v>
      </c>
      <c r="F29" s="111">
        <v>19457252</v>
      </c>
      <c r="G29" s="111">
        <v>18926064</v>
      </c>
      <c r="H29" s="111">
        <v>-531188</v>
      </c>
      <c r="I29" s="112">
        <f t="shared" si="3"/>
        <v>-2.7300258022047501</v>
      </c>
    </row>
    <row r="30" spans="1:9" x14ac:dyDescent="0.25">
      <c r="A30" s="113"/>
      <c r="B30" s="114"/>
      <c r="C30" s="110" t="s">
        <v>32</v>
      </c>
      <c r="D30" s="111">
        <v>738221</v>
      </c>
      <c r="E30" s="111">
        <v>727785</v>
      </c>
      <c r="F30" s="111">
        <v>4571873</v>
      </c>
      <c r="G30" s="111">
        <v>4573404</v>
      </c>
      <c r="H30" s="111">
        <v>1531</v>
      </c>
      <c r="I30" s="112">
        <f t="shared" si="3"/>
        <v>3.3487369399807676E-2</v>
      </c>
    </row>
    <row r="31" spans="1:9" x14ac:dyDescent="0.25">
      <c r="A31" s="113"/>
      <c r="B31" s="119" t="s">
        <v>33</v>
      </c>
      <c r="C31" s="110" t="s">
        <v>34</v>
      </c>
      <c r="D31" s="111">
        <v>811481</v>
      </c>
      <c r="E31" s="111">
        <v>813954</v>
      </c>
      <c r="F31" s="111">
        <v>3061110</v>
      </c>
      <c r="G31" s="111">
        <v>2985056</v>
      </c>
      <c r="H31" s="111">
        <v>-76054</v>
      </c>
      <c r="I31" s="112">
        <f t="shared" si="3"/>
        <v>-2.4845235878488552</v>
      </c>
    </row>
    <row r="32" spans="1:9" x14ac:dyDescent="0.25">
      <c r="A32" s="113"/>
      <c r="B32" s="109" t="s">
        <v>35</v>
      </c>
      <c r="C32" s="110" t="s">
        <v>36</v>
      </c>
      <c r="D32" s="111">
        <v>13892</v>
      </c>
      <c r="E32" s="111">
        <v>10269</v>
      </c>
      <c r="F32" s="111">
        <v>87817</v>
      </c>
      <c r="G32" s="111">
        <v>86868</v>
      </c>
      <c r="H32" s="111">
        <v>-949</v>
      </c>
      <c r="I32" s="112">
        <f t="shared" si="3"/>
        <v>-1.0806563649407224</v>
      </c>
    </row>
    <row r="33" spans="1:9" x14ac:dyDescent="0.25">
      <c r="A33" s="113"/>
      <c r="B33" s="113"/>
      <c r="C33" s="110" t="s">
        <v>37</v>
      </c>
      <c r="D33" s="111">
        <v>168260730</v>
      </c>
      <c r="E33" s="111">
        <v>170857276</v>
      </c>
      <c r="F33" s="111">
        <v>1202616019</v>
      </c>
      <c r="G33" s="111">
        <v>1251960749</v>
      </c>
      <c r="H33" s="111">
        <v>49344730</v>
      </c>
      <c r="I33" s="112">
        <f t="shared" si="3"/>
        <v>4.1031159755406463</v>
      </c>
    </row>
    <row r="34" spans="1:9" x14ac:dyDescent="0.25">
      <c r="A34" s="126"/>
      <c r="B34" s="127"/>
      <c r="C34" s="110" t="s">
        <v>38</v>
      </c>
      <c r="D34" s="111">
        <v>300</v>
      </c>
      <c r="E34" s="111">
        <v>299</v>
      </c>
      <c r="F34" s="111">
        <v>2215</v>
      </c>
      <c r="G34" s="111">
        <v>2155</v>
      </c>
      <c r="H34" s="111">
        <v>-60</v>
      </c>
      <c r="I34" s="112">
        <f t="shared" si="3"/>
        <v>-2.7088036117381478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style="69" bestFit="1" customWidth="1"/>
    <col min="2" max="5" width="11.42578125" style="69"/>
    <col min="6" max="6" width="6.28515625" style="69" customWidth="1"/>
    <col min="7" max="16384" width="11.42578125" style="69"/>
  </cols>
  <sheetData>
    <row r="1" spans="1:12" s="67" customFormat="1" ht="22.5" customHeight="1" x14ac:dyDescent="0.35">
      <c r="F1" s="68" t="s">
        <v>74</v>
      </c>
    </row>
    <row r="2" spans="1:12" s="67" customFormat="1" ht="21" x14ac:dyDescent="0.35"/>
    <row r="5" spans="1:12" x14ac:dyDescent="0.25">
      <c r="A5" s="89" t="s">
        <v>97</v>
      </c>
      <c r="B5" s="87" t="str">
        <f>'Resumen general'!D6</f>
        <v>Mes Agosto</v>
      </c>
      <c r="C5" s="88"/>
      <c r="D5" s="87" t="str">
        <f>'Resumen general'!F6</f>
        <v>Acumulado desde Enero</v>
      </c>
      <c r="E5" s="88"/>
      <c r="F5" s="88"/>
      <c r="L5" s="70">
        <f>'Resumen general'!I4</f>
        <v>41918</v>
      </c>
    </row>
    <row r="6" spans="1:12" x14ac:dyDescent="0.25">
      <c r="A6" s="90"/>
      <c r="B6" s="71">
        <f>'Resumen general'!D7</f>
        <v>2013</v>
      </c>
      <c r="C6" s="71">
        <f>'Resumen general'!E7</f>
        <v>2014</v>
      </c>
      <c r="D6" s="71">
        <f>'Resumen general'!F7</f>
        <v>2013</v>
      </c>
      <c r="E6" s="71">
        <f>'Resumen general'!G7</f>
        <v>2014</v>
      </c>
      <c r="F6" s="71" t="s">
        <v>43</v>
      </c>
    </row>
    <row r="7" spans="1:12" x14ac:dyDescent="0.25">
      <c r="A7" s="72" t="s">
        <v>44</v>
      </c>
      <c r="B7" s="73">
        <v>1112077</v>
      </c>
      <c r="C7" s="73">
        <v>1063455</v>
      </c>
      <c r="D7" s="73">
        <v>8101176</v>
      </c>
      <c r="E7" s="73">
        <v>7923963</v>
      </c>
      <c r="F7" s="74">
        <f>((E7*100)/D7)-100</f>
        <v>-2.1874972226254528</v>
      </c>
      <c r="G7" s="75"/>
      <c r="H7" s="75"/>
      <c r="I7" s="75"/>
    </row>
    <row r="8" spans="1:12" x14ac:dyDescent="0.25">
      <c r="A8" s="76" t="s">
        <v>45</v>
      </c>
      <c r="B8" s="77">
        <v>174949</v>
      </c>
      <c r="C8" s="77">
        <v>237169</v>
      </c>
      <c r="D8" s="77">
        <v>1607994</v>
      </c>
      <c r="E8" s="77">
        <v>1628402</v>
      </c>
      <c r="F8" s="78">
        <f t="shared" ref="F8:F35" si="0">((E8*100)/D8)-100</f>
        <v>1.2691589645234984</v>
      </c>
      <c r="G8" s="75"/>
      <c r="H8" s="75"/>
      <c r="I8" s="75"/>
    </row>
    <row r="9" spans="1:12" x14ac:dyDescent="0.25">
      <c r="A9" s="72" t="s">
        <v>46</v>
      </c>
      <c r="B9" s="73">
        <v>590257</v>
      </c>
      <c r="C9" s="73">
        <v>429563</v>
      </c>
      <c r="D9" s="73">
        <v>3186232</v>
      </c>
      <c r="E9" s="73">
        <v>3563579</v>
      </c>
      <c r="F9" s="74">
        <f t="shared" si="0"/>
        <v>11.843048466025067</v>
      </c>
      <c r="G9" s="75"/>
      <c r="H9" s="75"/>
      <c r="I9" s="75"/>
    </row>
    <row r="10" spans="1:12" x14ac:dyDescent="0.25">
      <c r="A10" s="76" t="s">
        <v>47</v>
      </c>
      <c r="B10" s="77">
        <v>455284</v>
      </c>
      <c r="C10" s="77">
        <v>433643</v>
      </c>
      <c r="D10" s="77">
        <v>3184387</v>
      </c>
      <c r="E10" s="77">
        <v>3261200</v>
      </c>
      <c r="F10" s="78">
        <f t="shared" si="0"/>
        <v>2.4121754045598038</v>
      </c>
      <c r="G10" s="75"/>
      <c r="H10" s="75"/>
      <c r="I10" s="75"/>
    </row>
    <row r="11" spans="1:12" x14ac:dyDescent="0.25">
      <c r="A11" s="72" t="s">
        <v>48</v>
      </c>
      <c r="B11" s="73">
        <v>7838851</v>
      </c>
      <c r="C11" s="73">
        <v>7388001</v>
      </c>
      <c r="D11" s="73">
        <v>59161892</v>
      </c>
      <c r="E11" s="73">
        <v>64210541</v>
      </c>
      <c r="F11" s="74">
        <f t="shared" si="0"/>
        <v>8.5336165381593929</v>
      </c>
      <c r="G11" s="75"/>
      <c r="H11" s="75"/>
      <c r="I11" s="75"/>
    </row>
    <row r="12" spans="1:12" x14ac:dyDescent="0.25">
      <c r="A12" s="76" t="s">
        <v>49</v>
      </c>
      <c r="B12" s="77">
        <v>395298</v>
      </c>
      <c r="C12" s="77">
        <v>386283</v>
      </c>
      <c r="D12" s="77">
        <v>2549485</v>
      </c>
      <c r="E12" s="77">
        <v>2076669</v>
      </c>
      <c r="F12" s="78">
        <f t="shared" si="0"/>
        <v>-18.545549395270029</v>
      </c>
      <c r="G12" s="75"/>
      <c r="H12" s="75"/>
      <c r="I12" s="75"/>
    </row>
    <row r="13" spans="1:12" x14ac:dyDescent="0.25">
      <c r="A13" s="72" t="s">
        <v>50</v>
      </c>
      <c r="B13" s="73">
        <v>1196168</v>
      </c>
      <c r="C13" s="73">
        <v>1202684</v>
      </c>
      <c r="D13" s="73">
        <v>8146872</v>
      </c>
      <c r="E13" s="73">
        <v>8546129</v>
      </c>
      <c r="F13" s="74">
        <f t="shared" si="0"/>
        <v>4.9007398176870822</v>
      </c>
      <c r="G13" s="75"/>
      <c r="H13" s="75"/>
      <c r="I13" s="75"/>
    </row>
    <row r="14" spans="1:12" x14ac:dyDescent="0.25">
      <c r="A14" s="76" t="s">
        <v>51</v>
      </c>
      <c r="B14" s="77">
        <v>3747926</v>
      </c>
      <c r="C14" s="77">
        <v>3839058</v>
      </c>
      <c r="D14" s="77">
        <v>28857553</v>
      </c>
      <c r="E14" s="77">
        <v>30984107</v>
      </c>
      <c r="F14" s="78">
        <f t="shared" si="0"/>
        <v>7.3691417979895988</v>
      </c>
      <c r="G14" s="75"/>
      <c r="H14" s="75"/>
      <c r="I14" s="75"/>
    </row>
    <row r="15" spans="1:12" x14ac:dyDescent="0.25">
      <c r="A15" s="72" t="s">
        <v>52</v>
      </c>
      <c r="B15" s="73">
        <v>2985116</v>
      </c>
      <c r="C15" s="73">
        <v>2544387</v>
      </c>
      <c r="D15" s="73">
        <v>20515721</v>
      </c>
      <c r="E15" s="73">
        <v>20195407</v>
      </c>
      <c r="F15" s="74">
        <f t="shared" si="0"/>
        <v>-1.5613099827200756</v>
      </c>
      <c r="G15" s="75"/>
      <c r="H15" s="75"/>
      <c r="I15" s="75"/>
    </row>
    <row r="16" spans="1:12" x14ac:dyDescent="0.25">
      <c r="A16" s="76" t="s">
        <v>53</v>
      </c>
      <c r="B16" s="77">
        <v>2724199</v>
      </c>
      <c r="C16" s="77">
        <v>3032980</v>
      </c>
      <c r="D16" s="77">
        <v>19245163</v>
      </c>
      <c r="E16" s="77">
        <v>20713285</v>
      </c>
      <c r="F16" s="78">
        <f t="shared" si="0"/>
        <v>7.6285246323972444</v>
      </c>
      <c r="G16" s="75"/>
      <c r="H16" s="75"/>
      <c r="I16" s="75"/>
    </row>
    <row r="17" spans="1:9" x14ac:dyDescent="0.25">
      <c r="A17" s="72" t="s">
        <v>54</v>
      </c>
      <c r="B17" s="73">
        <v>1011231</v>
      </c>
      <c r="C17" s="73">
        <v>1255142</v>
      </c>
      <c r="D17" s="73">
        <v>9184955</v>
      </c>
      <c r="E17" s="73">
        <v>10526273</v>
      </c>
      <c r="F17" s="74">
        <f t="shared" si="0"/>
        <v>14.603424839860409</v>
      </c>
      <c r="G17" s="75"/>
      <c r="H17" s="75"/>
      <c r="I17" s="75"/>
    </row>
    <row r="18" spans="1:9" x14ac:dyDescent="0.25">
      <c r="A18" s="76" t="s">
        <v>55</v>
      </c>
      <c r="B18" s="77">
        <v>212812</v>
      </c>
      <c r="C18" s="77">
        <v>164418</v>
      </c>
      <c r="D18" s="77">
        <v>1730277</v>
      </c>
      <c r="E18" s="77">
        <v>1523703</v>
      </c>
      <c r="F18" s="78">
        <f t="shared" si="0"/>
        <v>-11.938782056283472</v>
      </c>
      <c r="G18" s="75"/>
      <c r="H18" s="75"/>
      <c r="I18" s="75"/>
    </row>
    <row r="19" spans="1:9" x14ac:dyDescent="0.25">
      <c r="A19" s="72" t="s">
        <v>56</v>
      </c>
      <c r="B19" s="73">
        <v>1085857</v>
      </c>
      <c r="C19" s="73">
        <v>963577</v>
      </c>
      <c r="D19" s="73">
        <v>7953803</v>
      </c>
      <c r="E19" s="73">
        <v>8359079</v>
      </c>
      <c r="F19" s="74">
        <f t="shared" si="0"/>
        <v>5.0953738733534095</v>
      </c>
      <c r="G19" s="75"/>
      <c r="H19" s="75"/>
      <c r="I19" s="75"/>
    </row>
    <row r="20" spans="1:9" x14ac:dyDescent="0.25">
      <c r="A20" s="76" t="s">
        <v>57</v>
      </c>
      <c r="B20" s="77">
        <v>1996429</v>
      </c>
      <c r="C20" s="77">
        <v>1512378</v>
      </c>
      <c r="D20" s="77">
        <v>11497309</v>
      </c>
      <c r="E20" s="77">
        <v>11959690</v>
      </c>
      <c r="F20" s="78">
        <f t="shared" si="0"/>
        <v>4.0216454128526919</v>
      </c>
      <c r="G20" s="75"/>
      <c r="H20" s="75"/>
      <c r="I20" s="75"/>
    </row>
    <row r="21" spans="1:9" x14ac:dyDescent="0.25">
      <c r="A21" s="72" t="s">
        <v>58</v>
      </c>
      <c r="B21" s="73">
        <v>2340023</v>
      </c>
      <c r="C21" s="73">
        <v>2064034</v>
      </c>
      <c r="D21" s="73">
        <v>16404315</v>
      </c>
      <c r="E21" s="73">
        <v>17286001</v>
      </c>
      <c r="F21" s="74">
        <f t="shared" si="0"/>
        <v>5.3747200050718362</v>
      </c>
      <c r="G21" s="75"/>
      <c r="H21" s="75"/>
      <c r="I21" s="75"/>
    </row>
    <row r="22" spans="1:9" x14ac:dyDescent="0.25">
      <c r="A22" s="76" t="s">
        <v>59</v>
      </c>
      <c r="B22" s="77">
        <v>1856602</v>
      </c>
      <c r="C22" s="77">
        <v>1684279</v>
      </c>
      <c r="D22" s="77">
        <v>14771098</v>
      </c>
      <c r="E22" s="77">
        <v>14242245</v>
      </c>
      <c r="F22" s="78">
        <f t="shared" si="0"/>
        <v>-3.5803228710553583</v>
      </c>
      <c r="G22" s="75"/>
      <c r="H22" s="75"/>
      <c r="I22" s="75"/>
    </row>
    <row r="23" spans="1:9" x14ac:dyDescent="0.25">
      <c r="A23" s="72" t="s">
        <v>60</v>
      </c>
      <c r="B23" s="73">
        <v>341491</v>
      </c>
      <c r="C23" s="73">
        <v>141046</v>
      </c>
      <c r="D23" s="73">
        <v>1720063</v>
      </c>
      <c r="E23" s="73">
        <v>1478788</v>
      </c>
      <c r="F23" s="74">
        <f t="shared" si="0"/>
        <v>-14.027102495664408</v>
      </c>
      <c r="G23" s="75"/>
      <c r="H23" s="75"/>
      <c r="I23" s="75"/>
    </row>
    <row r="24" spans="1:9" x14ac:dyDescent="0.25">
      <c r="A24" s="76" t="s">
        <v>61</v>
      </c>
      <c r="B24" s="77">
        <v>175950</v>
      </c>
      <c r="C24" s="77">
        <v>181980</v>
      </c>
      <c r="D24" s="77">
        <v>1240522</v>
      </c>
      <c r="E24" s="77">
        <v>1222784</v>
      </c>
      <c r="F24" s="78">
        <f t="shared" si="0"/>
        <v>-1.429881936797571</v>
      </c>
      <c r="G24" s="75"/>
      <c r="H24" s="75"/>
      <c r="I24" s="75"/>
    </row>
    <row r="25" spans="1:9" x14ac:dyDescent="0.25">
      <c r="A25" s="72" t="s">
        <v>62</v>
      </c>
      <c r="B25" s="73">
        <v>81152</v>
      </c>
      <c r="C25" s="73">
        <v>81917</v>
      </c>
      <c r="D25" s="73">
        <v>654229</v>
      </c>
      <c r="E25" s="73">
        <v>676391</v>
      </c>
      <c r="F25" s="74">
        <f t="shared" si="0"/>
        <v>3.3874988727188793</v>
      </c>
      <c r="G25" s="75"/>
      <c r="H25" s="75"/>
      <c r="I25" s="75"/>
    </row>
    <row r="26" spans="1:9" x14ac:dyDescent="0.25">
      <c r="A26" s="76" t="s">
        <v>63</v>
      </c>
      <c r="B26" s="77">
        <v>164011</v>
      </c>
      <c r="C26" s="77">
        <v>175014</v>
      </c>
      <c r="D26" s="77">
        <v>1314248</v>
      </c>
      <c r="E26" s="77">
        <v>1318848</v>
      </c>
      <c r="F26" s="78">
        <f t="shared" si="0"/>
        <v>0.35001004376647415</v>
      </c>
      <c r="G26" s="75"/>
      <c r="H26" s="75"/>
      <c r="I26" s="75"/>
    </row>
    <row r="27" spans="1:9" x14ac:dyDescent="0.25">
      <c r="A27" s="72" t="s">
        <v>64</v>
      </c>
      <c r="B27" s="73">
        <v>194722</v>
      </c>
      <c r="C27" s="73">
        <v>235655</v>
      </c>
      <c r="D27" s="73">
        <v>1785212</v>
      </c>
      <c r="E27" s="73">
        <v>2240669</v>
      </c>
      <c r="F27" s="74">
        <f t="shared" si="0"/>
        <v>25.512768231448135</v>
      </c>
      <c r="G27" s="75"/>
      <c r="H27" s="75"/>
      <c r="I27" s="75"/>
    </row>
    <row r="28" spans="1:9" x14ac:dyDescent="0.25">
      <c r="A28" s="76" t="s">
        <v>65</v>
      </c>
      <c r="B28" s="77">
        <v>1124916</v>
      </c>
      <c r="C28" s="77">
        <v>846970</v>
      </c>
      <c r="D28" s="77">
        <v>9001530</v>
      </c>
      <c r="E28" s="77">
        <v>8192961</v>
      </c>
      <c r="F28" s="78">
        <f t="shared" si="0"/>
        <v>-8.9825729625963646</v>
      </c>
      <c r="G28" s="75"/>
      <c r="H28" s="75"/>
      <c r="I28" s="75"/>
    </row>
    <row r="29" spans="1:9" x14ac:dyDescent="0.25">
      <c r="A29" s="72" t="s">
        <v>66</v>
      </c>
      <c r="B29" s="73">
        <v>427786</v>
      </c>
      <c r="C29" s="73">
        <v>501787</v>
      </c>
      <c r="D29" s="73">
        <v>3069156</v>
      </c>
      <c r="E29" s="73">
        <v>3540875</v>
      </c>
      <c r="F29" s="74">
        <f t="shared" si="0"/>
        <v>15.369665145727353</v>
      </c>
      <c r="G29" s="75"/>
      <c r="H29" s="75"/>
      <c r="I29" s="75"/>
    </row>
    <row r="30" spans="1:9" x14ac:dyDescent="0.25">
      <c r="A30" s="76" t="s">
        <v>67</v>
      </c>
      <c r="B30" s="77">
        <v>353469</v>
      </c>
      <c r="C30" s="77">
        <v>369788</v>
      </c>
      <c r="D30" s="77">
        <v>2888646</v>
      </c>
      <c r="E30" s="77">
        <v>2789406</v>
      </c>
      <c r="F30" s="78">
        <f t="shared" si="0"/>
        <v>-3.4355196171493532</v>
      </c>
      <c r="G30" s="75"/>
      <c r="H30" s="75"/>
      <c r="I30" s="75"/>
    </row>
    <row r="31" spans="1:9" x14ac:dyDescent="0.25">
      <c r="A31" s="72" t="s">
        <v>68</v>
      </c>
      <c r="B31" s="73">
        <v>2462259</v>
      </c>
      <c r="C31" s="73">
        <v>3200031</v>
      </c>
      <c r="D31" s="73">
        <v>18582197</v>
      </c>
      <c r="E31" s="73">
        <v>20119193</v>
      </c>
      <c r="F31" s="74">
        <f t="shared" si="0"/>
        <v>8.2713362687953378</v>
      </c>
      <c r="G31" s="75"/>
      <c r="H31" s="75"/>
      <c r="I31" s="75"/>
    </row>
    <row r="32" spans="1:9" x14ac:dyDescent="0.25">
      <c r="A32" s="76" t="s">
        <v>69</v>
      </c>
      <c r="B32" s="77">
        <v>5178552</v>
      </c>
      <c r="C32" s="77">
        <v>5482824</v>
      </c>
      <c r="D32" s="77">
        <v>44000604</v>
      </c>
      <c r="E32" s="77">
        <v>44329675</v>
      </c>
      <c r="F32" s="78">
        <f t="shared" si="0"/>
        <v>0.74787837003329116</v>
      </c>
      <c r="G32" s="75"/>
      <c r="H32" s="75"/>
      <c r="I32" s="75"/>
    </row>
    <row r="33" spans="1:9" x14ac:dyDescent="0.25">
      <c r="A33" s="72" t="s">
        <v>70</v>
      </c>
      <c r="B33" s="73">
        <v>307230</v>
      </c>
      <c r="C33" s="73">
        <v>307397</v>
      </c>
      <c r="D33" s="73">
        <v>2798613</v>
      </c>
      <c r="E33" s="73">
        <v>2672648</v>
      </c>
      <c r="F33" s="74">
        <f t="shared" si="0"/>
        <v>-4.5009795923909479</v>
      </c>
      <c r="G33" s="75"/>
      <c r="H33" s="75"/>
      <c r="I33" s="75"/>
    </row>
    <row r="34" spans="1:9" x14ac:dyDescent="0.25">
      <c r="A34" s="76" t="s">
        <v>71</v>
      </c>
      <c r="B34" s="77">
        <v>69526</v>
      </c>
      <c r="C34" s="77">
        <v>98822</v>
      </c>
      <c r="D34" s="77">
        <v>651096</v>
      </c>
      <c r="E34" s="77">
        <v>671972</v>
      </c>
      <c r="F34" s="78">
        <f t="shared" si="0"/>
        <v>3.2062860161942268</v>
      </c>
      <c r="G34" s="75"/>
      <c r="H34" s="75"/>
      <c r="I34" s="75"/>
    </row>
    <row r="35" spans="1:9" x14ac:dyDescent="0.25">
      <c r="A35" s="79" t="s">
        <v>72</v>
      </c>
      <c r="B35" s="80">
        <f>SUM(B7:B34)</f>
        <v>40604143</v>
      </c>
      <c r="C35" s="80">
        <f>SUM(C7:C34)</f>
        <v>39824282</v>
      </c>
      <c r="D35" s="80">
        <f>SUM(D7:D34)</f>
        <v>303804348</v>
      </c>
      <c r="E35" s="80">
        <f>SUM(E7:E34)</f>
        <v>316254483</v>
      </c>
      <c r="F35" s="81">
        <f t="shared" si="0"/>
        <v>4.0980766345055741</v>
      </c>
      <c r="G35" s="75"/>
      <c r="H35" s="75"/>
      <c r="I35" s="75"/>
    </row>
    <row r="37" spans="1:9" x14ac:dyDescent="0.25">
      <c r="A37" s="82"/>
      <c r="B37" s="82">
        <f>E6</f>
        <v>2014</v>
      </c>
      <c r="C37" s="82">
        <f>D6</f>
        <v>2013</v>
      </c>
      <c r="D37" s="82"/>
      <c r="E37" s="82"/>
      <c r="F37" s="82">
        <f>B37</f>
        <v>2014</v>
      </c>
      <c r="G37" s="82">
        <f>C37</f>
        <v>2013</v>
      </c>
    </row>
    <row r="38" spans="1:9" x14ac:dyDescent="0.25">
      <c r="A38" s="82" t="str">
        <f>A7</f>
        <v>A CORUÑA</v>
      </c>
      <c r="B38" s="83">
        <f>E7</f>
        <v>7923963</v>
      </c>
      <c r="C38" s="83">
        <f>D7</f>
        <v>8101176</v>
      </c>
      <c r="D38" s="83">
        <f>_xlfn.RANK.EQ(B38,$B$38:$B$65)+COUNTIF($B$38:$B$65,B38)-1</f>
        <v>14</v>
      </c>
      <c r="E38" s="82" t="str">
        <f t="shared" ref="E38:E65" si="1">INDEX($A$38:$B$65,MATCH(ROW()-37,$D$38:$D$65,0),1)</f>
        <v>BAHIA DE ALGECIRAS</v>
      </c>
      <c r="F38" s="82">
        <f>LOOKUP(E38,$A$38:$A$65,$B$38:$B$65)</f>
        <v>64210541</v>
      </c>
      <c r="G38" s="82">
        <f>LOOKUP(E38,$A$38:$A$65,$C$38:$C$65)</f>
        <v>59161892</v>
      </c>
    </row>
    <row r="39" spans="1:9" x14ac:dyDescent="0.25">
      <c r="A39" s="82" t="str">
        <f t="shared" ref="A39:A65" si="2">A8</f>
        <v>ALICANTE</v>
      </c>
      <c r="B39" s="83">
        <f t="shared" ref="B39:B65" si="3">E8</f>
        <v>1628402</v>
      </c>
      <c r="C39" s="83">
        <f t="shared" ref="C39:C65" si="4">D8</f>
        <v>1607994</v>
      </c>
      <c r="D39" s="83">
        <f t="shared" ref="D39:D65" si="5">_xlfn.RANK.EQ(B39,$B$38:$B$65)+COUNTIF($B$38:$B$65,B39)-1</f>
        <v>22</v>
      </c>
      <c r="E39" s="82" t="str">
        <f t="shared" si="1"/>
        <v>VALENCIA</v>
      </c>
      <c r="F39" s="82">
        <f t="shared" ref="F39:F65" si="6">LOOKUP(E39,$A$38:$A$65,$B$38:$B$65)</f>
        <v>44329675</v>
      </c>
      <c r="G39" s="82">
        <f t="shared" ref="G39:G65" si="7">LOOKUP(E39,$A$38:$A$65,$C$38:$C$65)</f>
        <v>44000604</v>
      </c>
    </row>
    <row r="40" spans="1:9" x14ac:dyDescent="0.25">
      <c r="A40" s="82" t="str">
        <f t="shared" si="2"/>
        <v>ALMERIA</v>
      </c>
      <c r="B40" s="83">
        <f t="shared" si="3"/>
        <v>3563579</v>
      </c>
      <c r="C40" s="83">
        <f t="shared" si="4"/>
        <v>3186232</v>
      </c>
      <c r="D40" s="83">
        <f t="shared" si="5"/>
        <v>15</v>
      </c>
      <c r="E40" s="82" t="str">
        <f t="shared" si="1"/>
        <v>BARCELONA</v>
      </c>
      <c r="F40" s="82">
        <f t="shared" si="6"/>
        <v>30984107</v>
      </c>
      <c r="G40" s="82">
        <f t="shared" si="7"/>
        <v>28857553</v>
      </c>
    </row>
    <row r="41" spans="1:9" x14ac:dyDescent="0.25">
      <c r="A41" s="82" t="str">
        <f t="shared" si="2"/>
        <v>AVILES</v>
      </c>
      <c r="B41" s="83">
        <f t="shared" si="3"/>
        <v>3261200</v>
      </c>
      <c r="C41" s="83">
        <f t="shared" si="4"/>
        <v>3184387</v>
      </c>
      <c r="D41" s="83">
        <f t="shared" si="5"/>
        <v>17</v>
      </c>
      <c r="E41" s="82" t="str">
        <f t="shared" si="1"/>
        <v>CARTAGENA</v>
      </c>
      <c r="F41" s="82">
        <f t="shared" si="6"/>
        <v>20713285</v>
      </c>
      <c r="G41" s="82">
        <f t="shared" si="7"/>
        <v>19245163</v>
      </c>
    </row>
    <row r="42" spans="1:9" x14ac:dyDescent="0.25">
      <c r="A42" s="82" t="str">
        <f t="shared" si="2"/>
        <v>BAHIA DE ALGECIRAS</v>
      </c>
      <c r="B42" s="83">
        <f t="shared" si="3"/>
        <v>64210541</v>
      </c>
      <c r="C42" s="83">
        <f t="shared" si="4"/>
        <v>59161892</v>
      </c>
      <c r="D42" s="83">
        <f t="shared" si="5"/>
        <v>1</v>
      </c>
      <c r="E42" s="82" t="str">
        <f t="shared" si="1"/>
        <v>BILBAO</v>
      </c>
      <c r="F42" s="82">
        <f t="shared" si="6"/>
        <v>20195407</v>
      </c>
      <c r="G42" s="82">
        <f t="shared" si="7"/>
        <v>20515721</v>
      </c>
    </row>
    <row r="43" spans="1:9" x14ac:dyDescent="0.25">
      <c r="A43" s="82" t="str">
        <f t="shared" si="2"/>
        <v>BAHIA DE CADIZ</v>
      </c>
      <c r="B43" s="83">
        <f t="shared" si="3"/>
        <v>2076669</v>
      </c>
      <c r="C43" s="83">
        <f t="shared" si="4"/>
        <v>2549485</v>
      </c>
      <c r="D43" s="83">
        <f t="shared" si="5"/>
        <v>21</v>
      </c>
      <c r="E43" s="82" t="str">
        <f t="shared" si="1"/>
        <v>TARRAGONA</v>
      </c>
      <c r="F43" s="82">
        <f t="shared" si="6"/>
        <v>20119193</v>
      </c>
      <c r="G43" s="82">
        <f t="shared" si="7"/>
        <v>18582197</v>
      </c>
    </row>
    <row r="44" spans="1:9" x14ac:dyDescent="0.25">
      <c r="A44" s="82" t="str">
        <f t="shared" si="2"/>
        <v>BALEARES</v>
      </c>
      <c r="B44" s="83">
        <f t="shared" si="3"/>
        <v>8546129</v>
      </c>
      <c r="C44" s="83">
        <f t="shared" si="4"/>
        <v>8146872</v>
      </c>
      <c r="D44" s="83">
        <f t="shared" si="5"/>
        <v>11</v>
      </c>
      <c r="E44" s="82" t="str">
        <f t="shared" si="1"/>
        <v>HUELVA</v>
      </c>
      <c r="F44" s="82">
        <f t="shared" si="6"/>
        <v>17286001</v>
      </c>
      <c r="G44" s="82">
        <f t="shared" si="7"/>
        <v>16404315</v>
      </c>
    </row>
    <row r="45" spans="1:9" x14ac:dyDescent="0.25">
      <c r="A45" s="82" t="str">
        <f t="shared" si="2"/>
        <v>BARCELONA</v>
      </c>
      <c r="B45" s="83">
        <f t="shared" si="3"/>
        <v>30984107</v>
      </c>
      <c r="C45" s="83">
        <f t="shared" si="4"/>
        <v>28857553</v>
      </c>
      <c r="D45" s="83">
        <f t="shared" si="5"/>
        <v>3</v>
      </c>
      <c r="E45" s="82" t="str">
        <f t="shared" si="1"/>
        <v>LAS PALMAS</v>
      </c>
      <c r="F45" s="82">
        <f t="shared" si="6"/>
        <v>14242245</v>
      </c>
      <c r="G45" s="82">
        <f t="shared" si="7"/>
        <v>14771098</v>
      </c>
    </row>
    <row r="46" spans="1:9" x14ac:dyDescent="0.25">
      <c r="A46" s="82" t="str">
        <f t="shared" si="2"/>
        <v>BILBAO</v>
      </c>
      <c r="B46" s="83">
        <f t="shared" si="3"/>
        <v>20195407</v>
      </c>
      <c r="C46" s="83">
        <f t="shared" si="4"/>
        <v>20515721</v>
      </c>
      <c r="D46" s="83">
        <f t="shared" si="5"/>
        <v>5</v>
      </c>
      <c r="E46" s="82" t="str">
        <f t="shared" si="1"/>
        <v>GIJON</v>
      </c>
      <c r="F46" s="82">
        <f t="shared" si="6"/>
        <v>11959690</v>
      </c>
      <c r="G46" s="82">
        <f t="shared" si="7"/>
        <v>11497309</v>
      </c>
    </row>
    <row r="47" spans="1:9" x14ac:dyDescent="0.25">
      <c r="A47" s="82" t="str">
        <f t="shared" si="2"/>
        <v>CARTAGENA</v>
      </c>
      <c r="B47" s="83">
        <f t="shared" si="3"/>
        <v>20713285</v>
      </c>
      <c r="C47" s="83">
        <f t="shared" si="4"/>
        <v>19245163</v>
      </c>
      <c r="D47" s="83">
        <f t="shared" si="5"/>
        <v>4</v>
      </c>
      <c r="E47" s="82" t="str">
        <f t="shared" si="1"/>
        <v>CASTELLON</v>
      </c>
      <c r="F47" s="82">
        <f t="shared" si="6"/>
        <v>10526273</v>
      </c>
      <c r="G47" s="82">
        <f t="shared" si="7"/>
        <v>9184955</v>
      </c>
    </row>
    <row r="48" spans="1:9" x14ac:dyDescent="0.25">
      <c r="A48" s="82" t="str">
        <f t="shared" si="2"/>
        <v>CASTELLON</v>
      </c>
      <c r="B48" s="83">
        <f t="shared" si="3"/>
        <v>10526273</v>
      </c>
      <c r="C48" s="83">
        <f t="shared" si="4"/>
        <v>9184955</v>
      </c>
      <c r="D48" s="83">
        <f t="shared" si="5"/>
        <v>10</v>
      </c>
      <c r="E48" s="82" t="str">
        <f t="shared" si="1"/>
        <v>BALEARES</v>
      </c>
      <c r="F48" s="82">
        <f t="shared" si="6"/>
        <v>8546129</v>
      </c>
      <c r="G48" s="82">
        <f t="shared" si="7"/>
        <v>8146872</v>
      </c>
    </row>
    <row r="49" spans="1:7" x14ac:dyDescent="0.25">
      <c r="A49" s="82" t="str">
        <f t="shared" si="2"/>
        <v>CEUTA</v>
      </c>
      <c r="B49" s="83">
        <f t="shared" si="3"/>
        <v>1523703</v>
      </c>
      <c r="C49" s="83">
        <f t="shared" si="4"/>
        <v>1730277</v>
      </c>
      <c r="D49" s="83">
        <f t="shared" si="5"/>
        <v>23</v>
      </c>
      <c r="E49" s="82" t="str">
        <f t="shared" si="1"/>
        <v>FERROL-SAN CIBRAO</v>
      </c>
      <c r="F49" s="82">
        <f t="shared" si="6"/>
        <v>8359079</v>
      </c>
      <c r="G49" s="82">
        <f t="shared" si="7"/>
        <v>7953803</v>
      </c>
    </row>
    <row r="50" spans="1:7" x14ac:dyDescent="0.25">
      <c r="A50" s="82" t="str">
        <f t="shared" si="2"/>
        <v>FERROL-SAN CIBRAO</v>
      </c>
      <c r="B50" s="83">
        <f t="shared" si="3"/>
        <v>8359079</v>
      </c>
      <c r="C50" s="83">
        <f t="shared" si="4"/>
        <v>7953803</v>
      </c>
      <c r="D50" s="83">
        <f t="shared" si="5"/>
        <v>12</v>
      </c>
      <c r="E50" s="82" t="str">
        <f t="shared" si="1"/>
        <v>SANTA CRUZ DE TENERIFE</v>
      </c>
      <c r="F50" s="82">
        <f t="shared" si="6"/>
        <v>8192961</v>
      </c>
      <c r="G50" s="82">
        <f t="shared" si="7"/>
        <v>9001530</v>
      </c>
    </row>
    <row r="51" spans="1:7" x14ac:dyDescent="0.25">
      <c r="A51" s="82" t="str">
        <f t="shared" si="2"/>
        <v>GIJON</v>
      </c>
      <c r="B51" s="83">
        <f t="shared" si="3"/>
        <v>11959690</v>
      </c>
      <c r="C51" s="83">
        <f t="shared" si="4"/>
        <v>11497309</v>
      </c>
      <c r="D51" s="83">
        <f t="shared" si="5"/>
        <v>9</v>
      </c>
      <c r="E51" s="82" t="str">
        <f t="shared" si="1"/>
        <v>A CORUÑA</v>
      </c>
      <c r="F51" s="82">
        <f t="shared" si="6"/>
        <v>7923963</v>
      </c>
      <c r="G51" s="82">
        <f t="shared" si="7"/>
        <v>8101176</v>
      </c>
    </row>
    <row r="52" spans="1:7" x14ac:dyDescent="0.25">
      <c r="A52" s="82" t="str">
        <f t="shared" si="2"/>
        <v>HUELVA</v>
      </c>
      <c r="B52" s="83">
        <f t="shared" si="3"/>
        <v>17286001</v>
      </c>
      <c r="C52" s="83">
        <f t="shared" si="4"/>
        <v>16404315</v>
      </c>
      <c r="D52" s="83">
        <f t="shared" si="5"/>
        <v>7</v>
      </c>
      <c r="E52" s="82" t="str">
        <f t="shared" si="1"/>
        <v>ALMERIA</v>
      </c>
      <c r="F52" s="82">
        <f t="shared" si="6"/>
        <v>3563579</v>
      </c>
      <c r="G52" s="82">
        <f t="shared" si="7"/>
        <v>3186232</v>
      </c>
    </row>
    <row r="53" spans="1:7" x14ac:dyDescent="0.25">
      <c r="A53" s="82" t="str">
        <f t="shared" si="2"/>
        <v>LAS PALMAS</v>
      </c>
      <c r="B53" s="83">
        <f t="shared" si="3"/>
        <v>14242245</v>
      </c>
      <c r="C53" s="83">
        <f t="shared" si="4"/>
        <v>14771098</v>
      </c>
      <c r="D53" s="83">
        <f t="shared" si="5"/>
        <v>8</v>
      </c>
      <c r="E53" s="82" t="str">
        <f t="shared" si="1"/>
        <v>SANTANDER</v>
      </c>
      <c r="F53" s="82">
        <f t="shared" si="6"/>
        <v>3540875</v>
      </c>
      <c r="G53" s="82">
        <f t="shared" si="7"/>
        <v>3069156</v>
      </c>
    </row>
    <row r="54" spans="1:7" x14ac:dyDescent="0.25">
      <c r="A54" s="82" t="str">
        <f t="shared" si="2"/>
        <v>MALAGA</v>
      </c>
      <c r="B54" s="83">
        <f t="shared" si="3"/>
        <v>1478788</v>
      </c>
      <c r="C54" s="83">
        <f t="shared" si="4"/>
        <v>1720063</v>
      </c>
      <c r="D54" s="83">
        <f t="shared" si="5"/>
        <v>24</v>
      </c>
      <c r="E54" s="82" t="str">
        <f t="shared" si="1"/>
        <v>AVILES</v>
      </c>
      <c r="F54" s="82">
        <f t="shared" si="6"/>
        <v>3261200</v>
      </c>
      <c r="G54" s="82">
        <f t="shared" si="7"/>
        <v>3184387</v>
      </c>
    </row>
    <row r="55" spans="1:7" x14ac:dyDescent="0.25">
      <c r="A55" s="82" t="str">
        <f t="shared" si="2"/>
        <v>MARIN Y RIA DE PONTEVEDRA</v>
      </c>
      <c r="B55" s="83">
        <f t="shared" si="3"/>
        <v>1222784</v>
      </c>
      <c r="C55" s="83">
        <f t="shared" si="4"/>
        <v>1240522</v>
      </c>
      <c r="D55" s="83">
        <f t="shared" si="5"/>
        <v>26</v>
      </c>
      <c r="E55" s="82" t="str">
        <f t="shared" si="1"/>
        <v>SEVILLA</v>
      </c>
      <c r="F55" s="82">
        <f t="shared" si="6"/>
        <v>2789406</v>
      </c>
      <c r="G55" s="82">
        <f t="shared" si="7"/>
        <v>2888646</v>
      </c>
    </row>
    <row r="56" spans="1:7" x14ac:dyDescent="0.25">
      <c r="A56" s="82" t="str">
        <f t="shared" si="2"/>
        <v>MELILLA</v>
      </c>
      <c r="B56" s="83">
        <f t="shared" si="3"/>
        <v>676391</v>
      </c>
      <c r="C56" s="83">
        <f t="shared" si="4"/>
        <v>654229</v>
      </c>
      <c r="D56" s="83">
        <f t="shared" si="5"/>
        <v>27</v>
      </c>
      <c r="E56" s="82" t="str">
        <f t="shared" si="1"/>
        <v>VIGO</v>
      </c>
      <c r="F56" s="82">
        <f t="shared" si="6"/>
        <v>2672648</v>
      </c>
      <c r="G56" s="82">
        <f t="shared" si="7"/>
        <v>2798613</v>
      </c>
    </row>
    <row r="57" spans="1:7" x14ac:dyDescent="0.25">
      <c r="A57" s="82" t="str">
        <f t="shared" si="2"/>
        <v>MOTRIL</v>
      </c>
      <c r="B57" s="83">
        <f t="shared" si="3"/>
        <v>1318848</v>
      </c>
      <c r="C57" s="83">
        <f t="shared" si="4"/>
        <v>1314248</v>
      </c>
      <c r="D57" s="83">
        <f t="shared" si="5"/>
        <v>25</v>
      </c>
      <c r="E57" s="82" t="str">
        <f t="shared" si="1"/>
        <v>PASAIA</v>
      </c>
      <c r="F57" s="82">
        <f t="shared" si="6"/>
        <v>2240669</v>
      </c>
      <c r="G57" s="82">
        <f t="shared" si="7"/>
        <v>1785212</v>
      </c>
    </row>
    <row r="58" spans="1:7" x14ac:dyDescent="0.25">
      <c r="A58" s="82" t="str">
        <f t="shared" si="2"/>
        <v>PASAIA</v>
      </c>
      <c r="B58" s="83">
        <f t="shared" si="3"/>
        <v>2240669</v>
      </c>
      <c r="C58" s="83">
        <f t="shared" si="4"/>
        <v>1785212</v>
      </c>
      <c r="D58" s="83">
        <f t="shared" si="5"/>
        <v>20</v>
      </c>
      <c r="E58" s="82" t="str">
        <f t="shared" si="1"/>
        <v>BAHIA DE CADIZ</v>
      </c>
      <c r="F58" s="82">
        <f t="shared" si="6"/>
        <v>2076669</v>
      </c>
      <c r="G58" s="82">
        <f t="shared" si="7"/>
        <v>2549485</v>
      </c>
    </row>
    <row r="59" spans="1:7" x14ac:dyDescent="0.25">
      <c r="A59" s="82" t="str">
        <f t="shared" si="2"/>
        <v>SANTA CRUZ DE TENERIFE</v>
      </c>
      <c r="B59" s="83">
        <f t="shared" si="3"/>
        <v>8192961</v>
      </c>
      <c r="C59" s="83">
        <f t="shared" si="4"/>
        <v>9001530</v>
      </c>
      <c r="D59" s="83">
        <f t="shared" si="5"/>
        <v>13</v>
      </c>
      <c r="E59" s="82" t="str">
        <f t="shared" si="1"/>
        <v>ALICANTE</v>
      </c>
      <c r="F59" s="82">
        <f t="shared" si="6"/>
        <v>1628402</v>
      </c>
      <c r="G59" s="82">
        <f t="shared" si="7"/>
        <v>1607994</v>
      </c>
    </row>
    <row r="60" spans="1:7" x14ac:dyDescent="0.25">
      <c r="A60" s="82" t="str">
        <f t="shared" si="2"/>
        <v>SANTANDER</v>
      </c>
      <c r="B60" s="83">
        <f t="shared" si="3"/>
        <v>3540875</v>
      </c>
      <c r="C60" s="83">
        <f t="shared" si="4"/>
        <v>3069156</v>
      </c>
      <c r="D60" s="83">
        <f t="shared" si="5"/>
        <v>16</v>
      </c>
      <c r="E60" s="82" t="str">
        <f t="shared" si="1"/>
        <v>CEUTA</v>
      </c>
      <c r="F60" s="82">
        <f t="shared" si="6"/>
        <v>1523703</v>
      </c>
      <c r="G60" s="82">
        <f t="shared" si="7"/>
        <v>1730277</v>
      </c>
    </row>
    <row r="61" spans="1:7" x14ac:dyDescent="0.25">
      <c r="A61" s="82" t="str">
        <f t="shared" si="2"/>
        <v>SEVILLA</v>
      </c>
      <c r="B61" s="83">
        <f t="shared" si="3"/>
        <v>2789406</v>
      </c>
      <c r="C61" s="83">
        <f t="shared" si="4"/>
        <v>2888646</v>
      </c>
      <c r="D61" s="83">
        <f t="shared" si="5"/>
        <v>18</v>
      </c>
      <c r="E61" s="82" t="str">
        <f t="shared" si="1"/>
        <v>MALAGA</v>
      </c>
      <c r="F61" s="82">
        <f t="shared" si="6"/>
        <v>1478788</v>
      </c>
      <c r="G61" s="82">
        <f t="shared" si="7"/>
        <v>1720063</v>
      </c>
    </row>
    <row r="62" spans="1:7" x14ac:dyDescent="0.25">
      <c r="A62" s="82" t="str">
        <f t="shared" si="2"/>
        <v>TARRAGONA</v>
      </c>
      <c r="B62" s="83">
        <f t="shared" si="3"/>
        <v>20119193</v>
      </c>
      <c r="C62" s="83">
        <f t="shared" si="4"/>
        <v>18582197</v>
      </c>
      <c r="D62" s="83">
        <f t="shared" si="5"/>
        <v>6</v>
      </c>
      <c r="E62" s="82" t="str">
        <f t="shared" si="1"/>
        <v>MOTRIL</v>
      </c>
      <c r="F62" s="82">
        <f t="shared" si="6"/>
        <v>1318848</v>
      </c>
      <c r="G62" s="82">
        <f t="shared" si="7"/>
        <v>1314248</v>
      </c>
    </row>
    <row r="63" spans="1:7" x14ac:dyDescent="0.25">
      <c r="A63" s="82" t="str">
        <f t="shared" si="2"/>
        <v>VALENCIA</v>
      </c>
      <c r="B63" s="83">
        <f t="shared" si="3"/>
        <v>44329675</v>
      </c>
      <c r="C63" s="83">
        <f t="shared" si="4"/>
        <v>44000604</v>
      </c>
      <c r="D63" s="83">
        <f t="shared" si="5"/>
        <v>2</v>
      </c>
      <c r="E63" s="82" t="str">
        <f t="shared" si="1"/>
        <v>MARIN Y RIA DE PONTEVEDRA</v>
      </c>
      <c r="F63" s="82">
        <f t="shared" si="6"/>
        <v>1222784</v>
      </c>
      <c r="G63" s="82">
        <f t="shared" si="7"/>
        <v>1240522</v>
      </c>
    </row>
    <row r="64" spans="1:7" x14ac:dyDescent="0.25">
      <c r="A64" s="82" t="str">
        <f t="shared" si="2"/>
        <v>VIGO</v>
      </c>
      <c r="B64" s="83">
        <f t="shared" si="3"/>
        <v>2672648</v>
      </c>
      <c r="C64" s="83">
        <f t="shared" si="4"/>
        <v>2798613</v>
      </c>
      <c r="D64" s="83">
        <f t="shared" si="5"/>
        <v>19</v>
      </c>
      <c r="E64" s="82" t="str">
        <f t="shared" si="1"/>
        <v>MELILLA</v>
      </c>
      <c r="F64" s="82">
        <f t="shared" si="6"/>
        <v>676391</v>
      </c>
      <c r="G64" s="82">
        <f t="shared" si="7"/>
        <v>654229</v>
      </c>
    </row>
    <row r="65" spans="1:7" x14ac:dyDescent="0.25">
      <c r="A65" s="82" t="str">
        <f t="shared" si="2"/>
        <v>VILAGARCIA</v>
      </c>
      <c r="B65" s="83">
        <f t="shared" si="3"/>
        <v>671972</v>
      </c>
      <c r="C65" s="83">
        <f t="shared" si="4"/>
        <v>651096</v>
      </c>
      <c r="D65" s="83">
        <f t="shared" si="5"/>
        <v>28</v>
      </c>
      <c r="E65" s="82" t="str">
        <f t="shared" si="1"/>
        <v>VILAGARCIA</v>
      </c>
      <c r="F65" s="82">
        <f t="shared" si="6"/>
        <v>671972</v>
      </c>
      <c r="G65" s="82">
        <f t="shared" si="7"/>
        <v>651096</v>
      </c>
    </row>
    <row r="68" spans="1:7" x14ac:dyDescent="0.25">
      <c r="A68" s="84"/>
      <c r="B68" s="85"/>
      <c r="C68" s="85"/>
      <c r="D68" s="85"/>
      <c r="E68" s="85"/>
      <c r="F68" s="8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93" t="s">
        <v>73</v>
      </c>
      <c r="B5" s="91" t="str">
        <f>'Resumen general'!D6</f>
        <v>Mes Agosto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41918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7">
        <v>1084337</v>
      </c>
      <c r="C7" s="37">
        <v>1022700</v>
      </c>
      <c r="D7" s="37">
        <v>7911760</v>
      </c>
      <c r="E7" s="37">
        <v>7712774</v>
      </c>
      <c r="F7" s="10">
        <f>((E7*100)/D7)-100</f>
        <v>-2.515066179965018</v>
      </c>
      <c r="G7" s="1"/>
      <c r="H7" s="1"/>
      <c r="I7" s="1"/>
    </row>
    <row r="8" spans="1:12" x14ac:dyDescent="0.25">
      <c r="A8" s="11" t="s">
        <v>45</v>
      </c>
      <c r="B8" s="38">
        <v>172917</v>
      </c>
      <c r="C8" s="38">
        <v>236357</v>
      </c>
      <c r="D8" s="38">
        <v>1598477</v>
      </c>
      <c r="E8" s="38">
        <v>1622008</v>
      </c>
      <c r="F8" s="13">
        <f t="shared" ref="F8:F34" si="0">((E8*100)/D8)-100</f>
        <v>1.4720887444736519</v>
      </c>
      <c r="G8" s="1"/>
      <c r="H8" s="1"/>
      <c r="I8" s="1"/>
    </row>
    <row r="9" spans="1:12" x14ac:dyDescent="0.25">
      <c r="A9" s="8" t="s">
        <v>46</v>
      </c>
      <c r="B9" s="37">
        <v>578704</v>
      </c>
      <c r="C9" s="37">
        <v>419280</v>
      </c>
      <c r="D9" s="37">
        <v>3143874</v>
      </c>
      <c r="E9" s="37">
        <v>3518665</v>
      </c>
      <c r="F9" s="10">
        <f t="shared" si="0"/>
        <v>11.921311095800917</v>
      </c>
      <c r="G9" s="1"/>
      <c r="H9" s="1"/>
      <c r="I9" s="1"/>
    </row>
    <row r="10" spans="1:12" x14ac:dyDescent="0.25">
      <c r="A10" s="11" t="s">
        <v>47</v>
      </c>
      <c r="B10" s="38">
        <v>450520</v>
      </c>
      <c r="C10" s="38">
        <v>428833</v>
      </c>
      <c r="D10" s="38">
        <v>3143825</v>
      </c>
      <c r="E10" s="38">
        <v>3221152</v>
      </c>
      <c r="F10" s="13">
        <f t="shared" si="0"/>
        <v>2.4596470859542165</v>
      </c>
      <c r="G10" s="1"/>
      <c r="H10" s="1"/>
      <c r="I10" s="1"/>
    </row>
    <row r="11" spans="1:12" x14ac:dyDescent="0.25">
      <c r="A11" s="8" t="s">
        <v>48</v>
      </c>
      <c r="B11" s="37">
        <v>7373474</v>
      </c>
      <c r="C11" s="37">
        <v>6960986</v>
      </c>
      <c r="D11" s="37">
        <v>55797878</v>
      </c>
      <c r="E11" s="37">
        <v>60128480</v>
      </c>
      <c r="F11" s="10">
        <f t="shared" si="0"/>
        <v>7.7612306331792809</v>
      </c>
      <c r="G11" s="1"/>
      <c r="H11" s="1"/>
      <c r="I11" s="1"/>
    </row>
    <row r="12" spans="1:12" x14ac:dyDescent="0.25">
      <c r="A12" s="11" t="s">
        <v>49</v>
      </c>
      <c r="B12" s="38">
        <v>383903</v>
      </c>
      <c r="C12" s="38">
        <v>380345</v>
      </c>
      <c r="D12" s="38">
        <v>2458292</v>
      </c>
      <c r="E12" s="38">
        <v>2008672</v>
      </c>
      <c r="F12" s="13">
        <f t="shared" si="0"/>
        <v>-18.289934637545088</v>
      </c>
      <c r="G12" s="1"/>
      <c r="H12" s="1"/>
      <c r="I12" s="1"/>
    </row>
    <row r="13" spans="1:12" x14ac:dyDescent="0.25">
      <c r="A13" s="8" t="s">
        <v>50</v>
      </c>
      <c r="B13" s="37">
        <v>1160567</v>
      </c>
      <c r="C13" s="37">
        <v>1174981</v>
      </c>
      <c r="D13" s="37">
        <v>7959208</v>
      </c>
      <c r="E13" s="37">
        <v>8400721</v>
      </c>
      <c r="F13" s="10">
        <f t="shared" si="0"/>
        <v>5.5471976608727971</v>
      </c>
      <c r="G13" s="1"/>
      <c r="H13" s="1"/>
      <c r="I13" s="1"/>
    </row>
    <row r="14" spans="1:12" x14ac:dyDescent="0.25">
      <c r="A14" s="11" t="s">
        <v>51</v>
      </c>
      <c r="B14" s="38">
        <v>3634732</v>
      </c>
      <c r="C14" s="38">
        <v>3663120</v>
      </c>
      <c r="D14" s="38">
        <v>28151245</v>
      </c>
      <c r="E14" s="38">
        <v>30250255</v>
      </c>
      <c r="F14" s="13">
        <f t="shared" si="0"/>
        <v>7.456188882587611</v>
      </c>
      <c r="G14" s="1"/>
      <c r="H14" s="1"/>
      <c r="I14" s="1"/>
    </row>
    <row r="15" spans="1:12" x14ac:dyDescent="0.25">
      <c r="A15" s="8" t="s">
        <v>52</v>
      </c>
      <c r="B15" s="37">
        <v>2944388</v>
      </c>
      <c r="C15" s="37">
        <v>2534007</v>
      </c>
      <c r="D15" s="37">
        <v>20181344</v>
      </c>
      <c r="E15" s="37">
        <v>20077606</v>
      </c>
      <c r="F15" s="10">
        <f t="shared" si="0"/>
        <v>-0.51402919448774753</v>
      </c>
      <c r="G15" s="1"/>
      <c r="H15" s="1"/>
      <c r="I15" s="1"/>
    </row>
    <row r="16" spans="1:12" x14ac:dyDescent="0.25">
      <c r="A16" s="11" t="s">
        <v>53</v>
      </c>
      <c r="B16" s="38">
        <v>2719412</v>
      </c>
      <c r="C16" s="38">
        <v>3027477</v>
      </c>
      <c r="D16" s="38">
        <v>19135515</v>
      </c>
      <c r="E16" s="38">
        <v>20671823</v>
      </c>
      <c r="F16" s="13">
        <f t="shared" si="0"/>
        <v>8.0285688678877989</v>
      </c>
      <c r="G16" s="1"/>
      <c r="H16" s="1"/>
      <c r="I16" s="1"/>
    </row>
    <row r="17" spans="1:9" x14ac:dyDescent="0.25">
      <c r="A17" s="8" t="s">
        <v>54</v>
      </c>
      <c r="B17" s="37">
        <v>1008133</v>
      </c>
      <c r="C17" s="37">
        <v>1253095</v>
      </c>
      <c r="D17" s="37">
        <v>9162906</v>
      </c>
      <c r="E17" s="37">
        <v>10508648</v>
      </c>
      <c r="F17" s="10">
        <f t="shared" si="0"/>
        <v>14.686847163989242</v>
      </c>
      <c r="G17" s="1"/>
      <c r="H17" s="1"/>
      <c r="I17" s="1"/>
    </row>
    <row r="18" spans="1:9" x14ac:dyDescent="0.25">
      <c r="A18" s="11" t="s">
        <v>55</v>
      </c>
      <c r="B18" s="38">
        <v>166426</v>
      </c>
      <c r="C18" s="38">
        <v>121659</v>
      </c>
      <c r="D18" s="38">
        <v>1309330</v>
      </c>
      <c r="E18" s="38">
        <v>1151532</v>
      </c>
      <c r="F18" s="13">
        <f t="shared" si="0"/>
        <v>-12.051812759197446</v>
      </c>
      <c r="G18" s="1"/>
      <c r="H18" s="1"/>
      <c r="I18" s="1"/>
    </row>
    <row r="19" spans="1:9" x14ac:dyDescent="0.25">
      <c r="A19" s="8" t="s">
        <v>56</v>
      </c>
      <c r="B19" s="37">
        <v>1084804</v>
      </c>
      <c r="C19" s="37">
        <v>962100</v>
      </c>
      <c r="D19" s="37">
        <v>7944533</v>
      </c>
      <c r="E19" s="37">
        <v>8328731</v>
      </c>
      <c r="F19" s="10">
        <f t="shared" si="0"/>
        <v>4.8360048350230329</v>
      </c>
      <c r="G19" s="1"/>
      <c r="H19" s="1"/>
      <c r="I19" s="1"/>
    </row>
    <row r="20" spans="1:9" x14ac:dyDescent="0.25">
      <c r="A20" s="11" t="s">
        <v>57</v>
      </c>
      <c r="B20" s="38">
        <v>1989404</v>
      </c>
      <c r="C20" s="38">
        <v>1506711</v>
      </c>
      <c r="D20" s="38">
        <v>11426567</v>
      </c>
      <c r="E20" s="38">
        <v>11910126</v>
      </c>
      <c r="F20" s="13">
        <f t="shared" si="0"/>
        <v>4.2318834694620051</v>
      </c>
      <c r="G20" s="1"/>
      <c r="H20" s="1"/>
      <c r="I20" s="1"/>
    </row>
    <row r="21" spans="1:9" x14ac:dyDescent="0.25">
      <c r="A21" s="8" t="s">
        <v>58</v>
      </c>
      <c r="B21" s="37">
        <v>2328198</v>
      </c>
      <c r="C21" s="37">
        <v>2052362</v>
      </c>
      <c r="D21" s="37">
        <v>16318137</v>
      </c>
      <c r="E21" s="37">
        <v>17154574</v>
      </c>
      <c r="F21" s="10">
        <f t="shared" si="0"/>
        <v>5.125811849722794</v>
      </c>
      <c r="G21" s="1"/>
      <c r="H21" s="1"/>
      <c r="I21" s="1"/>
    </row>
    <row r="22" spans="1:9" x14ac:dyDescent="0.25">
      <c r="A22" s="11" t="s">
        <v>59</v>
      </c>
      <c r="B22" s="38">
        <v>1648972</v>
      </c>
      <c r="C22" s="38">
        <v>1526919</v>
      </c>
      <c r="D22" s="38">
        <v>13156909</v>
      </c>
      <c r="E22" s="38">
        <v>12855944</v>
      </c>
      <c r="F22" s="13">
        <f t="shared" si="0"/>
        <v>-2.2875053707523563</v>
      </c>
      <c r="G22" s="1"/>
      <c r="H22" s="1"/>
      <c r="I22" s="1"/>
    </row>
    <row r="23" spans="1:9" x14ac:dyDescent="0.25">
      <c r="A23" s="8" t="s">
        <v>60</v>
      </c>
      <c r="B23" s="37">
        <v>335865</v>
      </c>
      <c r="C23" s="37">
        <v>136811</v>
      </c>
      <c r="D23" s="37">
        <v>1675215</v>
      </c>
      <c r="E23" s="37">
        <v>1443278</v>
      </c>
      <c r="F23" s="10">
        <f t="shared" si="0"/>
        <v>-13.845207928534549</v>
      </c>
      <c r="G23" s="1"/>
      <c r="H23" s="1"/>
      <c r="I23" s="1"/>
    </row>
    <row r="24" spans="1:9" x14ac:dyDescent="0.25">
      <c r="A24" s="11" t="s">
        <v>61</v>
      </c>
      <c r="B24" s="38">
        <v>174267</v>
      </c>
      <c r="C24" s="38">
        <v>180629</v>
      </c>
      <c r="D24" s="38">
        <v>1221157</v>
      </c>
      <c r="E24" s="38">
        <v>1210164</v>
      </c>
      <c r="F24" s="13">
        <f t="shared" si="0"/>
        <v>-0.90021184827176626</v>
      </c>
      <c r="G24" s="1"/>
      <c r="H24" s="1"/>
      <c r="I24" s="1"/>
    </row>
    <row r="25" spans="1:9" x14ac:dyDescent="0.25">
      <c r="A25" s="8" t="s">
        <v>62</v>
      </c>
      <c r="B25" s="37">
        <v>80907</v>
      </c>
      <c r="C25" s="37">
        <v>81906</v>
      </c>
      <c r="D25" s="37">
        <v>643121</v>
      </c>
      <c r="E25" s="37">
        <v>670040</v>
      </c>
      <c r="F25" s="10">
        <f t="shared" si="0"/>
        <v>4.1856820100727532</v>
      </c>
      <c r="G25" s="1"/>
      <c r="H25" s="1"/>
      <c r="I25" s="1"/>
    </row>
    <row r="26" spans="1:9" x14ac:dyDescent="0.25">
      <c r="A26" s="11" t="s">
        <v>63</v>
      </c>
      <c r="B26" s="38">
        <v>159759</v>
      </c>
      <c r="C26" s="38">
        <v>170997</v>
      </c>
      <c r="D26" s="38">
        <v>1289655</v>
      </c>
      <c r="E26" s="38">
        <v>1297978</v>
      </c>
      <c r="F26" s="13">
        <f t="shared" si="0"/>
        <v>0.645366396439357</v>
      </c>
      <c r="G26" s="1"/>
      <c r="H26" s="1"/>
      <c r="I26" s="1"/>
    </row>
    <row r="27" spans="1:9" x14ac:dyDescent="0.25">
      <c r="A27" s="8" t="s">
        <v>64</v>
      </c>
      <c r="B27" s="37">
        <v>191798</v>
      </c>
      <c r="C27" s="37">
        <v>232487</v>
      </c>
      <c r="D27" s="37">
        <v>1751204</v>
      </c>
      <c r="E27" s="37">
        <v>2208068</v>
      </c>
      <c r="F27" s="10">
        <f t="shared" si="0"/>
        <v>26.088565352751587</v>
      </c>
      <c r="G27" s="1"/>
      <c r="H27" s="1"/>
      <c r="I27" s="1"/>
    </row>
    <row r="28" spans="1:9" x14ac:dyDescent="0.25">
      <c r="A28" s="11" t="s">
        <v>65</v>
      </c>
      <c r="B28" s="38">
        <v>1064202</v>
      </c>
      <c r="C28" s="38">
        <v>812312</v>
      </c>
      <c r="D28" s="38">
        <v>8408554</v>
      </c>
      <c r="E28" s="38">
        <v>7677141</v>
      </c>
      <c r="F28" s="13">
        <f t="shared" si="0"/>
        <v>-8.6984397079450275</v>
      </c>
      <c r="G28" s="1"/>
      <c r="H28" s="1"/>
      <c r="I28" s="1"/>
    </row>
    <row r="29" spans="1:9" x14ac:dyDescent="0.25">
      <c r="A29" s="8" t="s">
        <v>66</v>
      </c>
      <c r="B29" s="37">
        <v>424231</v>
      </c>
      <c r="C29" s="37">
        <v>497400</v>
      </c>
      <c r="D29" s="37">
        <v>3037460</v>
      </c>
      <c r="E29" s="37">
        <v>3510826</v>
      </c>
      <c r="F29" s="10">
        <f t="shared" si="0"/>
        <v>15.584271068590198</v>
      </c>
      <c r="G29" s="1"/>
      <c r="H29" s="1"/>
      <c r="I29" s="1"/>
    </row>
    <row r="30" spans="1:9" x14ac:dyDescent="0.25">
      <c r="A30" s="11" t="s">
        <v>67</v>
      </c>
      <c r="B30" s="38">
        <v>351382</v>
      </c>
      <c r="C30" s="38">
        <v>367493</v>
      </c>
      <c r="D30" s="38">
        <v>2873322</v>
      </c>
      <c r="E30" s="38">
        <v>2777499</v>
      </c>
      <c r="F30" s="13">
        <f t="shared" si="0"/>
        <v>-3.3349203465535737</v>
      </c>
      <c r="G30" s="1"/>
      <c r="H30" s="1"/>
      <c r="I30" s="1"/>
    </row>
    <row r="31" spans="1:9" x14ac:dyDescent="0.25">
      <c r="A31" s="8" t="s">
        <v>68</v>
      </c>
      <c r="B31" s="37">
        <v>2454125</v>
      </c>
      <c r="C31" s="37">
        <v>3194914</v>
      </c>
      <c r="D31" s="37">
        <v>18442059</v>
      </c>
      <c r="E31" s="37">
        <v>20077432</v>
      </c>
      <c r="F31" s="10">
        <f t="shared" si="0"/>
        <v>8.8676269824318439</v>
      </c>
      <c r="G31" s="1"/>
      <c r="H31" s="1"/>
      <c r="I31" s="1"/>
    </row>
    <row r="32" spans="1:9" x14ac:dyDescent="0.25">
      <c r="A32" s="11" t="s">
        <v>69</v>
      </c>
      <c r="B32" s="38">
        <v>5143960</v>
      </c>
      <c r="C32" s="38">
        <v>5456255</v>
      </c>
      <c r="D32" s="38">
        <v>43679229</v>
      </c>
      <c r="E32" s="38">
        <v>44046689</v>
      </c>
      <c r="F32" s="13">
        <f t="shared" si="0"/>
        <v>0.84126942808445904</v>
      </c>
      <c r="G32" s="1"/>
      <c r="H32" s="1"/>
      <c r="I32" s="1"/>
    </row>
    <row r="33" spans="1:9" x14ac:dyDescent="0.25">
      <c r="A33" s="8" t="s">
        <v>70</v>
      </c>
      <c r="B33" s="37">
        <v>281682</v>
      </c>
      <c r="C33" s="37">
        <v>283922</v>
      </c>
      <c r="D33" s="37">
        <v>2602328</v>
      </c>
      <c r="E33" s="37">
        <v>2483264</v>
      </c>
      <c r="F33" s="10">
        <f t="shared" si="0"/>
        <v>-4.5752879729227089</v>
      </c>
      <c r="G33" s="1"/>
      <c r="H33" s="1"/>
      <c r="I33" s="1"/>
    </row>
    <row r="34" spans="1:9" x14ac:dyDescent="0.25">
      <c r="A34" s="11" t="s">
        <v>71</v>
      </c>
      <c r="B34" s="38">
        <v>68983</v>
      </c>
      <c r="C34" s="38">
        <v>98070</v>
      </c>
      <c r="D34" s="38">
        <v>648500</v>
      </c>
      <c r="E34" s="38">
        <v>668167</v>
      </c>
      <c r="F34" s="13">
        <f t="shared" si="0"/>
        <v>3.032690824980719</v>
      </c>
      <c r="G34" s="1"/>
      <c r="H34" s="1"/>
      <c r="I34" s="1"/>
    </row>
    <row r="35" spans="1:9" x14ac:dyDescent="0.25">
      <c r="A35" s="14" t="s">
        <v>72</v>
      </c>
      <c r="B35" s="15">
        <f>SUM(B7:B34)</f>
        <v>39460052</v>
      </c>
      <c r="C35" s="15">
        <f t="shared" ref="C35:E35" si="1">SUM(C7:C34)</f>
        <v>38784128</v>
      </c>
      <c r="D35" s="15">
        <f t="shared" si="1"/>
        <v>295071604</v>
      </c>
      <c r="E35" s="15">
        <f t="shared" si="1"/>
        <v>307592257</v>
      </c>
      <c r="F35" s="16">
        <f>((E35*100)/D35)-100</f>
        <v>4.2432592056536862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7712774</v>
      </c>
      <c r="C38" s="41">
        <f>D7</f>
        <v>7911760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60128480</v>
      </c>
      <c r="G38" s="42">
        <f>LOOKUP(E38,$A$38:$A$65,$C$38:$C$65)</f>
        <v>55797878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1622008</v>
      </c>
      <c r="C39" s="41">
        <f t="shared" ref="C39:C65" si="5">D8</f>
        <v>1598477</v>
      </c>
      <c r="D39" s="41">
        <f t="shared" ref="D39:D65" si="6">_xlfn.RANK.EQ(B39,$B$38:$B$65)+COUNTIF($B$38:$B$65,B39)-1</f>
        <v>22</v>
      </c>
      <c r="E39" s="42" t="str">
        <f t="shared" si="2"/>
        <v>VALENCIA</v>
      </c>
      <c r="F39" s="42">
        <f t="shared" ref="F39:F54" si="7">LOOKUP(E39,$A$38:$A$65,$B$38:$B$65)</f>
        <v>44046689</v>
      </c>
      <c r="G39" s="42">
        <f t="shared" ref="G39:G65" si="8">LOOKUP(E39,$A$38:$A$65,$C$38:$C$65)</f>
        <v>43679229</v>
      </c>
    </row>
    <row r="40" spans="1:9" x14ac:dyDescent="0.25">
      <c r="A40" s="42" t="str">
        <f t="shared" si="3"/>
        <v>ALMERIA</v>
      </c>
      <c r="B40" s="41">
        <f t="shared" si="4"/>
        <v>3518665</v>
      </c>
      <c r="C40" s="41">
        <f t="shared" si="5"/>
        <v>3143874</v>
      </c>
      <c r="D40" s="41">
        <f t="shared" si="6"/>
        <v>15</v>
      </c>
      <c r="E40" s="42" t="str">
        <f t="shared" si="2"/>
        <v>BARCELONA</v>
      </c>
      <c r="F40" s="42">
        <f t="shared" si="7"/>
        <v>30250255</v>
      </c>
      <c r="G40" s="42">
        <f t="shared" si="8"/>
        <v>28151245</v>
      </c>
    </row>
    <row r="41" spans="1:9" x14ac:dyDescent="0.25">
      <c r="A41" s="42" t="str">
        <f t="shared" si="3"/>
        <v>AVILES</v>
      </c>
      <c r="B41" s="41">
        <f t="shared" si="4"/>
        <v>3221152</v>
      </c>
      <c r="C41" s="41">
        <f t="shared" si="5"/>
        <v>3143825</v>
      </c>
      <c r="D41" s="41">
        <f t="shared" si="6"/>
        <v>17</v>
      </c>
      <c r="E41" s="42" t="str">
        <f t="shared" si="2"/>
        <v>CARTAGENA</v>
      </c>
      <c r="F41" s="42">
        <f t="shared" si="7"/>
        <v>20671823</v>
      </c>
      <c r="G41" s="42">
        <f t="shared" si="8"/>
        <v>19135515</v>
      </c>
    </row>
    <row r="42" spans="1:9" x14ac:dyDescent="0.25">
      <c r="A42" s="42" t="str">
        <f t="shared" si="3"/>
        <v>BAHIA DE ALGECIRAS</v>
      </c>
      <c r="B42" s="41">
        <f t="shared" si="4"/>
        <v>60128480</v>
      </c>
      <c r="C42" s="41">
        <f t="shared" si="5"/>
        <v>55797878</v>
      </c>
      <c r="D42" s="41">
        <f t="shared" si="6"/>
        <v>1</v>
      </c>
      <c r="E42" s="42" t="str">
        <f t="shared" si="2"/>
        <v>BILBAO</v>
      </c>
      <c r="F42" s="42">
        <f t="shared" si="7"/>
        <v>20077606</v>
      </c>
      <c r="G42" s="42">
        <f t="shared" si="8"/>
        <v>20181344</v>
      </c>
    </row>
    <row r="43" spans="1:9" x14ac:dyDescent="0.25">
      <c r="A43" s="42" t="str">
        <f t="shared" si="3"/>
        <v>BAHIA DE CADIZ</v>
      </c>
      <c r="B43" s="41">
        <f t="shared" si="4"/>
        <v>2008672</v>
      </c>
      <c r="C43" s="41">
        <f t="shared" si="5"/>
        <v>2458292</v>
      </c>
      <c r="D43" s="41">
        <f t="shared" si="6"/>
        <v>21</v>
      </c>
      <c r="E43" s="42" t="str">
        <f t="shared" si="2"/>
        <v>TARRAGONA</v>
      </c>
      <c r="F43" s="42">
        <f t="shared" si="7"/>
        <v>20077432</v>
      </c>
      <c r="G43" s="42">
        <f t="shared" si="8"/>
        <v>18442059</v>
      </c>
    </row>
    <row r="44" spans="1:9" x14ac:dyDescent="0.25">
      <c r="A44" s="42" t="str">
        <f t="shared" si="3"/>
        <v>BALEARES</v>
      </c>
      <c r="B44" s="41">
        <f t="shared" si="4"/>
        <v>8400721</v>
      </c>
      <c r="C44" s="41">
        <f t="shared" si="5"/>
        <v>7959208</v>
      </c>
      <c r="D44" s="41">
        <f t="shared" si="6"/>
        <v>11</v>
      </c>
      <c r="E44" s="42" t="str">
        <f t="shared" si="2"/>
        <v>HUELVA</v>
      </c>
      <c r="F44" s="42">
        <f t="shared" si="7"/>
        <v>17154574</v>
      </c>
      <c r="G44" s="42">
        <f t="shared" si="8"/>
        <v>16318137</v>
      </c>
    </row>
    <row r="45" spans="1:9" x14ac:dyDescent="0.25">
      <c r="A45" s="42" t="str">
        <f t="shared" si="3"/>
        <v>BARCELONA</v>
      </c>
      <c r="B45" s="41">
        <f t="shared" si="4"/>
        <v>30250255</v>
      </c>
      <c r="C45" s="41">
        <f t="shared" si="5"/>
        <v>28151245</v>
      </c>
      <c r="D45" s="41">
        <f t="shared" si="6"/>
        <v>3</v>
      </c>
      <c r="E45" s="42" t="str">
        <f t="shared" si="2"/>
        <v>LAS PALMAS</v>
      </c>
      <c r="F45" s="42">
        <f t="shared" si="7"/>
        <v>12855944</v>
      </c>
      <c r="G45" s="42">
        <f t="shared" si="8"/>
        <v>13156909</v>
      </c>
    </row>
    <row r="46" spans="1:9" x14ac:dyDescent="0.25">
      <c r="A46" s="42" t="str">
        <f t="shared" si="3"/>
        <v>BILBAO</v>
      </c>
      <c r="B46" s="41">
        <f t="shared" si="4"/>
        <v>20077606</v>
      </c>
      <c r="C46" s="41">
        <f t="shared" si="5"/>
        <v>20181344</v>
      </c>
      <c r="D46" s="41">
        <f t="shared" si="6"/>
        <v>5</v>
      </c>
      <c r="E46" s="42" t="str">
        <f t="shared" si="2"/>
        <v>GIJON</v>
      </c>
      <c r="F46" s="42">
        <f t="shared" si="7"/>
        <v>11910126</v>
      </c>
      <c r="G46" s="42">
        <f t="shared" si="8"/>
        <v>11426567</v>
      </c>
    </row>
    <row r="47" spans="1:9" x14ac:dyDescent="0.25">
      <c r="A47" s="42" t="str">
        <f t="shared" si="3"/>
        <v>CARTAGENA</v>
      </c>
      <c r="B47" s="41">
        <f t="shared" si="4"/>
        <v>20671823</v>
      </c>
      <c r="C47" s="41">
        <f t="shared" si="5"/>
        <v>19135515</v>
      </c>
      <c r="D47" s="41">
        <f t="shared" si="6"/>
        <v>4</v>
      </c>
      <c r="E47" s="42" t="str">
        <f t="shared" si="2"/>
        <v>CASTELLON</v>
      </c>
      <c r="F47" s="42">
        <f t="shared" si="7"/>
        <v>10508648</v>
      </c>
      <c r="G47" s="42">
        <f t="shared" si="8"/>
        <v>9162906</v>
      </c>
    </row>
    <row r="48" spans="1:9" x14ac:dyDescent="0.25">
      <c r="A48" s="42" t="str">
        <f t="shared" si="3"/>
        <v>CASTELLON</v>
      </c>
      <c r="B48" s="41">
        <f t="shared" si="4"/>
        <v>10508648</v>
      </c>
      <c r="C48" s="41">
        <f t="shared" si="5"/>
        <v>9162906</v>
      </c>
      <c r="D48" s="41">
        <f t="shared" si="6"/>
        <v>10</v>
      </c>
      <c r="E48" s="42" t="str">
        <f t="shared" si="2"/>
        <v>BALEARES</v>
      </c>
      <c r="F48" s="42">
        <f t="shared" si="7"/>
        <v>8400721</v>
      </c>
      <c r="G48" s="42">
        <f t="shared" si="8"/>
        <v>7959208</v>
      </c>
    </row>
    <row r="49" spans="1:7" x14ac:dyDescent="0.25">
      <c r="A49" s="42" t="str">
        <f t="shared" si="3"/>
        <v>CEUTA</v>
      </c>
      <c r="B49" s="41">
        <f t="shared" si="4"/>
        <v>1151532</v>
      </c>
      <c r="C49" s="41">
        <f t="shared" si="5"/>
        <v>1309330</v>
      </c>
      <c r="D49" s="41">
        <f t="shared" si="6"/>
        <v>26</v>
      </c>
      <c r="E49" s="42" t="str">
        <f t="shared" si="2"/>
        <v>FERROL-SAN CIBRAO</v>
      </c>
      <c r="F49" s="42">
        <f t="shared" si="7"/>
        <v>8328731</v>
      </c>
      <c r="G49" s="42">
        <f t="shared" si="8"/>
        <v>7944533</v>
      </c>
    </row>
    <row r="50" spans="1:7" x14ac:dyDescent="0.25">
      <c r="A50" s="42" t="str">
        <f t="shared" si="3"/>
        <v>FERROL-SAN CIBRAO</v>
      </c>
      <c r="B50" s="41">
        <f t="shared" si="4"/>
        <v>8328731</v>
      </c>
      <c r="C50" s="41">
        <f t="shared" si="5"/>
        <v>7944533</v>
      </c>
      <c r="D50" s="41">
        <f t="shared" si="6"/>
        <v>12</v>
      </c>
      <c r="E50" s="42" t="str">
        <f t="shared" si="2"/>
        <v>A CORUÑA</v>
      </c>
      <c r="F50" s="42">
        <f t="shared" si="7"/>
        <v>7712774</v>
      </c>
      <c r="G50" s="42">
        <f t="shared" si="8"/>
        <v>7911760</v>
      </c>
    </row>
    <row r="51" spans="1:7" x14ac:dyDescent="0.25">
      <c r="A51" s="42" t="str">
        <f t="shared" si="3"/>
        <v>GIJON</v>
      </c>
      <c r="B51" s="41">
        <f t="shared" si="4"/>
        <v>11910126</v>
      </c>
      <c r="C51" s="41">
        <f t="shared" si="5"/>
        <v>11426567</v>
      </c>
      <c r="D51" s="41">
        <f t="shared" si="6"/>
        <v>9</v>
      </c>
      <c r="E51" s="42" t="str">
        <f t="shared" si="2"/>
        <v>SANTA CRUZ DE TENERIFE</v>
      </c>
      <c r="F51" s="42">
        <f t="shared" si="7"/>
        <v>7677141</v>
      </c>
      <c r="G51" s="42">
        <f t="shared" si="8"/>
        <v>8408554</v>
      </c>
    </row>
    <row r="52" spans="1:7" x14ac:dyDescent="0.25">
      <c r="A52" s="42" t="str">
        <f t="shared" si="3"/>
        <v>HUELVA</v>
      </c>
      <c r="B52" s="41">
        <f t="shared" si="4"/>
        <v>17154574</v>
      </c>
      <c r="C52" s="41">
        <f t="shared" si="5"/>
        <v>16318137</v>
      </c>
      <c r="D52" s="41">
        <f t="shared" si="6"/>
        <v>7</v>
      </c>
      <c r="E52" s="42" t="str">
        <f t="shared" si="2"/>
        <v>ALMERIA</v>
      </c>
      <c r="F52" s="42">
        <f t="shared" si="7"/>
        <v>3518665</v>
      </c>
      <c r="G52" s="42">
        <f t="shared" si="8"/>
        <v>3143874</v>
      </c>
    </row>
    <row r="53" spans="1:7" x14ac:dyDescent="0.25">
      <c r="A53" s="42" t="str">
        <f t="shared" si="3"/>
        <v>LAS PALMAS</v>
      </c>
      <c r="B53" s="41">
        <f t="shared" si="4"/>
        <v>12855944</v>
      </c>
      <c r="C53" s="41">
        <f t="shared" si="5"/>
        <v>13156909</v>
      </c>
      <c r="D53" s="41">
        <f t="shared" si="6"/>
        <v>8</v>
      </c>
      <c r="E53" s="42" t="str">
        <f t="shared" si="2"/>
        <v>SANTANDER</v>
      </c>
      <c r="F53" s="42">
        <f t="shared" si="7"/>
        <v>3510826</v>
      </c>
      <c r="G53" s="42">
        <f t="shared" si="8"/>
        <v>3037460</v>
      </c>
    </row>
    <row r="54" spans="1:7" x14ac:dyDescent="0.25">
      <c r="A54" s="42" t="str">
        <f t="shared" si="3"/>
        <v>MALAGA</v>
      </c>
      <c r="B54" s="41">
        <f t="shared" si="4"/>
        <v>1443278</v>
      </c>
      <c r="C54" s="41">
        <f t="shared" si="5"/>
        <v>1675215</v>
      </c>
      <c r="D54" s="41">
        <f t="shared" si="6"/>
        <v>23</v>
      </c>
      <c r="E54" s="42" t="str">
        <f t="shared" si="2"/>
        <v>AVILES</v>
      </c>
      <c r="F54" s="42">
        <f t="shared" si="7"/>
        <v>3221152</v>
      </c>
      <c r="G54" s="42">
        <f t="shared" si="8"/>
        <v>3143825</v>
      </c>
    </row>
    <row r="55" spans="1:7" x14ac:dyDescent="0.25">
      <c r="A55" s="42" t="str">
        <f t="shared" si="3"/>
        <v>MARIN Y RIA DE PONTEVEDRA</v>
      </c>
      <c r="B55" s="41">
        <f t="shared" si="4"/>
        <v>1210164</v>
      </c>
      <c r="C55" s="41">
        <f t="shared" si="5"/>
        <v>1221157</v>
      </c>
      <c r="D55" s="41">
        <f t="shared" si="6"/>
        <v>25</v>
      </c>
      <c r="E55" s="42" t="str">
        <f t="shared" si="2"/>
        <v>SEVILLA</v>
      </c>
      <c r="F55" s="42">
        <f t="shared" ref="F55:F65" si="9">LOOKUP(E55,$A$38:$A$65,$B$38:$B$65)</f>
        <v>2777499</v>
      </c>
      <c r="G55" s="42">
        <f t="shared" si="8"/>
        <v>2873322</v>
      </c>
    </row>
    <row r="56" spans="1:7" x14ac:dyDescent="0.25">
      <c r="A56" s="42" t="str">
        <f t="shared" si="3"/>
        <v>MELILLA</v>
      </c>
      <c r="B56" s="41">
        <f t="shared" si="4"/>
        <v>670040</v>
      </c>
      <c r="C56" s="41">
        <f t="shared" si="5"/>
        <v>643121</v>
      </c>
      <c r="D56" s="41">
        <f t="shared" si="6"/>
        <v>27</v>
      </c>
      <c r="E56" s="42" t="str">
        <f t="shared" si="2"/>
        <v>VIGO</v>
      </c>
      <c r="F56" s="42">
        <f t="shared" si="9"/>
        <v>2483264</v>
      </c>
      <c r="G56" s="42">
        <f t="shared" si="8"/>
        <v>2602328</v>
      </c>
    </row>
    <row r="57" spans="1:7" x14ac:dyDescent="0.25">
      <c r="A57" s="42" t="str">
        <f t="shared" si="3"/>
        <v>MOTRIL</v>
      </c>
      <c r="B57" s="41">
        <f t="shared" si="4"/>
        <v>1297978</v>
      </c>
      <c r="C57" s="41">
        <f t="shared" si="5"/>
        <v>1289655</v>
      </c>
      <c r="D57" s="41">
        <f t="shared" si="6"/>
        <v>24</v>
      </c>
      <c r="E57" s="42" t="str">
        <f t="shared" si="2"/>
        <v>PASAIA</v>
      </c>
      <c r="F57" s="42">
        <f t="shared" si="9"/>
        <v>2208068</v>
      </c>
      <c r="G57" s="42">
        <f t="shared" si="8"/>
        <v>1751204</v>
      </c>
    </row>
    <row r="58" spans="1:7" x14ac:dyDescent="0.25">
      <c r="A58" s="42" t="str">
        <f t="shared" si="3"/>
        <v>PASAIA</v>
      </c>
      <c r="B58" s="41">
        <f t="shared" si="4"/>
        <v>2208068</v>
      </c>
      <c r="C58" s="41">
        <f t="shared" si="5"/>
        <v>1751204</v>
      </c>
      <c r="D58" s="41">
        <f t="shared" si="6"/>
        <v>20</v>
      </c>
      <c r="E58" s="42" t="str">
        <f t="shared" si="2"/>
        <v>BAHIA DE CADIZ</v>
      </c>
      <c r="F58" s="42">
        <f t="shared" si="9"/>
        <v>2008672</v>
      </c>
      <c r="G58" s="42">
        <f t="shared" si="8"/>
        <v>2458292</v>
      </c>
    </row>
    <row r="59" spans="1:7" x14ac:dyDescent="0.25">
      <c r="A59" s="42" t="str">
        <f t="shared" si="3"/>
        <v>SANTA CRUZ DE TENERIFE</v>
      </c>
      <c r="B59" s="41">
        <f t="shared" si="4"/>
        <v>7677141</v>
      </c>
      <c r="C59" s="41">
        <f t="shared" si="5"/>
        <v>8408554</v>
      </c>
      <c r="D59" s="41">
        <f t="shared" si="6"/>
        <v>14</v>
      </c>
      <c r="E59" s="42" t="str">
        <f t="shared" si="2"/>
        <v>ALICANTE</v>
      </c>
      <c r="F59" s="42">
        <f t="shared" si="9"/>
        <v>1622008</v>
      </c>
      <c r="G59" s="42">
        <f t="shared" si="8"/>
        <v>1598477</v>
      </c>
    </row>
    <row r="60" spans="1:7" x14ac:dyDescent="0.25">
      <c r="A60" s="42" t="str">
        <f t="shared" si="3"/>
        <v>SANTANDER</v>
      </c>
      <c r="B60" s="41">
        <f t="shared" si="4"/>
        <v>3510826</v>
      </c>
      <c r="C60" s="41">
        <f t="shared" si="5"/>
        <v>3037460</v>
      </c>
      <c r="D60" s="41">
        <f t="shared" si="6"/>
        <v>16</v>
      </c>
      <c r="E60" s="42" t="str">
        <f t="shared" si="2"/>
        <v>MALAGA</v>
      </c>
      <c r="F60" s="42">
        <f t="shared" si="9"/>
        <v>1443278</v>
      </c>
      <c r="G60" s="42">
        <f t="shared" si="8"/>
        <v>1675215</v>
      </c>
    </row>
    <row r="61" spans="1:7" x14ac:dyDescent="0.25">
      <c r="A61" s="42" t="str">
        <f t="shared" si="3"/>
        <v>SEVILLA</v>
      </c>
      <c r="B61" s="41">
        <f t="shared" si="4"/>
        <v>2777499</v>
      </c>
      <c r="C61" s="41">
        <f t="shared" si="5"/>
        <v>2873322</v>
      </c>
      <c r="D61" s="41">
        <f t="shared" si="6"/>
        <v>18</v>
      </c>
      <c r="E61" s="42" t="str">
        <f t="shared" si="2"/>
        <v>MOTRIL</v>
      </c>
      <c r="F61" s="42">
        <f t="shared" si="9"/>
        <v>1297978</v>
      </c>
      <c r="G61" s="42">
        <f t="shared" si="8"/>
        <v>1289655</v>
      </c>
    </row>
    <row r="62" spans="1:7" x14ac:dyDescent="0.25">
      <c r="A62" s="42" t="str">
        <f t="shared" si="3"/>
        <v>TARRAGONA</v>
      </c>
      <c r="B62" s="41">
        <f t="shared" si="4"/>
        <v>20077432</v>
      </c>
      <c r="C62" s="41">
        <f t="shared" si="5"/>
        <v>18442059</v>
      </c>
      <c r="D62" s="41">
        <f t="shared" si="6"/>
        <v>6</v>
      </c>
      <c r="E62" s="42" t="str">
        <f t="shared" si="2"/>
        <v>MARIN Y RIA DE PONTEVEDRA</v>
      </c>
      <c r="F62" s="42">
        <f t="shared" si="9"/>
        <v>1210164</v>
      </c>
      <c r="G62" s="42">
        <f t="shared" si="8"/>
        <v>1221157</v>
      </c>
    </row>
    <row r="63" spans="1:7" x14ac:dyDescent="0.25">
      <c r="A63" s="42" t="str">
        <f t="shared" si="3"/>
        <v>VALENCIA</v>
      </c>
      <c r="B63" s="41">
        <f t="shared" si="4"/>
        <v>44046689</v>
      </c>
      <c r="C63" s="41">
        <f t="shared" si="5"/>
        <v>43679229</v>
      </c>
      <c r="D63" s="41">
        <f t="shared" si="6"/>
        <v>2</v>
      </c>
      <c r="E63" s="42" t="str">
        <f t="shared" si="2"/>
        <v>CEUTA</v>
      </c>
      <c r="F63" s="42">
        <f t="shared" si="9"/>
        <v>1151532</v>
      </c>
      <c r="G63" s="42">
        <f t="shared" si="8"/>
        <v>1309330</v>
      </c>
    </row>
    <row r="64" spans="1:7" x14ac:dyDescent="0.25">
      <c r="A64" s="42" t="str">
        <f t="shared" si="3"/>
        <v>VIGO</v>
      </c>
      <c r="B64" s="41">
        <f t="shared" si="4"/>
        <v>2483264</v>
      </c>
      <c r="C64" s="41">
        <f t="shared" si="5"/>
        <v>2602328</v>
      </c>
      <c r="D64" s="41">
        <f t="shared" si="6"/>
        <v>19</v>
      </c>
      <c r="E64" s="42" t="str">
        <f t="shared" si="2"/>
        <v>MELILLA</v>
      </c>
      <c r="F64" s="42">
        <f t="shared" si="9"/>
        <v>670040</v>
      </c>
      <c r="G64" s="42">
        <f t="shared" si="8"/>
        <v>643121</v>
      </c>
    </row>
    <row r="65" spans="1:7" x14ac:dyDescent="0.25">
      <c r="A65" s="42" t="str">
        <f t="shared" si="3"/>
        <v>VILAGARCIA</v>
      </c>
      <c r="B65" s="41">
        <f t="shared" si="4"/>
        <v>668167</v>
      </c>
      <c r="C65" s="41">
        <f t="shared" si="5"/>
        <v>648500</v>
      </c>
      <c r="D65" s="41">
        <f t="shared" si="6"/>
        <v>28</v>
      </c>
      <c r="E65" s="42" t="str">
        <f t="shared" si="2"/>
        <v>VILAGARCIA</v>
      </c>
      <c r="F65" s="42">
        <f t="shared" si="9"/>
        <v>668167</v>
      </c>
      <c r="G65" s="42">
        <f t="shared" si="8"/>
        <v>648500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Agosto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41918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7">
        <v>682016</v>
      </c>
      <c r="C7" s="37">
        <v>583014</v>
      </c>
      <c r="D7" s="37">
        <v>4860508</v>
      </c>
      <c r="E7" s="37">
        <v>4300228</v>
      </c>
      <c r="F7" s="10">
        <f>((E7*100)/D7)-100</f>
        <v>-11.527190162015984</v>
      </c>
      <c r="G7" s="1"/>
      <c r="H7" s="1"/>
      <c r="I7" s="1"/>
    </row>
    <row r="8" spans="1:12" x14ac:dyDescent="0.25">
      <c r="A8" s="11" t="s">
        <v>45</v>
      </c>
      <c r="B8" s="38">
        <v>8518</v>
      </c>
      <c r="C8" s="38">
        <v>6645</v>
      </c>
      <c r="D8" s="38">
        <v>41960</v>
      </c>
      <c r="E8" s="38">
        <v>44223</v>
      </c>
      <c r="F8" s="13">
        <f t="shared" ref="F8:F35" si="0">((E8*100)/D8)-100</f>
        <v>5.3932316491897012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6538</v>
      </c>
      <c r="E9" s="37">
        <v>12451</v>
      </c>
      <c r="F9" s="10">
        <f t="shared" si="0"/>
        <v>90.440501682471705</v>
      </c>
      <c r="G9" s="1"/>
      <c r="H9" s="1"/>
      <c r="I9" s="1"/>
    </row>
    <row r="10" spans="1:12" x14ac:dyDescent="0.25">
      <c r="A10" s="11" t="s">
        <v>47</v>
      </c>
      <c r="B10" s="38">
        <v>70197</v>
      </c>
      <c r="C10" s="38">
        <v>38002</v>
      </c>
      <c r="D10" s="38">
        <v>425364</v>
      </c>
      <c r="E10" s="38">
        <v>395762</v>
      </c>
      <c r="F10" s="13">
        <f t="shared" si="0"/>
        <v>-6.9592161066756972</v>
      </c>
      <c r="G10" s="1"/>
      <c r="H10" s="1"/>
      <c r="I10" s="1"/>
    </row>
    <row r="11" spans="1:12" x14ac:dyDescent="0.25">
      <c r="A11" s="8" t="s">
        <v>48</v>
      </c>
      <c r="B11" s="37">
        <v>2174427</v>
      </c>
      <c r="C11" s="37">
        <v>2108781</v>
      </c>
      <c r="D11" s="37">
        <v>15799688</v>
      </c>
      <c r="E11" s="37">
        <v>17429892</v>
      </c>
      <c r="F11" s="10">
        <f t="shared" si="0"/>
        <v>10.317950582315291</v>
      </c>
      <c r="G11" s="1"/>
      <c r="H11" s="1"/>
      <c r="I11" s="1"/>
    </row>
    <row r="12" spans="1:12" x14ac:dyDescent="0.25">
      <c r="A12" s="11" t="s">
        <v>49</v>
      </c>
      <c r="B12" s="38">
        <v>0</v>
      </c>
      <c r="C12" s="38">
        <v>9851</v>
      </c>
      <c r="D12" s="38">
        <v>49159</v>
      </c>
      <c r="E12" s="38">
        <v>39533</v>
      </c>
      <c r="F12" s="13">
        <f t="shared" si="0"/>
        <v>-19.581358449114106</v>
      </c>
      <c r="G12" s="1"/>
      <c r="H12" s="1"/>
      <c r="I12" s="1"/>
    </row>
    <row r="13" spans="1:12" x14ac:dyDescent="0.25">
      <c r="A13" s="8" t="s">
        <v>50</v>
      </c>
      <c r="B13" s="37">
        <v>197444</v>
      </c>
      <c r="C13" s="37">
        <v>208273</v>
      </c>
      <c r="D13" s="37">
        <v>996239</v>
      </c>
      <c r="E13" s="37">
        <v>1028492</v>
      </c>
      <c r="F13" s="10">
        <f t="shared" si="0"/>
        <v>3.2374761477918383</v>
      </c>
      <c r="G13" s="1"/>
      <c r="H13" s="1"/>
      <c r="I13" s="1"/>
    </row>
    <row r="14" spans="1:12" x14ac:dyDescent="0.25">
      <c r="A14" s="11" t="s">
        <v>51</v>
      </c>
      <c r="B14" s="38">
        <v>1018617</v>
      </c>
      <c r="C14" s="38">
        <v>1056437</v>
      </c>
      <c r="D14" s="38">
        <v>7365890</v>
      </c>
      <c r="E14" s="38">
        <v>8742139</v>
      </c>
      <c r="F14" s="13">
        <f t="shared" si="0"/>
        <v>18.684082982504492</v>
      </c>
      <c r="G14" s="1"/>
      <c r="H14" s="1"/>
      <c r="I14" s="1"/>
    </row>
    <row r="15" spans="1:12" x14ac:dyDescent="0.25">
      <c r="A15" s="8" t="s">
        <v>52</v>
      </c>
      <c r="B15" s="37">
        <v>1760093</v>
      </c>
      <c r="C15" s="37">
        <v>1334829</v>
      </c>
      <c r="D15" s="37">
        <v>11001720</v>
      </c>
      <c r="E15" s="37">
        <v>10612888</v>
      </c>
      <c r="F15" s="10">
        <f t="shared" si="0"/>
        <v>-3.5342837301803769</v>
      </c>
      <c r="G15" s="1"/>
      <c r="H15" s="1"/>
      <c r="I15" s="1"/>
    </row>
    <row r="16" spans="1:12" x14ac:dyDescent="0.25">
      <c r="A16" s="11" t="s">
        <v>53</v>
      </c>
      <c r="B16" s="38">
        <v>2131549</v>
      </c>
      <c r="C16" s="38">
        <v>2403696</v>
      </c>
      <c r="D16" s="38">
        <v>15546454</v>
      </c>
      <c r="E16" s="38">
        <v>16571860</v>
      </c>
      <c r="F16" s="13">
        <f t="shared" si="0"/>
        <v>6.5957548904721364</v>
      </c>
      <c r="G16" s="1"/>
      <c r="H16" s="1"/>
      <c r="I16" s="1"/>
    </row>
    <row r="17" spans="1:9" x14ac:dyDescent="0.25">
      <c r="A17" s="8" t="s">
        <v>54</v>
      </c>
      <c r="B17" s="37">
        <v>543584</v>
      </c>
      <c r="C17" s="37">
        <v>649540</v>
      </c>
      <c r="D17" s="37">
        <v>5198955</v>
      </c>
      <c r="E17" s="37">
        <v>5590390</v>
      </c>
      <c r="F17" s="10">
        <f t="shared" si="0"/>
        <v>7.5291092152172894</v>
      </c>
      <c r="G17" s="1"/>
      <c r="H17" s="1"/>
      <c r="I17" s="1"/>
    </row>
    <row r="18" spans="1:9" x14ac:dyDescent="0.25">
      <c r="A18" s="11" t="s">
        <v>55</v>
      </c>
      <c r="B18" s="38">
        <v>94056</v>
      </c>
      <c r="C18" s="38">
        <v>44059</v>
      </c>
      <c r="D18" s="38">
        <v>624337</v>
      </c>
      <c r="E18" s="38">
        <v>489657</v>
      </c>
      <c r="F18" s="13">
        <f t="shared" si="0"/>
        <v>-21.571683241582676</v>
      </c>
      <c r="G18" s="1"/>
      <c r="H18" s="1"/>
      <c r="I18" s="1"/>
    </row>
    <row r="19" spans="1:9" x14ac:dyDescent="0.25">
      <c r="A19" s="8" t="s">
        <v>56</v>
      </c>
      <c r="B19" s="37">
        <v>280261</v>
      </c>
      <c r="C19" s="37">
        <v>250635</v>
      </c>
      <c r="D19" s="37">
        <v>1838949</v>
      </c>
      <c r="E19" s="37">
        <v>1772657</v>
      </c>
      <c r="F19" s="10">
        <f t="shared" si="0"/>
        <v>-3.6048851816988901</v>
      </c>
      <c r="G19" s="1"/>
      <c r="H19" s="1"/>
      <c r="I19" s="1"/>
    </row>
    <row r="20" spans="1:9" x14ac:dyDescent="0.25">
      <c r="A20" s="11" t="s">
        <v>57</v>
      </c>
      <c r="B20" s="38">
        <v>79873</v>
      </c>
      <c r="C20" s="38">
        <v>25481</v>
      </c>
      <c r="D20" s="38">
        <v>533507</v>
      </c>
      <c r="E20" s="38">
        <v>538915</v>
      </c>
      <c r="F20" s="13">
        <f t="shared" si="0"/>
        <v>1.0136699237310864</v>
      </c>
      <c r="G20" s="1"/>
      <c r="H20" s="1"/>
      <c r="I20" s="1"/>
    </row>
    <row r="21" spans="1:9" x14ac:dyDescent="0.25">
      <c r="A21" s="8" t="s">
        <v>58</v>
      </c>
      <c r="B21" s="37">
        <v>1896189</v>
      </c>
      <c r="C21" s="37">
        <v>1498373</v>
      </c>
      <c r="D21" s="37">
        <v>13494916</v>
      </c>
      <c r="E21" s="37">
        <v>13729190</v>
      </c>
      <c r="F21" s="10">
        <f t="shared" si="0"/>
        <v>1.7360167340056023</v>
      </c>
      <c r="G21" s="1"/>
      <c r="H21" s="1"/>
      <c r="I21" s="1"/>
    </row>
    <row r="22" spans="1:9" x14ac:dyDescent="0.25">
      <c r="A22" s="11" t="s">
        <v>59</v>
      </c>
      <c r="B22" s="38">
        <v>293692</v>
      </c>
      <c r="C22" s="38">
        <v>251531</v>
      </c>
      <c r="D22" s="38">
        <v>3127018</v>
      </c>
      <c r="E22" s="38">
        <v>2941165</v>
      </c>
      <c r="F22" s="13">
        <f t="shared" si="0"/>
        <v>-5.9434579525925386</v>
      </c>
      <c r="G22" s="1"/>
      <c r="H22" s="1"/>
      <c r="I22" s="1"/>
    </row>
    <row r="23" spans="1:9" x14ac:dyDescent="0.25">
      <c r="A23" s="8" t="s">
        <v>60</v>
      </c>
      <c r="B23" s="37">
        <v>9319</v>
      </c>
      <c r="C23" s="37">
        <v>11678</v>
      </c>
      <c r="D23" s="37">
        <v>34751</v>
      </c>
      <c r="E23" s="37">
        <v>104742</v>
      </c>
      <c r="F23" s="10">
        <f t="shared" si="0"/>
        <v>201.40715375097119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98</v>
      </c>
      <c r="E24" s="38">
        <v>0</v>
      </c>
      <c r="F24" s="17">
        <f t="shared" si="0"/>
        <v>-100</v>
      </c>
      <c r="G24" s="1"/>
      <c r="H24" s="1"/>
      <c r="I24" s="1"/>
    </row>
    <row r="25" spans="1:9" x14ac:dyDescent="0.25">
      <c r="A25" s="8" t="s">
        <v>62</v>
      </c>
      <c r="B25" s="37">
        <v>7722</v>
      </c>
      <c r="C25" s="37">
        <v>5531</v>
      </c>
      <c r="D25" s="37">
        <v>38745</v>
      </c>
      <c r="E25" s="37">
        <v>46223</v>
      </c>
      <c r="F25" s="10">
        <f t="shared" si="0"/>
        <v>19.300554910311007</v>
      </c>
      <c r="G25" s="1"/>
      <c r="H25" s="1"/>
      <c r="I25" s="1"/>
    </row>
    <row r="26" spans="1:9" x14ac:dyDescent="0.25">
      <c r="A26" s="11" t="s">
        <v>63</v>
      </c>
      <c r="B26" s="38">
        <v>82121</v>
      </c>
      <c r="C26" s="38">
        <v>114028</v>
      </c>
      <c r="D26" s="38">
        <v>755573</v>
      </c>
      <c r="E26" s="38">
        <v>805123</v>
      </c>
      <c r="F26" s="13">
        <f t="shared" si="0"/>
        <v>6.5579368241056812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577744</v>
      </c>
      <c r="C28" s="38">
        <v>377537</v>
      </c>
      <c r="D28" s="38">
        <v>4640448</v>
      </c>
      <c r="E28" s="38">
        <v>3847806</v>
      </c>
      <c r="F28" s="13">
        <f t="shared" si="0"/>
        <v>-17.081152509412888</v>
      </c>
      <c r="G28" s="1"/>
      <c r="H28" s="1"/>
      <c r="I28" s="1"/>
    </row>
    <row r="29" spans="1:9" x14ac:dyDescent="0.25">
      <c r="A29" s="8" t="s">
        <v>66</v>
      </c>
      <c r="B29" s="37">
        <v>17144</v>
      </c>
      <c r="C29" s="37">
        <v>16712</v>
      </c>
      <c r="D29" s="37">
        <v>152914</v>
      </c>
      <c r="E29" s="37">
        <v>190405</v>
      </c>
      <c r="F29" s="10">
        <f t="shared" si="0"/>
        <v>24.517702761029071</v>
      </c>
      <c r="G29" s="1"/>
      <c r="H29" s="1"/>
      <c r="I29" s="1"/>
    </row>
    <row r="30" spans="1:9" x14ac:dyDescent="0.25">
      <c r="A30" s="11" t="s">
        <v>67</v>
      </c>
      <c r="B30" s="38">
        <v>17700</v>
      </c>
      <c r="C30" s="38">
        <v>13169</v>
      </c>
      <c r="D30" s="38">
        <v>207705</v>
      </c>
      <c r="E30" s="38">
        <v>182457</v>
      </c>
      <c r="F30" s="13">
        <f t="shared" si="0"/>
        <v>-12.155701596013571</v>
      </c>
      <c r="G30" s="1"/>
      <c r="H30" s="1"/>
      <c r="I30" s="1"/>
    </row>
    <row r="31" spans="1:9" x14ac:dyDescent="0.25">
      <c r="A31" s="8" t="s">
        <v>68</v>
      </c>
      <c r="B31" s="37">
        <v>1643309</v>
      </c>
      <c r="C31" s="37">
        <v>1915788</v>
      </c>
      <c r="D31" s="37">
        <v>12405603</v>
      </c>
      <c r="E31" s="37">
        <v>12657510</v>
      </c>
      <c r="F31" s="10">
        <f t="shared" si="0"/>
        <v>2.0305905323586444</v>
      </c>
      <c r="G31" s="1"/>
      <c r="H31" s="1"/>
      <c r="I31" s="1"/>
    </row>
    <row r="32" spans="1:9" x14ac:dyDescent="0.25">
      <c r="A32" s="11" t="s">
        <v>69</v>
      </c>
      <c r="B32" s="38">
        <v>404237</v>
      </c>
      <c r="C32" s="38">
        <v>330469</v>
      </c>
      <c r="D32" s="38">
        <v>2691866</v>
      </c>
      <c r="E32" s="38">
        <v>3260701</v>
      </c>
      <c r="F32" s="13">
        <f t="shared" si="0"/>
        <v>21.131623936704131</v>
      </c>
      <c r="G32" s="1"/>
      <c r="H32" s="1"/>
      <c r="I32" s="1"/>
    </row>
    <row r="33" spans="1:9" x14ac:dyDescent="0.25">
      <c r="A33" s="8" t="s">
        <v>70</v>
      </c>
      <c r="B33" s="37">
        <v>3708</v>
      </c>
      <c r="C33" s="37">
        <v>5908</v>
      </c>
      <c r="D33" s="37">
        <v>55590</v>
      </c>
      <c r="E33" s="37">
        <v>46132</v>
      </c>
      <c r="F33" s="10">
        <f t="shared" si="0"/>
        <v>-17.013851412124481</v>
      </c>
      <c r="G33" s="1"/>
      <c r="H33" s="1"/>
      <c r="I33" s="1"/>
    </row>
    <row r="34" spans="1:9" x14ac:dyDescent="0.25">
      <c r="A34" s="11" t="s">
        <v>71</v>
      </c>
      <c r="B34" s="38">
        <v>14752</v>
      </c>
      <c r="C34" s="38">
        <v>9596</v>
      </c>
      <c r="D34" s="38">
        <v>187891</v>
      </c>
      <c r="E34" s="38">
        <v>99452</v>
      </c>
      <c r="F34" s="13">
        <f t="shared" si="0"/>
        <v>-47.06931146249687</v>
      </c>
      <c r="G34" s="1"/>
      <c r="H34" s="1"/>
      <c r="I34" s="1"/>
    </row>
    <row r="35" spans="1:9" x14ac:dyDescent="0.25">
      <c r="A35" s="14" t="s">
        <v>72</v>
      </c>
      <c r="B35" s="15">
        <f>SUM(B7:B34)</f>
        <v>14008272</v>
      </c>
      <c r="C35" s="15">
        <f t="shared" ref="C35:E35" si="1">SUM(C7:C34)</f>
        <v>13269563</v>
      </c>
      <c r="D35" s="15">
        <f t="shared" si="1"/>
        <v>102082386</v>
      </c>
      <c r="E35" s="15">
        <f t="shared" si="1"/>
        <v>105479993</v>
      </c>
      <c r="F35" s="16">
        <f t="shared" si="0"/>
        <v>3.3282989682470827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4300228</v>
      </c>
      <c r="C38" s="41">
        <f>D7</f>
        <v>4860508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17429892</v>
      </c>
      <c r="G38" s="42">
        <f>LOOKUP(E38,$A$38:$A$65,$C$38:$C$65)</f>
        <v>15799688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44223</v>
      </c>
      <c r="C39" s="41">
        <f t="shared" ref="C39:C65" si="5">D8</f>
        <v>41960</v>
      </c>
      <c r="D39" s="41">
        <f t="shared" ref="D39:D65" si="6">_xlfn.RANK.EQ(B39,$B$38:$B$65)+COUNTIF($B$38:$B$65,B39)-1</f>
        <v>24</v>
      </c>
      <c r="E39" s="42" t="str">
        <f t="shared" si="2"/>
        <v>CARTAGENA</v>
      </c>
      <c r="F39" s="42">
        <f t="shared" ref="F39:F54" si="7">LOOKUP(E39,$A$38:$A$65,$B$38:$B$65)</f>
        <v>16571860</v>
      </c>
      <c r="G39" s="42">
        <f t="shared" ref="G39:G65" si="8">LOOKUP(E39,$A$38:$A$65,$C$38:$C$65)</f>
        <v>15546454</v>
      </c>
    </row>
    <row r="40" spans="1:9" x14ac:dyDescent="0.25">
      <c r="A40" s="42" t="str">
        <f t="shared" si="3"/>
        <v>ALMERIA</v>
      </c>
      <c r="B40" s="41">
        <f t="shared" si="4"/>
        <v>12451</v>
      </c>
      <c r="C40" s="41">
        <f t="shared" si="5"/>
        <v>6538</v>
      </c>
      <c r="D40" s="41">
        <f t="shared" si="6"/>
        <v>26</v>
      </c>
      <c r="E40" s="42" t="str">
        <f t="shared" si="2"/>
        <v>HUELVA</v>
      </c>
      <c r="F40" s="42">
        <f t="shared" si="7"/>
        <v>13729190</v>
      </c>
      <c r="G40" s="42">
        <f t="shared" si="8"/>
        <v>13494916</v>
      </c>
    </row>
    <row r="41" spans="1:9" x14ac:dyDescent="0.25">
      <c r="A41" s="42" t="str">
        <f t="shared" si="3"/>
        <v>AVILES</v>
      </c>
      <c r="B41" s="41">
        <f t="shared" si="4"/>
        <v>395762</v>
      </c>
      <c r="C41" s="41">
        <f t="shared" si="5"/>
        <v>425364</v>
      </c>
      <c r="D41" s="41">
        <f t="shared" si="6"/>
        <v>17</v>
      </c>
      <c r="E41" s="42" t="str">
        <f t="shared" si="2"/>
        <v>TARRAGONA</v>
      </c>
      <c r="F41" s="42">
        <f t="shared" si="7"/>
        <v>12657510</v>
      </c>
      <c r="G41" s="42">
        <f t="shared" si="8"/>
        <v>12405603</v>
      </c>
    </row>
    <row r="42" spans="1:9" x14ac:dyDescent="0.25">
      <c r="A42" s="42" t="str">
        <f t="shared" si="3"/>
        <v>BAHIA DE ALGECIRAS</v>
      </c>
      <c r="B42" s="41">
        <f t="shared" si="4"/>
        <v>17429892</v>
      </c>
      <c r="C42" s="41">
        <f t="shared" si="5"/>
        <v>15799688</v>
      </c>
      <c r="D42" s="41">
        <f t="shared" si="6"/>
        <v>1</v>
      </c>
      <c r="E42" s="42" t="str">
        <f t="shared" si="2"/>
        <v>BILBAO</v>
      </c>
      <c r="F42" s="42">
        <f t="shared" si="7"/>
        <v>10612888</v>
      </c>
      <c r="G42" s="42">
        <f t="shared" si="8"/>
        <v>11001720</v>
      </c>
    </row>
    <row r="43" spans="1:9" x14ac:dyDescent="0.25">
      <c r="A43" s="42" t="str">
        <f t="shared" si="3"/>
        <v>BAHIA DE CADIZ</v>
      </c>
      <c r="B43" s="41">
        <f t="shared" si="4"/>
        <v>39533</v>
      </c>
      <c r="C43" s="41">
        <f t="shared" si="5"/>
        <v>49159</v>
      </c>
      <c r="D43" s="41">
        <f t="shared" si="6"/>
        <v>25</v>
      </c>
      <c r="E43" s="42" t="str">
        <f t="shared" si="2"/>
        <v>BARCELONA</v>
      </c>
      <c r="F43" s="42">
        <f t="shared" si="7"/>
        <v>8742139</v>
      </c>
      <c r="G43" s="42">
        <f t="shared" si="8"/>
        <v>7365890</v>
      </c>
    </row>
    <row r="44" spans="1:9" x14ac:dyDescent="0.25">
      <c r="A44" s="42" t="str">
        <f t="shared" si="3"/>
        <v>BALEARES</v>
      </c>
      <c r="B44" s="41">
        <f t="shared" si="4"/>
        <v>1028492</v>
      </c>
      <c r="C44" s="41">
        <f t="shared" si="5"/>
        <v>996239</v>
      </c>
      <c r="D44" s="41">
        <f t="shared" si="6"/>
        <v>13</v>
      </c>
      <c r="E44" s="42" t="str">
        <f t="shared" si="2"/>
        <v>CASTELLON</v>
      </c>
      <c r="F44" s="42">
        <f t="shared" si="7"/>
        <v>5590390</v>
      </c>
      <c r="G44" s="42">
        <f t="shared" si="8"/>
        <v>5198955</v>
      </c>
    </row>
    <row r="45" spans="1:9" x14ac:dyDescent="0.25">
      <c r="A45" s="42" t="str">
        <f t="shared" si="3"/>
        <v>BARCELONA</v>
      </c>
      <c r="B45" s="41">
        <f t="shared" si="4"/>
        <v>8742139</v>
      </c>
      <c r="C45" s="41">
        <f t="shared" si="5"/>
        <v>7365890</v>
      </c>
      <c r="D45" s="41">
        <f t="shared" si="6"/>
        <v>6</v>
      </c>
      <c r="E45" s="42" t="str">
        <f t="shared" si="2"/>
        <v>A CORUÑA</v>
      </c>
      <c r="F45" s="42">
        <f t="shared" si="7"/>
        <v>4300228</v>
      </c>
      <c r="G45" s="42">
        <f t="shared" si="8"/>
        <v>4860508</v>
      </c>
    </row>
    <row r="46" spans="1:9" x14ac:dyDescent="0.25">
      <c r="A46" s="42" t="str">
        <f t="shared" si="3"/>
        <v>BILBAO</v>
      </c>
      <c r="B46" s="41">
        <f t="shared" si="4"/>
        <v>10612888</v>
      </c>
      <c r="C46" s="41">
        <f t="shared" si="5"/>
        <v>11001720</v>
      </c>
      <c r="D46" s="41">
        <f t="shared" si="6"/>
        <v>5</v>
      </c>
      <c r="E46" s="42" t="str">
        <f t="shared" si="2"/>
        <v>SANTA CRUZ DE TENERIFE</v>
      </c>
      <c r="F46" s="42">
        <f t="shared" si="7"/>
        <v>3847806</v>
      </c>
      <c r="G46" s="42">
        <f t="shared" si="8"/>
        <v>4640448</v>
      </c>
    </row>
    <row r="47" spans="1:9" x14ac:dyDescent="0.25">
      <c r="A47" s="42" t="str">
        <f t="shared" si="3"/>
        <v>CARTAGENA</v>
      </c>
      <c r="B47" s="41">
        <f t="shared" si="4"/>
        <v>16571860</v>
      </c>
      <c r="C47" s="41">
        <f t="shared" si="5"/>
        <v>15546454</v>
      </c>
      <c r="D47" s="41">
        <f t="shared" si="6"/>
        <v>2</v>
      </c>
      <c r="E47" s="42" t="str">
        <f t="shared" si="2"/>
        <v>VALENCIA</v>
      </c>
      <c r="F47" s="42">
        <f t="shared" si="7"/>
        <v>3260701</v>
      </c>
      <c r="G47" s="42">
        <f t="shared" si="8"/>
        <v>2691866</v>
      </c>
    </row>
    <row r="48" spans="1:9" x14ac:dyDescent="0.25">
      <c r="A48" s="42" t="str">
        <f t="shared" si="3"/>
        <v>CASTELLON</v>
      </c>
      <c r="B48" s="41">
        <f t="shared" si="4"/>
        <v>5590390</v>
      </c>
      <c r="C48" s="41">
        <f t="shared" si="5"/>
        <v>5198955</v>
      </c>
      <c r="D48" s="41">
        <f t="shared" si="6"/>
        <v>7</v>
      </c>
      <c r="E48" s="42" t="str">
        <f t="shared" si="2"/>
        <v>LAS PALMAS</v>
      </c>
      <c r="F48" s="42">
        <f t="shared" si="7"/>
        <v>2941165</v>
      </c>
      <c r="G48" s="42">
        <f t="shared" si="8"/>
        <v>3127018</v>
      </c>
    </row>
    <row r="49" spans="1:7" x14ac:dyDescent="0.25">
      <c r="A49" s="42" t="str">
        <f t="shared" si="3"/>
        <v>CEUTA</v>
      </c>
      <c r="B49" s="41">
        <f t="shared" si="4"/>
        <v>489657</v>
      </c>
      <c r="C49" s="41">
        <f t="shared" si="5"/>
        <v>624337</v>
      </c>
      <c r="D49" s="41">
        <f t="shared" si="6"/>
        <v>16</v>
      </c>
      <c r="E49" s="42" t="str">
        <f t="shared" si="2"/>
        <v>FERROL-SAN CIBRAO</v>
      </c>
      <c r="F49" s="42">
        <f t="shared" si="7"/>
        <v>1772657</v>
      </c>
      <c r="G49" s="42">
        <f t="shared" si="8"/>
        <v>1838949</v>
      </c>
    </row>
    <row r="50" spans="1:7" x14ac:dyDescent="0.25">
      <c r="A50" s="42" t="str">
        <f t="shared" si="3"/>
        <v>FERROL-SAN CIBRAO</v>
      </c>
      <c r="B50" s="41">
        <f t="shared" si="4"/>
        <v>1772657</v>
      </c>
      <c r="C50" s="41">
        <f t="shared" si="5"/>
        <v>1838949</v>
      </c>
      <c r="D50" s="41">
        <f t="shared" si="6"/>
        <v>12</v>
      </c>
      <c r="E50" s="42" t="str">
        <f t="shared" si="2"/>
        <v>BALEARES</v>
      </c>
      <c r="F50" s="42">
        <f t="shared" si="7"/>
        <v>1028492</v>
      </c>
      <c r="G50" s="42">
        <f t="shared" si="8"/>
        <v>996239</v>
      </c>
    </row>
    <row r="51" spans="1:7" x14ac:dyDescent="0.25">
      <c r="A51" s="42" t="str">
        <f t="shared" si="3"/>
        <v>GIJON</v>
      </c>
      <c r="B51" s="41">
        <f t="shared" si="4"/>
        <v>538915</v>
      </c>
      <c r="C51" s="41">
        <f t="shared" si="5"/>
        <v>533507</v>
      </c>
      <c r="D51" s="41">
        <f t="shared" si="6"/>
        <v>15</v>
      </c>
      <c r="E51" s="42" t="str">
        <f t="shared" si="2"/>
        <v>MOTRIL</v>
      </c>
      <c r="F51" s="42">
        <f t="shared" si="7"/>
        <v>805123</v>
      </c>
      <c r="G51" s="42">
        <f t="shared" si="8"/>
        <v>755573</v>
      </c>
    </row>
    <row r="52" spans="1:7" x14ac:dyDescent="0.25">
      <c r="A52" s="42" t="str">
        <f t="shared" si="3"/>
        <v>HUELVA</v>
      </c>
      <c r="B52" s="41">
        <f t="shared" si="4"/>
        <v>13729190</v>
      </c>
      <c r="C52" s="41">
        <f t="shared" si="5"/>
        <v>13494916</v>
      </c>
      <c r="D52" s="41">
        <f t="shared" si="6"/>
        <v>3</v>
      </c>
      <c r="E52" s="42" t="str">
        <f t="shared" si="2"/>
        <v>GIJON</v>
      </c>
      <c r="F52" s="42">
        <f t="shared" si="7"/>
        <v>538915</v>
      </c>
      <c r="G52" s="42">
        <f t="shared" si="8"/>
        <v>533507</v>
      </c>
    </row>
    <row r="53" spans="1:7" x14ac:dyDescent="0.25">
      <c r="A53" s="42" t="str">
        <f t="shared" si="3"/>
        <v>LAS PALMAS</v>
      </c>
      <c r="B53" s="41">
        <f t="shared" si="4"/>
        <v>2941165</v>
      </c>
      <c r="C53" s="41">
        <f t="shared" si="5"/>
        <v>3127018</v>
      </c>
      <c r="D53" s="41">
        <f t="shared" si="6"/>
        <v>11</v>
      </c>
      <c r="E53" s="42" t="str">
        <f t="shared" si="2"/>
        <v>CEUTA</v>
      </c>
      <c r="F53" s="42">
        <f t="shared" si="7"/>
        <v>489657</v>
      </c>
      <c r="G53" s="42">
        <f t="shared" si="8"/>
        <v>624337</v>
      </c>
    </row>
    <row r="54" spans="1:7" x14ac:dyDescent="0.25">
      <c r="A54" s="42" t="str">
        <f t="shared" si="3"/>
        <v>MALAGA</v>
      </c>
      <c r="B54" s="41">
        <f t="shared" si="4"/>
        <v>104742</v>
      </c>
      <c r="C54" s="41">
        <f t="shared" si="5"/>
        <v>34751</v>
      </c>
      <c r="D54" s="41">
        <f t="shared" si="6"/>
        <v>20</v>
      </c>
      <c r="E54" s="42" t="str">
        <f t="shared" si="2"/>
        <v>AVILES</v>
      </c>
      <c r="F54" s="42">
        <f t="shared" si="7"/>
        <v>395762</v>
      </c>
      <c r="G54" s="42">
        <f t="shared" si="8"/>
        <v>425364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98</v>
      </c>
      <c r="D55" s="41">
        <f t="shared" si="6"/>
        <v>28</v>
      </c>
      <c r="E55" s="42" t="str">
        <f t="shared" si="2"/>
        <v>SANTANDER</v>
      </c>
      <c r="F55" s="42">
        <f t="shared" ref="F55:F65" si="9">LOOKUP(E55,$A$38:$A$65,$B$38:$B$65)</f>
        <v>190405</v>
      </c>
      <c r="G55" s="42">
        <f t="shared" si="8"/>
        <v>152914</v>
      </c>
    </row>
    <row r="56" spans="1:7" x14ac:dyDescent="0.25">
      <c r="A56" s="42" t="str">
        <f t="shared" si="3"/>
        <v>MELILLA</v>
      </c>
      <c r="B56" s="41">
        <f t="shared" si="4"/>
        <v>46223</v>
      </c>
      <c r="C56" s="41">
        <f t="shared" si="5"/>
        <v>38745</v>
      </c>
      <c r="D56" s="41">
        <f t="shared" si="6"/>
        <v>22</v>
      </c>
      <c r="E56" s="42" t="str">
        <f t="shared" si="2"/>
        <v>SEVILLA</v>
      </c>
      <c r="F56" s="42">
        <f t="shared" si="9"/>
        <v>182457</v>
      </c>
      <c r="G56" s="42">
        <f t="shared" si="8"/>
        <v>207705</v>
      </c>
    </row>
    <row r="57" spans="1:7" x14ac:dyDescent="0.25">
      <c r="A57" s="42" t="str">
        <f t="shared" si="3"/>
        <v>MOTRIL</v>
      </c>
      <c r="B57" s="41">
        <f t="shared" si="4"/>
        <v>805123</v>
      </c>
      <c r="C57" s="41">
        <f t="shared" si="5"/>
        <v>755573</v>
      </c>
      <c r="D57" s="41">
        <f t="shared" si="6"/>
        <v>14</v>
      </c>
      <c r="E57" s="42" t="str">
        <f t="shared" si="2"/>
        <v>MALAGA</v>
      </c>
      <c r="F57" s="42">
        <f t="shared" si="9"/>
        <v>104742</v>
      </c>
      <c r="G57" s="42">
        <f t="shared" si="8"/>
        <v>34751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VILAGARCIA</v>
      </c>
      <c r="F58" s="42">
        <f t="shared" si="9"/>
        <v>99452</v>
      </c>
      <c r="G58" s="42">
        <f t="shared" si="8"/>
        <v>187891</v>
      </c>
    </row>
    <row r="59" spans="1:7" x14ac:dyDescent="0.25">
      <c r="A59" s="42" t="str">
        <f t="shared" si="3"/>
        <v>SANTA CRUZ DE TENERIFE</v>
      </c>
      <c r="B59" s="41">
        <f t="shared" si="4"/>
        <v>3847806</v>
      </c>
      <c r="C59" s="41">
        <f t="shared" si="5"/>
        <v>4640448</v>
      </c>
      <c r="D59" s="41">
        <f t="shared" si="6"/>
        <v>9</v>
      </c>
      <c r="E59" s="42" t="str">
        <f t="shared" si="2"/>
        <v>MELILLA</v>
      </c>
      <c r="F59" s="42">
        <f t="shared" si="9"/>
        <v>46223</v>
      </c>
      <c r="G59" s="42">
        <f t="shared" si="8"/>
        <v>38745</v>
      </c>
    </row>
    <row r="60" spans="1:7" x14ac:dyDescent="0.25">
      <c r="A60" s="42" t="str">
        <f t="shared" si="3"/>
        <v>SANTANDER</v>
      </c>
      <c r="B60" s="41">
        <f t="shared" si="4"/>
        <v>190405</v>
      </c>
      <c r="C60" s="41">
        <f t="shared" si="5"/>
        <v>152914</v>
      </c>
      <c r="D60" s="41">
        <f t="shared" si="6"/>
        <v>18</v>
      </c>
      <c r="E60" s="42" t="str">
        <f t="shared" si="2"/>
        <v>VIGO</v>
      </c>
      <c r="F60" s="42">
        <f t="shared" si="9"/>
        <v>46132</v>
      </c>
      <c r="G60" s="42">
        <f t="shared" si="8"/>
        <v>55590</v>
      </c>
    </row>
    <row r="61" spans="1:7" x14ac:dyDescent="0.25">
      <c r="A61" s="42" t="str">
        <f t="shared" si="3"/>
        <v>SEVILLA</v>
      </c>
      <c r="B61" s="41">
        <f t="shared" si="4"/>
        <v>182457</v>
      </c>
      <c r="C61" s="41">
        <f t="shared" si="5"/>
        <v>207705</v>
      </c>
      <c r="D61" s="41">
        <f t="shared" si="6"/>
        <v>19</v>
      </c>
      <c r="E61" s="42" t="str">
        <f t="shared" si="2"/>
        <v>ALICANTE</v>
      </c>
      <c r="F61" s="42">
        <f t="shared" si="9"/>
        <v>44223</v>
      </c>
      <c r="G61" s="42">
        <f t="shared" si="8"/>
        <v>41960</v>
      </c>
    </row>
    <row r="62" spans="1:7" x14ac:dyDescent="0.25">
      <c r="A62" s="42" t="str">
        <f t="shared" si="3"/>
        <v>TARRAGONA</v>
      </c>
      <c r="B62" s="41">
        <f t="shared" si="4"/>
        <v>12657510</v>
      </c>
      <c r="C62" s="41">
        <f t="shared" si="5"/>
        <v>12405603</v>
      </c>
      <c r="D62" s="41">
        <f t="shared" si="6"/>
        <v>4</v>
      </c>
      <c r="E62" s="42" t="str">
        <f t="shared" si="2"/>
        <v>BAHIA DE CADIZ</v>
      </c>
      <c r="F62" s="42">
        <f t="shared" si="9"/>
        <v>39533</v>
      </c>
      <c r="G62" s="42">
        <f t="shared" si="8"/>
        <v>49159</v>
      </c>
    </row>
    <row r="63" spans="1:7" x14ac:dyDescent="0.25">
      <c r="A63" s="42" t="str">
        <f t="shared" si="3"/>
        <v>VALENCIA</v>
      </c>
      <c r="B63" s="41">
        <f t="shared" si="4"/>
        <v>3260701</v>
      </c>
      <c r="C63" s="41">
        <f t="shared" si="5"/>
        <v>2691866</v>
      </c>
      <c r="D63" s="41">
        <f t="shared" si="6"/>
        <v>10</v>
      </c>
      <c r="E63" s="42" t="str">
        <f t="shared" si="2"/>
        <v>ALMERIA</v>
      </c>
      <c r="F63" s="42">
        <f t="shared" si="9"/>
        <v>12451</v>
      </c>
      <c r="G63" s="42">
        <f t="shared" si="8"/>
        <v>6538</v>
      </c>
    </row>
    <row r="64" spans="1:7" x14ac:dyDescent="0.25">
      <c r="A64" s="42" t="str">
        <f t="shared" si="3"/>
        <v>VIGO</v>
      </c>
      <c r="B64" s="41">
        <f t="shared" si="4"/>
        <v>46132</v>
      </c>
      <c r="C64" s="41">
        <f t="shared" si="5"/>
        <v>55590</v>
      </c>
      <c r="D64" s="41">
        <f t="shared" si="6"/>
        <v>23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99452</v>
      </c>
      <c r="C65" s="41">
        <f t="shared" si="5"/>
        <v>187891</v>
      </c>
      <c r="D65" s="41">
        <f t="shared" si="6"/>
        <v>21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98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Agosto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41918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19">
        <v>314461</v>
      </c>
      <c r="C7" s="19">
        <v>366711</v>
      </c>
      <c r="D7" s="19">
        <v>2221227</v>
      </c>
      <c r="E7" s="19">
        <v>2720259</v>
      </c>
      <c r="F7" s="10">
        <f>((E7*100)/D7)-100</f>
        <v>22.46650162275175</v>
      </c>
      <c r="G7" s="1"/>
      <c r="H7" s="1"/>
      <c r="I7" s="1"/>
    </row>
    <row r="8" spans="1:12" x14ac:dyDescent="0.25">
      <c r="A8" s="11" t="s">
        <v>45</v>
      </c>
      <c r="B8" s="20">
        <v>62295</v>
      </c>
      <c r="C8" s="20">
        <v>117872</v>
      </c>
      <c r="D8" s="20">
        <v>654394</v>
      </c>
      <c r="E8" s="20">
        <v>696216</v>
      </c>
      <c r="F8" s="13">
        <f t="shared" ref="F8:F35" si="0">((E8*100)/D8)-100</f>
        <v>6.3909510172770467</v>
      </c>
      <c r="G8" s="1"/>
      <c r="H8" s="1"/>
      <c r="I8" s="1"/>
    </row>
    <row r="9" spans="1:12" x14ac:dyDescent="0.25">
      <c r="A9" s="8" t="s">
        <v>46</v>
      </c>
      <c r="B9" s="19">
        <v>520375</v>
      </c>
      <c r="C9" s="19">
        <v>362270</v>
      </c>
      <c r="D9" s="19">
        <v>2710878</v>
      </c>
      <c r="E9" s="19">
        <v>3035391</v>
      </c>
      <c r="F9" s="10">
        <f t="shared" si="0"/>
        <v>11.970771093350564</v>
      </c>
      <c r="G9" s="1"/>
      <c r="H9" s="1"/>
      <c r="I9" s="1"/>
    </row>
    <row r="10" spans="1:12" x14ac:dyDescent="0.25">
      <c r="A10" s="11" t="s">
        <v>47</v>
      </c>
      <c r="B10" s="20">
        <v>289150</v>
      </c>
      <c r="C10" s="20">
        <v>312987</v>
      </c>
      <c r="D10" s="20">
        <v>1923473</v>
      </c>
      <c r="E10" s="20">
        <v>2063906</v>
      </c>
      <c r="F10" s="13">
        <f t="shared" si="0"/>
        <v>7.3010122835100901</v>
      </c>
      <c r="G10" s="1"/>
      <c r="H10" s="1"/>
      <c r="I10" s="1"/>
    </row>
    <row r="11" spans="1:12" x14ac:dyDescent="0.25">
      <c r="A11" s="8" t="s">
        <v>48</v>
      </c>
      <c r="B11" s="19">
        <v>108475</v>
      </c>
      <c r="C11" s="19">
        <v>291076</v>
      </c>
      <c r="D11" s="19">
        <v>819774</v>
      </c>
      <c r="E11" s="19">
        <v>1179868</v>
      </c>
      <c r="F11" s="10">
        <f t="shared" si="0"/>
        <v>43.92600887561693</v>
      </c>
      <c r="G11" s="1"/>
      <c r="H11" s="1"/>
      <c r="I11" s="1"/>
    </row>
    <row r="12" spans="1:12" x14ac:dyDescent="0.25">
      <c r="A12" s="11" t="s">
        <v>49</v>
      </c>
      <c r="B12" s="20">
        <v>244413</v>
      </c>
      <c r="C12" s="20">
        <v>257303</v>
      </c>
      <c r="D12" s="20">
        <v>1255966</v>
      </c>
      <c r="E12" s="20">
        <v>987216</v>
      </c>
      <c r="F12" s="13">
        <f t="shared" si="0"/>
        <v>-21.397872235394914</v>
      </c>
      <c r="G12" s="1"/>
      <c r="H12" s="1"/>
      <c r="I12" s="1"/>
    </row>
    <row r="13" spans="1:12" x14ac:dyDescent="0.25">
      <c r="A13" s="8" t="s">
        <v>50</v>
      </c>
      <c r="B13" s="19">
        <v>124359</v>
      </c>
      <c r="C13" s="19">
        <v>112976</v>
      </c>
      <c r="D13" s="19">
        <v>850351</v>
      </c>
      <c r="E13" s="19">
        <v>879803</v>
      </c>
      <c r="F13" s="10">
        <f t="shared" si="0"/>
        <v>3.4635109501841015</v>
      </c>
      <c r="G13" s="1"/>
      <c r="H13" s="1"/>
      <c r="I13" s="1"/>
    </row>
    <row r="14" spans="1:12" x14ac:dyDescent="0.25">
      <c r="A14" s="11" t="s">
        <v>51</v>
      </c>
      <c r="B14" s="20">
        <v>316367</v>
      </c>
      <c r="C14" s="20">
        <v>386579</v>
      </c>
      <c r="D14" s="20">
        <v>2875497</v>
      </c>
      <c r="E14" s="20">
        <v>3160258</v>
      </c>
      <c r="F14" s="13">
        <f t="shared" si="0"/>
        <v>9.9030185042794301</v>
      </c>
      <c r="G14" s="1"/>
      <c r="H14" s="1"/>
      <c r="I14" s="1"/>
    </row>
    <row r="15" spans="1:12" x14ac:dyDescent="0.25">
      <c r="A15" s="8" t="s">
        <v>52</v>
      </c>
      <c r="B15" s="19">
        <v>398910</v>
      </c>
      <c r="C15" s="19">
        <v>376936</v>
      </c>
      <c r="D15" s="19">
        <v>2992599</v>
      </c>
      <c r="E15" s="19">
        <v>3010264</v>
      </c>
      <c r="F15" s="10">
        <f t="shared" si="0"/>
        <v>0.59028957772157753</v>
      </c>
      <c r="G15" s="1"/>
      <c r="H15" s="1"/>
      <c r="I15" s="1"/>
    </row>
    <row r="16" spans="1:12" x14ac:dyDescent="0.25">
      <c r="A16" s="11" t="s">
        <v>53</v>
      </c>
      <c r="B16" s="20">
        <v>479357</v>
      </c>
      <c r="C16" s="20">
        <v>506325</v>
      </c>
      <c r="D16" s="20">
        <v>2849844</v>
      </c>
      <c r="E16" s="20">
        <v>3299143</v>
      </c>
      <c r="F16" s="13">
        <f t="shared" si="0"/>
        <v>15.765740159812253</v>
      </c>
      <c r="G16" s="1"/>
      <c r="H16" s="1"/>
      <c r="I16" s="1"/>
    </row>
    <row r="17" spans="1:9" x14ac:dyDescent="0.25">
      <c r="A17" s="8" t="s">
        <v>54</v>
      </c>
      <c r="B17" s="19">
        <v>192838</v>
      </c>
      <c r="C17" s="19">
        <v>355218</v>
      </c>
      <c r="D17" s="19">
        <v>1968288</v>
      </c>
      <c r="E17" s="19">
        <v>2844147</v>
      </c>
      <c r="F17" s="10">
        <f t="shared" si="0"/>
        <v>44.498518509486416</v>
      </c>
      <c r="G17" s="1"/>
      <c r="H17" s="1"/>
      <c r="I17" s="1"/>
    </row>
    <row r="18" spans="1:9" x14ac:dyDescent="0.25">
      <c r="A18" s="11" t="s">
        <v>55</v>
      </c>
      <c r="B18" s="20">
        <v>2097</v>
      </c>
      <c r="C18" s="20">
        <v>3980</v>
      </c>
      <c r="D18" s="20">
        <v>48698</v>
      </c>
      <c r="E18" s="20">
        <v>25809</v>
      </c>
      <c r="F18" s="13">
        <f t="shared" si="0"/>
        <v>-47.001930264076556</v>
      </c>
      <c r="G18" s="1"/>
      <c r="H18" s="1"/>
      <c r="I18" s="1"/>
    </row>
    <row r="19" spans="1:9" x14ac:dyDescent="0.25">
      <c r="A19" s="8" t="s">
        <v>56</v>
      </c>
      <c r="B19" s="19">
        <v>720022</v>
      </c>
      <c r="C19" s="19">
        <v>639816</v>
      </c>
      <c r="D19" s="19">
        <v>5491796</v>
      </c>
      <c r="E19" s="19">
        <v>5969411</v>
      </c>
      <c r="F19" s="10">
        <f t="shared" si="0"/>
        <v>8.6968816758670613</v>
      </c>
      <c r="G19" s="1"/>
      <c r="H19" s="1"/>
      <c r="I19" s="1"/>
    </row>
    <row r="20" spans="1:9" x14ac:dyDescent="0.25">
      <c r="A20" s="11" t="s">
        <v>57</v>
      </c>
      <c r="B20" s="20">
        <v>1770404</v>
      </c>
      <c r="C20" s="20">
        <v>1342906</v>
      </c>
      <c r="D20" s="20">
        <v>9541676</v>
      </c>
      <c r="E20" s="20">
        <v>10040338</v>
      </c>
      <c r="F20" s="13">
        <f t="shared" si="0"/>
        <v>5.2261468530266626</v>
      </c>
      <c r="G20" s="1"/>
      <c r="H20" s="1"/>
      <c r="I20" s="1"/>
    </row>
    <row r="21" spans="1:9" x14ac:dyDescent="0.25">
      <c r="A21" s="8" t="s">
        <v>58</v>
      </c>
      <c r="B21" s="19">
        <v>360996</v>
      </c>
      <c r="C21" s="19">
        <v>497168</v>
      </c>
      <c r="D21" s="19">
        <v>2360440</v>
      </c>
      <c r="E21" s="19">
        <v>2898628</v>
      </c>
      <c r="F21" s="10">
        <f t="shared" si="0"/>
        <v>22.800325363067898</v>
      </c>
      <c r="G21" s="1"/>
      <c r="H21" s="1"/>
      <c r="I21" s="1"/>
    </row>
    <row r="22" spans="1:9" x14ac:dyDescent="0.25">
      <c r="A22" s="11" t="s">
        <v>59</v>
      </c>
      <c r="B22" s="20">
        <v>26397</v>
      </c>
      <c r="C22" s="20">
        <v>24492</v>
      </c>
      <c r="D22" s="20">
        <v>220503</v>
      </c>
      <c r="E22" s="20">
        <v>307270</v>
      </c>
      <c r="F22" s="13">
        <f t="shared" si="0"/>
        <v>39.349578010276502</v>
      </c>
      <c r="G22" s="1"/>
      <c r="H22" s="1"/>
      <c r="I22" s="1"/>
    </row>
    <row r="23" spans="1:9" x14ac:dyDescent="0.25">
      <c r="A23" s="8" t="s">
        <v>60</v>
      </c>
      <c r="B23" s="19">
        <v>55594</v>
      </c>
      <c r="C23" s="19">
        <v>61022</v>
      </c>
      <c r="D23" s="19">
        <v>500298</v>
      </c>
      <c r="E23" s="19">
        <v>614828</v>
      </c>
      <c r="F23" s="10">
        <f t="shared" si="0"/>
        <v>22.892356155731179</v>
      </c>
      <c r="G23" s="1"/>
      <c r="H23" s="1"/>
      <c r="I23" s="1"/>
    </row>
    <row r="24" spans="1:9" x14ac:dyDescent="0.25">
      <c r="A24" s="11" t="s">
        <v>61</v>
      </c>
      <c r="B24" s="20">
        <v>96885</v>
      </c>
      <c r="C24" s="20">
        <v>102376</v>
      </c>
      <c r="D24" s="20">
        <v>543274</v>
      </c>
      <c r="E24" s="20">
        <v>531585</v>
      </c>
      <c r="F24" s="13">
        <f t="shared" si="0"/>
        <v>-2.1515846515754475</v>
      </c>
      <c r="G24" s="1"/>
      <c r="H24" s="1"/>
      <c r="I24" s="1"/>
    </row>
    <row r="25" spans="1:9" x14ac:dyDescent="0.25">
      <c r="A25" s="8" t="s">
        <v>62</v>
      </c>
      <c r="B25" s="19">
        <v>1600</v>
      </c>
      <c r="C25" s="19">
        <v>0</v>
      </c>
      <c r="D25" s="19">
        <v>6900</v>
      </c>
      <c r="E25" s="19">
        <v>5675</v>
      </c>
      <c r="F25" s="10">
        <f t="shared" si="0"/>
        <v>-17.753623188405797</v>
      </c>
      <c r="G25" s="1"/>
      <c r="H25" s="1"/>
      <c r="I25" s="1"/>
    </row>
    <row r="26" spans="1:9" x14ac:dyDescent="0.25">
      <c r="A26" s="11" t="s">
        <v>63</v>
      </c>
      <c r="B26" s="20">
        <v>49423</v>
      </c>
      <c r="C26" s="20">
        <v>32049</v>
      </c>
      <c r="D26" s="20">
        <v>319446</v>
      </c>
      <c r="E26" s="20">
        <v>278834</v>
      </c>
      <c r="F26" s="13">
        <f t="shared" si="0"/>
        <v>-12.713259831082567</v>
      </c>
      <c r="G26" s="1"/>
      <c r="H26" s="1"/>
      <c r="I26" s="1"/>
    </row>
    <row r="27" spans="1:9" x14ac:dyDescent="0.25">
      <c r="A27" s="8" t="s">
        <v>64</v>
      </c>
      <c r="B27" s="19">
        <v>89312</v>
      </c>
      <c r="C27" s="19">
        <v>127868</v>
      </c>
      <c r="D27" s="19">
        <v>708895</v>
      </c>
      <c r="E27" s="19">
        <v>963441</v>
      </c>
      <c r="F27" s="10">
        <f t="shared" si="0"/>
        <v>35.907433399868808</v>
      </c>
      <c r="G27" s="1"/>
      <c r="H27" s="1"/>
      <c r="I27" s="1"/>
    </row>
    <row r="28" spans="1:9" x14ac:dyDescent="0.25">
      <c r="A28" s="11" t="s">
        <v>65</v>
      </c>
      <c r="B28" s="20">
        <v>37133</v>
      </c>
      <c r="C28" s="20">
        <v>10252</v>
      </c>
      <c r="D28" s="20">
        <v>305340</v>
      </c>
      <c r="E28" s="20">
        <v>273268</v>
      </c>
      <c r="F28" s="13">
        <f t="shared" si="0"/>
        <v>-10.503700792559115</v>
      </c>
      <c r="G28" s="1"/>
      <c r="H28" s="1"/>
      <c r="I28" s="1"/>
    </row>
    <row r="29" spans="1:9" x14ac:dyDescent="0.25">
      <c r="A29" s="8" t="s">
        <v>66</v>
      </c>
      <c r="B29" s="19">
        <v>267755</v>
      </c>
      <c r="C29" s="19">
        <v>334822</v>
      </c>
      <c r="D29" s="19">
        <v>1793634</v>
      </c>
      <c r="E29" s="19">
        <v>2067612</v>
      </c>
      <c r="F29" s="10">
        <f t="shared" si="0"/>
        <v>15.275022663486524</v>
      </c>
      <c r="G29" s="1"/>
      <c r="H29" s="1"/>
      <c r="I29" s="1"/>
    </row>
    <row r="30" spans="1:9" x14ac:dyDescent="0.25">
      <c r="A30" s="11" t="s">
        <v>67</v>
      </c>
      <c r="B30" s="20">
        <v>138013</v>
      </c>
      <c r="C30" s="20">
        <v>158829</v>
      </c>
      <c r="D30" s="20">
        <v>1152540</v>
      </c>
      <c r="E30" s="20">
        <v>1086870</v>
      </c>
      <c r="F30" s="13">
        <f t="shared" si="0"/>
        <v>-5.6978499661616979</v>
      </c>
      <c r="G30" s="1"/>
      <c r="H30" s="1"/>
      <c r="I30" s="1"/>
    </row>
    <row r="31" spans="1:9" x14ac:dyDescent="0.25">
      <c r="A31" s="8" t="s">
        <v>68</v>
      </c>
      <c r="B31" s="19">
        <v>635570</v>
      </c>
      <c r="C31" s="19">
        <v>1075362</v>
      </c>
      <c r="D31" s="19">
        <v>4283664</v>
      </c>
      <c r="E31" s="19">
        <v>5554462</v>
      </c>
      <c r="F31" s="10">
        <f t="shared" si="0"/>
        <v>29.666145617396694</v>
      </c>
      <c r="G31" s="1"/>
      <c r="H31" s="1"/>
      <c r="I31" s="1"/>
    </row>
    <row r="32" spans="1:9" x14ac:dyDescent="0.25">
      <c r="A32" s="11" t="s">
        <v>69</v>
      </c>
      <c r="B32" s="20">
        <v>152095</v>
      </c>
      <c r="C32" s="20">
        <v>189229</v>
      </c>
      <c r="D32" s="20">
        <v>1498949</v>
      </c>
      <c r="E32" s="20">
        <v>1741196</v>
      </c>
      <c r="F32" s="13">
        <f t="shared" si="0"/>
        <v>16.161123560574779</v>
      </c>
      <c r="G32" s="1"/>
      <c r="H32" s="1"/>
      <c r="I32" s="1"/>
    </row>
    <row r="33" spans="1:9" x14ac:dyDescent="0.25">
      <c r="A33" s="8" t="s">
        <v>70</v>
      </c>
      <c r="B33" s="19">
        <v>25886</v>
      </c>
      <c r="C33" s="19">
        <v>25290</v>
      </c>
      <c r="D33" s="19">
        <v>194019</v>
      </c>
      <c r="E33" s="19">
        <v>186783</v>
      </c>
      <c r="F33" s="10">
        <f t="shared" si="0"/>
        <v>-3.7295316438080874</v>
      </c>
      <c r="G33" s="1"/>
      <c r="H33" s="1"/>
      <c r="I33" s="1"/>
    </row>
    <row r="34" spans="1:9" x14ac:dyDescent="0.25">
      <c r="A34" s="11" t="s">
        <v>71</v>
      </c>
      <c r="B34" s="20">
        <v>13926</v>
      </c>
      <c r="C34" s="20">
        <v>45462</v>
      </c>
      <c r="D34" s="20">
        <v>125260</v>
      </c>
      <c r="E34" s="20">
        <v>207990</v>
      </c>
      <c r="F34" s="13">
        <f t="shared" si="0"/>
        <v>66.046623024109863</v>
      </c>
      <c r="G34" s="1"/>
      <c r="H34" s="1"/>
      <c r="I34" s="1"/>
    </row>
    <row r="35" spans="1:9" x14ac:dyDescent="0.25">
      <c r="A35" s="14" t="s">
        <v>72</v>
      </c>
      <c r="B35" s="15">
        <f>SUM(B7:B34)</f>
        <v>7494108</v>
      </c>
      <c r="C35" s="15">
        <f t="shared" ref="C35:E35" si="1">SUM(C7:C34)</f>
        <v>8117176</v>
      </c>
      <c r="D35" s="15">
        <f t="shared" si="1"/>
        <v>50217623</v>
      </c>
      <c r="E35" s="15">
        <f t="shared" si="1"/>
        <v>56630471</v>
      </c>
      <c r="F35" s="16">
        <f t="shared" si="0"/>
        <v>12.770114587064384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2720259</v>
      </c>
      <c r="C38" s="41">
        <f>D7</f>
        <v>2221227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GIJON</v>
      </c>
      <c r="F38" s="42">
        <f>LOOKUP(E38,$A$38:$A$65,$B$38:$B$65)</f>
        <v>10040338</v>
      </c>
      <c r="G38" s="42">
        <f>LOOKUP(E38,$A$38:$A$65,$C$38:$C$65)</f>
        <v>9541676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696216</v>
      </c>
      <c r="C39" s="41">
        <f t="shared" ref="C39:C65" si="5">D8</f>
        <v>654394</v>
      </c>
      <c r="D39" s="41">
        <f t="shared" ref="D39:D65" si="6">_xlfn.RANK.EQ(B39,$B$38:$B$65)+COUNTIF($B$38:$B$65,B39)-1</f>
        <v>19</v>
      </c>
      <c r="E39" s="42" t="str">
        <f t="shared" si="2"/>
        <v>FERROL-SAN CIBRAO</v>
      </c>
      <c r="F39" s="42">
        <f t="shared" ref="F39:F54" si="7">LOOKUP(E39,$A$38:$A$65,$B$38:$B$65)</f>
        <v>5969411</v>
      </c>
      <c r="G39" s="42">
        <f t="shared" ref="G39:G65" si="8">LOOKUP(E39,$A$38:$A$65,$C$38:$C$65)</f>
        <v>5491796</v>
      </c>
    </row>
    <row r="40" spans="1:9" x14ac:dyDescent="0.25">
      <c r="A40" s="42" t="str">
        <f t="shared" si="3"/>
        <v>ALMERIA</v>
      </c>
      <c r="B40" s="41">
        <f t="shared" si="4"/>
        <v>3035391</v>
      </c>
      <c r="C40" s="41">
        <f t="shared" si="5"/>
        <v>2710878</v>
      </c>
      <c r="D40" s="41">
        <f t="shared" si="6"/>
        <v>6</v>
      </c>
      <c r="E40" s="42" t="str">
        <f t="shared" si="2"/>
        <v>TARRAGONA</v>
      </c>
      <c r="F40" s="42">
        <f t="shared" si="7"/>
        <v>5554462</v>
      </c>
      <c r="G40" s="42">
        <f t="shared" si="8"/>
        <v>4283664</v>
      </c>
    </row>
    <row r="41" spans="1:9" x14ac:dyDescent="0.25">
      <c r="A41" s="42" t="str">
        <f t="shared" si="3"/>
        <v>AVILES</v>
      </c>
      <c r="B41" s="41">
        <f t="shared" si="4"/>
        <v>2063906</v>
      </c>
      <c r="C41" s="41">
        <f t="shared" si="5"/>
        <v>1923473</v>
      </c>
      <c r="D41" s="41">
        <f t="shared" si="6"/>
        <v>12</v>
      </c>
      <c r="E41" s="42" t="str">
        <f t="shared" si="2"/>
        <v>CARTAGENA</v>
      </c>
      <c r="F41" s="42">
        <f t="shared" si="7"/>
        <v>3299143</v>
      </c>
      <c r="G41" s="42">
        <f t="shared" si="8"/>
        <v>2849844</v>
      </c>
    </row>
    <row r="42" spans="1:9" x14ac:dyDescent="0.25">
      <c r="A42" s="42" t="str">
        <f t="shared" si="3"/>
        <v>BAHIA DE ALGECIRAS</v>
      </c>
      <c r="B42" s="41">
        <f t="shared" si="4"/>
        <v>1179868</v>
      </c>
      <c r="C42" s="41">
        <f t="shared" si="5"/>
        <v>819774</v>
      </c>
      <c r="D42" s="41">
        <f t="shared" si="6"/>
        <v>14</v>
      </c>
      <c r="E42" s="42" t="str">
        <f t="shared" si="2"/>
        <v>BARCELONA</v>
      </c>
      <c r="F42" s="42">
        <f t="shared" si="7"/>
        <v>3160258</v>
      </c>
      <c r="G42" s="42">
        <f t="shared" si="8"/>
        <v>2875497</v>
      </c>
    </row>
    <row r="43" spans="1:9" x14ac:dyDescent="0.25">
      <c r="A43" s="42" t="str">
        <f t="shared" si="3"/>
        <v>BAHIA DE CADIZ</v>
      </c>
      <c r="B43" s="41">
        <f t="shared" si="4"/>
        <v>987216</v>
      </c>
      <c r="C43" s="41">
        <f t="shared" si="5"/>
        <v>1255966</v>
      </c>
      <c r="D43" s="41">
        <f t="shared" si="6"/>
        <v>16</v>
      </c>
      <c r="E43" s="42" t="str">
        <f t="shared" si="2"/>
        <v>ALMERIA</v>
      </c>
      <c r="F43" s="42">
        <f t="shared" si="7"/>
        <v>3035391</v>
      </c>
      <c r="G43" s="42">
        <f t="shared" si="8"/>
        <v>2710878</v>
      </c>
    </row>
    <row r="44" spans="1:9" x14ac:dyDescent="0.25">
      <c r="A44" s="42" t="str">
        <f t="shared" si="3"/>
        <v>BALEARES</v>
      </c>
      <c r="B44" s="41">
        <f t="shared" si="4"/>
        <v>879803</v>
      </c>
      <c r="C44" s="41">
        <f t="shared" si="5"/>
        <v>850351</v>
      </c>
      <c r="D44" s="41">
        <f t="shared" si="6"/>
        <v>18</v>
      </c>
      <c r="E44" s="42" t="str">
        <f t="shared" si="2"/>
        <v>BILBAO</v>
      </c>
      <c r="F44" s="42">
        <f t="shared" si="7"/>
        <v>3010264</v>
      </c>
      <c r="G44" s="42">
        <f t="shared" si="8"/>
        <v>2992599</v>
      </c>
    </row>
    <row r="45" spans="1:9" x14ac:dyDescent="0.25">
      <c r="A45" s="42" t="str">
        <f t="shared" si="3"/>
        <v>BARCELONA</v>
      </c>
      <c r="B45" s="41">
        <f t="shared" si="4"/>
        <v>3160258</v>
      </c>
      <c r="C45" s="41">
        <f t="shared" si="5"/>
        <v>2875497</v>
      </c>
      <c r="D45" s="41">
        <f t="shared" si="6"/>
        <v>5</v>
      </c>
      <c r="E45" s="42" t="str">
        <f t="shared" si="2"/>
        <v>HUELVA</v>
      </c>
      <c r="F45" s="42">
        <f t="shared" si="7"/>
        <v>2898628</v>
      </c>
      <c r="G45" s="42">
        <f t="shared" si="8"/>
        <v>2360440</v>
      </c>
    </row>
    <row r="46" spans="1:9" x14ac:dyDescent="0.25">
      <c r="A46" s="42" t="str">
        <f t="shared" si="3"/>
        <v>BILBAO</v>
      </c>
      <c r="B46" s="41">
        <f t="shared" si="4"/>
        <v>3010264</v>
      </c>
      <c r="C46" s="41">
        <f t="shared" si="5"/>
        <v>2992599</v>
      </c>
      <c r="D46" s="41">
        <f t="shared" si="6"/>
        <v>7</v>
      </c>
      <c r="E46" s="42" t="str">
        <f t="shared" si="2"/>
        <v>CASTELLON</v>
      </c>
      <c r="F46" s="42">
        <f t="shared" si="7"/>
        <v>2844147</v>
      </c>
      <c r="G46" s="42">
        <f t="shared" si="8"/>
        <v>1968288</v>
      </c>
    </row>
    <row r="47" spans="1:9" x14ac:dyDescent="0.25">
      <c r="A47" s="42" t="str">
        <f t="shared" si="3"/>
        <v>CARTAGENA</v>
      </c>
      <c r="B47" s="41">
        <f t="shared" si="4"/>
        <v>3299143</v>
      </c>
      <c r="C47" s="41">
        <f t="shared" si="5"/>
        <v>2849844</v>
      </c>
      <c r="D47" s="41">
        <f t="shared" si="6"/>
        <v>4</v>
      </c>
      <c r="E47" s="42" t="str">
        <f t="shared" si="2"/>
        <v>A CORUÑA</v>
      </c>
      <c r="F47" s="42">
        <f t="shared" si="7"/>
        <v>2720259</v>
      </c>
      <c r="G47" s="42">
        <f t="shared" si="8"/>
        <v>2221227</v>
      </c>
    </row>
    <row r="48" spans="1:9" x14ac:dyDescent="0.25">
      <c r="A48" s="42" t="str">
        <f t="shared" si="3"/>
        <v>CASTELLON</v>
      </c>
      <c r="B48" s="41">
        <f t="shared" si="4"/>
        <v>2844147</v>
      </c>
      <c r="C48" s="41">
        <f t="shared" si="5"/>
        <v>1968288</v>
      </c>
      <c r="D48" s="41">
        <f t="shared" si="6"/>
        <v>9</v>
      </c>
      <c r="E48" s="42" t="str">
        <f t="shared" si="2"/>
        <v>SANTANDER</v>
      </c>
      <c r="F48" s="42">
        <f t="shared" si="7"/>
        <v>2067612</v>
      </c>
      <c r="G48" s="42">
        <f t="shared" si="8"/>
        <v>1793634</v>
      </c>
    </row>
    <row r="49" spans="1:7" x14ac:dyDescent="0.25">
      <c r="A49" s="42" t="str">
        <f t="shared" si="3"/>
        <v>CEUTA</v>
      </c>
      <c r="B49" s="41">
        <f t="shared" si="4"/>
        <v>25809</v>
      </c>
      <c r="C49" s="41">
        <f t="shared" si="5"/>
        <v>48698</v>
      </c>
      <c r="D49" s="41">
        <f t="shared" si="6"/>
        <v>27</v>
      </c>
      <c r="E49" s="42" t="str">
        <f t="shared" si="2"/>
        <v>AVILES</v>
      </c>
      <c r="F49" s="42">
        <f t="shared" si="7"/>
        <v>2063906</v>
      </c>
      <c r="G49" s="42">
        <f t="shared" si="8"/>
        <v>1923473</v>
      </c>
    </row>
    <row r="50" spans="1:7" x14ac:dyDescent="0.25">
      <c r="A50" s="42" t="str">
        <f t="shared" si="3"/>
        <v>FERROL-SAN CIBRAO</v>
      </c>
      <c r="B50" s="41">
        <f t="shared" si="4"/>
        <v>5969411</v>
      </c>
      <c r="C50" s="41">
        <f t="shared" si="5"/>
        <v>5491796</v>
      </c>
      <c r="D50" s="41">
        <f t="shared" si="6"/>
        <v>2</v>
      </c>
      <c r="E50" s="42" t="str">
        <f t="shared" si="2"/>
        <v>VALENCIA</v>
      </c>
      <c r="F50" s="42">
        <f t="shared" si="7"/>
        <v>1741196</v>
      </c>
      <c r="G50" s="42">
        <f t="shared" si="8"/>
        <v>1498949</v>
      </c>
    </row>
    <row r="51" spans="1:7" x14ac:dyDescent="0.25">
      <c r="A51" s="42" t="str">
        <f t="shared" si="3"/>
        <v>GIJON</v>
      </c>
      <c r="B51" s="41">
        <f t="shared" si="4"/>
        <v>10040338</v>
      </c>
      <c r="C51" s="41">
        <f t="shared" si="5"/>
        <v>9541676</v>
      </c>
      <c r="D51" s="41">
        <f t="shared" si="6"/>
        <v>1</v>
      </c>
      <c r="E51" s="42" t="str">
        <f t="shared" si="2"/>
        <v>BAHIA DE ALGECIRAS</v>
      </c>
      <c r="F51" s="42">
        <f t="shared" si="7"/>
        <v>1179868</v>
      </c>
      <c r="G51" s="42">
        <f t="shared" si="8"/>
        <v>819774</v>
      </c>
    </row>
    <row r="52" spans="1:7" x14ac:dyDescent="0.25">
      <c r="A52" s="42" t="str">
        <f t="shared" si="3"/>
        <v>HUELVA</v>
      </c>
      <c r="B52" s="41">
        <f t="shared" si="4"/>
        <v>2898628</v>
      </c>
      <c r="C52" s="41">
        <f t="shared" si="5"/>
        <v>2360440</v>
      </c>
      <c r="D52" s="41">
        <f t="shared" si="6"/>
        <v>8</v>
      </c>
      <c r="E52" s="42" t="str">
        <f t="shared" si="2"/>
        <v>SEVILLA</v>
      </c>
      <c r="F52" s="42">
        <f t="shared" si="7"/>
        <v>1086870</v>
      </c>
      <c r="G52" s="42">
        <f t="shared" si="8"/>
        <v>1152540</v>
      </c>
    </row>
    <row r="53" spans="1:7" x14ac:dyDescent="0.25">
      <c r="A53" s="42" t="str">
        <f t="shared" si="3"/>
        <v>LAS PALMAS</v>
      </c>
      <c r="B53" s="41">
        <f t="shared" si="4"/>
        <v>307270</v>
      </c>
      <c r="C53" s="41">
        <f t="shared" si="5"/>
        <v>220503</v>
      </c>
      <c r="D53" s="41">
        <f t="shared" si="6"/>
        <v>22</v>
      </c>
      <c r="E53" s="42" t="str">
        <f t="shared" si="2"/>
        <v>BAHIA DE CADIZ</v>
      </c>
      <c r="F53" s="42">
        <f t="shared" si="7"/>
        <v>987216</v>
      </c>
      <c r="G53" s="42">
        <f t="shared" si="8"/>
        <v>1255966</v>
      </c>
    </row>
    <row r="54" spans="1:7" x14ac:dyDescent="0.25">
      <c r="A54" s="42" t="str">
        <f t="shared" si="3"/>
        <v>MALAGA</v>
      </c>
      <c r="B54" s="41">
        <f t="shared" si="4"/>
        <v>614828</v>
      </c>
      <c r="C54" s="41">
        <f t="shared" si="5"/>
        <v>500298</v>
      </c>
      <c r="D54" s="41">
        <f t="shared" si="6"/>
        <v>20</v>
      </c>
      <c r="E54" s="42" t="str">
        <f t="shared" si="2"/>
        <v>PASAIA</v>
      </c>
      <c r="F54" s="42">
        <f t="shared" si="7"/>
        <v>963441</v>
      </c>
      <c r="G54" s="42">
        <f t="shared" si="8"/>
        <v>708895</v>
      </c>
    </row>
    <row r="55" spans="1:7" x14ac:dyDescent="0.25">
      <c r="A55" s="42" t="str">
        <f t="shared" si="3"/>
        <v>MARIN Y RIA DE PONTEVEDRA</v>
      </c>
      <c r="B55" s="41">
        <f t="shared" si="4"/>
        <v>531585</v>
      </c>
      <c r="C55" s="41">
        <f t="shared" si="5"/>
        <v>543274</v>
      </c>
      <c r="D55" s="41">
        <f t="shared" si="6"/>
        <v>21</v>
      </c>
      <c r="E55" s="42" t="str">
        <f t="shared" si="2"/>
        <v>BALEARES</v>
      </c>
      <c r="F55" s="42">
        <f t="shared" ref="F55:F65" si="9">LOOKUP(E55,$A$38:$A$65,$B$38:$B$65)</f>
        <v>879803</v>
      </c>
      <c r="G55" s="42">
        <f t="shared" si="8"/>
        <v>850351</v>
      </c>
    </row>
    <row r="56" spans="1:7" x14ac:dyDescent="0.25">
      <c r="A56" s="42" t="str">
        <f t="shared" si="3"/>
        <v>MELILLA</v>
      </c>
      <c r="B56" s="41">
        <f t="shared" si="4"/>
        <v>5675</v>
      </c>
      <c r="C56" s="41">
        <f t="shared" si="5"/>
        <v>6900</v>
      </c>
      <c r="D56" s="41">
        <f t="shared" si="6"/>
        <v>28</v>
      </c>
      <c r="E56" s="42" t="str">
        <f t="shared" si="2"/>
        <v>ALICANTE</v>
      </c>
      <c r="F56" s="42">
        <f t="shared" si="9"/>
        <v>696216</v>
      </c>
      <c r="G56" s="42">
        <f t="shared" si="8"/>
        <v>654394</v>
      </c>
    </row>
    <row r="57" spans="1:7" x14ac:dyDescent="0.25">
      <c r="A57" s="42" t="str">
        <f t="shared" si="3"/>
        <v>MOTRIL</v>
      </c>
      <c r="B57" s="41">
        <f t="shared" si="4"/>
        <v>278834</v>
      </c>
      <c r="C57" s="41">
        <f t="shared" si="5"/>
        <v>319446</v>
      </c>
      <c r="D57" s="41">
        <f t="shared" si="6"/>
        <v>23</v>
      </c>
      <c r="E57" s="42" t="str">
        <f t="shared" si="2"/>
        <v>MALAGA</v>
      </c>
      <c r="F57" s="42">
        <f t="shared" si="9"/>
        <v>614828</v>
      </c>
      <c r="G57" s="42">
        <f t="shared" si="8"/>
        <v>500298</v>
      </c>
    </row>
    <row r="58" spans="1:7" x14ac:dyDescent="0.25">
      <c r="A58" s="42" t="str">
        <f t="shared" si="3"/>
        <v>PASAIA</v>
      </c>
      <c r="B58" s="41">
        <f t="shared" si="4"/>
        <v>963441</v>
      </c>
      <c r="C58" s="41">
        <f t="shared" si="5"/>
        <v>708895</v>
      </c>
      <c r="D58" s="41">
        <f t="shared" si="6"/>
        <v>17</v>
      </c>
      <c r="E58" s="42" t="str">
        <f t="shared" si="2"/>
        <v>MARIN Y RIA DE PONTEVEDRA</v>
      </c>
      <c r="F58" s="42">
        <f t="shared" si="9"/>
        <v>531585</v>
      </c>
      <c r="G58" s="42">
        <f t="shared" si="8"/>
        <v>543274</v>
      </c>
    </row>
    <row r="59" spans="1:7" x14ac:dyDescent="0.25">
      <c r="A59" s="42" t="str">
        <f t="shared" si="3"/>
        <v>SANTA CRUZ DE TENERIFE</v>
      </c>
      <c r="B59" s="41">
        <f t="shared" si="4"/>
        <v>273268</v>
      </c>
      <c r="C59" s="41">
        <f t="shared" si="5"/>
        <v>305340</v>
      </c>
      <c r="D59" s="41">
        <f t="shared" si="6"/>
        <v>24</v>
      </c>
      <c r="E59" s="42" t="str">
        <f t="shared" si="2"/>
        <v>LAS PALMAS</v>
      </c>
      <c r="F59" s="42">
        <f t="shared" si="9"/>
        <v>307270</v>
      </c>
      <c r="G59" s="42">
        <f t="shared" si="8"/>
        <v>220503</v>
      </c>
    </row>
    <row r="60" spans="1:7" x14ac:dyDescent="0.25">
      <c r="A60" s="42" t="str">
        <f t="shared" si="3"/>
        <v>SANTANDER</v>
      </c>
      <c r="B60" s="41">
        <f t="shared" si="4"/>
        <v>2067612</v>
      </c>
      <c r="C60" s="41">
        <f t="shared" si="5"/>
        <v>1793634</v>
      </c>
      <c r="D60" s="41">
        <f t="shared" si="6"/>
        <v>11</v>
      </c>
      <c r="E60" s="42" t="str">
        <f t="shared" si="2"/>
        <v>MOTRIL</v>
      </c>
      <c r="F60" s="42">
        <f t="shared" si="9"/>
        <v>278834</v>
      </c>
      <c r="G60" s="42">
        <f t="shared" si="8"/>
        <v>319446</v>
      </c>
    </row>
    <row r="61" spans="1:7" x14ac:dyDescent="0.25">
      <c r="A61" s="42" t="str">
        <f t="shared" si="3"/>
        <v>SEVILLA</v>
      </c>
      <c r="B61" s="41">
        <f t="shared" si="4"/>
        <v>1086870</v>
      </c>
      <c r="C61" s="41">
        <f t="shared" si="5"/>
        <v>1152540</v>
      </c>
      <c r="D61" s="41">
        <f t="shared" si="6"/>
        <v>15</v>
      </c>
      <c r="E61" s="42" t="str">
        <f t="shared" si="2"/>
        <v>SANTA CRUZ DE TENERIFE</v>
      </c>
      <c r="F61" s="42">
        <f t="shared" si="9"/>
        <v>273268</v>
      </c>
      <c r="G61" s="42">
        <f t="shared" si="8"/>
        <v>305340</v>
      </c>
    </row>
    <row r="62" spans="1:7" x14ac:dyDescent="0.25">
      <c r="A62" s="42" t="str">
        <f t="shared" si="3"/>
        <v>TARRAGONA</v>
      </c>
      <c r="B62" s="41">
        <f t="shared" si="4"/>
        <v>5554462</v>
      </c>
      <c r="C62" s="41">
        <f t="shared" si="5"/>
        <v>4283664</v>
      </c>
      <c r="D62" s="41">
        <f t="shared" si="6"/>
        <v>3</v>
      </c>
      <c r="E62" s="42" t="str">
        <f t="shared" si="2"/>
        <v>VILAGARCIA</v>
      </c>
      <c r="F62" s="42">
        <f t="shared" si="9"/>
        <v>207990</v>
      </c>
      <c r="G62" s="42">
        <f t="shared" si="8"/>
        <v>125260</v>
      </c>
    </row>
    <row r="63" spans="1:7" x14ac:dyDescent="0.25">
      <c r="A63" s="42" t="str">
        <f t="shared" si="3"/>
        <v>VALENCIA</v>
      </c>
      <c r="B63" s="41">
        <f t="shared" si="4"/>
        <v>1741196</v>
      </c>
      <c r="C63" s="41">
        <f t="shared" si="5"/>
        <v>1498949</v>
      </c>
      <c r="D63" s="41">
        <f t="shared" si="6"/>
        <v>13</v>
      </c>
      <c r="E63" s="42" t="str">
        <f t="shared" si="2"/>
        <v>VIGO</v>
      </c>
      <c r="F63" s="42">
        <f t="shared" si="9"/>
        <v>186783</v>
      </c>
      <c r="G63" s="42">
        <f t="shared" si="8"/>
        <v>194019</v>
      </c>
    </row>
    <row r="64" spans="1:7" x14ac:dyDescent="0.25">
      <c r="A64" s="42" t="str">
        <f t="shared" si="3"/>
        <v>VIGO</v>
      </c>
      <c r="B64" s="41">
        <f t="shared" si="4"/>
        <v>186783</v>
      </c>
      <c r="C64" s="41">
        <f t="shared" si="5"/>
        <v>194019</v>
      </c>
      <c r="D64" s="41">
        <f t="shared" si="6"/>
        <v>26</v>
      </c>
      <c r="E64" s="42" t="str">
        <f t="shared" si="2"/>
        <v>CEUTA</v>
      </c>
      <c r="F64" s="42">
        <f t="shared" si="9"/>
        <v>25809</v>
      </c>
      <c r="G64" s="42">
        <f t="shared" si="8"/>
        <v>48698</v>
      </c>
    </row>
    <row r="65" spans="1:7" x14ac:dyDescent="0.25">
      <c r="A65" s="42" t="str">
        <f t="shared" si="3"/>
        <v>VILAGARCIA</v>
      </c>
      <c r="B65" s="41">
        <f t="shared" si="4"/>
        <v>207990</v>
      </c>
      <c r="C65" s="41">
        <f t="shared" si="5"/>
        <v>125260</v>
      </c>
      <c r="D65" s="41">
        <f t="shared" si="6"/>
        <v>25</v>
      </c>
      <c r="E65" s="42" t="str">
        <f t="shared" si="2"/>
        <v>MELILLA</v>
      </c>
      <c r="F65" s="42">
        <f t="shared" si="9"/>
        <v>5675</v>
      </c>
      <c r="G65" s="42">
        <f t="shared" si="8"/>
        <v>6900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Agosto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41918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1">
        <v>87860</v>
      </c>
      <c r="C7" s="21">
        <v>72975</v>
      </c>
      <c r="D7" s="21">
        <v>830025</v>
      </c>
      <c r="E7" s="21">
        <v>692287</v>
      </c>
      <c r="F7" s="10">
        <f>((E7*100)/D7)-100</f>
        <v>-16.594439926508244</v>
      </c>
      <c r="G7" s="1"/>
      <c r="H7" s="1"/>
      <c r="I7" s="1"/>
    </row>
    <row r="8" spans="1:12" x14ac:dyDescent="0.25">
      <c r="A8" s="11" t="s">
        <v>45</v>
      </c>
      <c r="B8" s="22">
        <v>102104</v>
      </c>
      <c r="C8" s="22">
        <v>111840</v>
      </c>
      <c r="D8" s="22">
        <v>902123</v>
      </c>
      <c r="E8" s="22">
        <v>881569</v>
      </c>
      <c r="F8" s="13">
        <f t="shared" ref="F8:F35" si="0">((E8*100)/D8)-100</f>
        <v>-2.2784032776018392</v>
      </c>
      <c r="G8" s="1"/>
      <c r="H8" s="1"/>
      <c r="I8" s="1"/>
    </row>
    <row r="9" spans="1:12" x14ac:dyDescent="0.25">
      <c r="A9" s="8" t="s">
        <v>46</v>
      </c>
      <c r="B9" s="21">
        <v>58329</v>
      </c>
      <c r="C9" s="21">
        <v>57010</v>
      </c>
      <c r="D9" s="21">
        <v>426458</v>
      </c>
      <c r="E9" s="21">
        <v>470823</v>
      </c>
      <c r="F9" s="10">
        <f t="shared" si="0"/>
        <v>10.403134658043697</v>
      </c>
      <c r="G9" s="1"/>
      <c r="H9" s="1"/>
      <c r="I9" s="1"/>
    </row>
    <row r="10" spans="1:12" x14ac:dyDescent="0.25">
      <c r="A10" s="11" t="s">
        <v>47</v>
      </c>
      <c r="B10" s="22">
        <v>91173</v>
      </c>
      <c r="C10" s="22">
        <v>77844</v>
      </c>
      <c r="D10" s="22">
        <v>794988</v>
      </c>
      <c r="E10" s="22">
        <v>761484</v>
      </c>
      <c r="F10" s="13">
        <f t="shared" si="0"/>
        <v>-4.2144032362752597</v>
      </c>
      <c r="G10" s="1"/>
      <c r="H10" s="1"/>
      <c r="I10" s="1"/>
    </row>
    <row r="11" spans="1:12" x14ac:dyDescent="0.25">
      <c r="A11" s="8" t="s">
        <v>48</v>
      </c>
      <c r="B11" s="21">
        <v>5090572</v>
      </c>
      <c r="C11" s="21">
        <v>4561129</v>
      </c>
      <c r="D11" s="21">
        <v>39178416</v>
      </c>
      <c r="E11" s="21">
        <v>41518720</v>
      </c>
      <c r="F11" s="10">
        <f t="shared" si="0"/>
        <v>5.973452321298538</v>
      </c>
      <c r="G11" s="1"/>
      <c r="H11" s="1"/>
      <c r="I11" s="1"/>
    </row>
    <row r="12" spans="1:12" x14ac:dyDescent="0.25">
      <c r="A12" s="11" t="s">
        <v>49</v>
      </c>
      <c r="B12" s="22">
        <v>139490</v>
      </c>
      <c r="C12" s="22">
        <v>113191</v>
      </c>
      <c r="D12" s="22">
        <v>1153167</v>
      </c>
      <c r="E12" s="22">
        <v>981923</v>
      </c>
      <c r="F12" s="13">
        <f t="shared" si="0"/>
        <v>-14.849887310337536</v>
      </c>
      <c r="G12" s="1"/>
      <c r="H12" s="1"/>
      <c r="I12" s="1"/>
    </row>
    <row r="13" spans="1:12" x14ac:dyDescent="0.25">
      <c r="A13" s="8" t="s">
        <v>50</v>
      </c>
      <c r="B13" s="21">
        <v>838764</v>
      </c>
      <c r="C13" s="21">
        <v>853732</v>
      </c>
      <c r="D13" s="21">
        <v>6112618</v>
      </c>
      <c r="E13" s="21">
        <v>6492426</v>
      </c>
      <c r="F13" s="10">
        <f t="shared" si="0"/>
        <v>6.2135078619341186</v>
      </c>
      <c r="G13" s="1"/>
      <c r="H13" s="1"/>
      <c r="I13" s="1"/>
    </row>
    <row r="14" spans="1:12" x14ac:dyDescent="0.25">
      <c r="A14" s="11" t="s">
        <v>51</v>
      </c>
      <c r="B14" s="22">
        <v>2299748</v>
      </c>
      <c r="C14" s="22">
        <v>2220104</v>
      </c>
      <c r="D14" s="22">
        <v>17909858</v>
      </c>
      <c r="E14" s="22">
        <v>18347858</v>
      </c>
      <c r="F14" s="13">
        <f t="shared" si="0"/>
        <v>2.4455805288908437</v>
      </c>
      <c r="G14" s="1"/>
      <c r="H14" s="1"/>
      <c r="I14" s="1"/>
    </row>
    <row r="15" spans="1:12" x14ac:dyDescent="0.25">
      <c r="A15" s="8" t="s">
        <v>52</v>
      </c>
      <c r="B15" s="21">
        <v>785385</v>
      </c>
      <c r="C15" s="21">
        <v>822242</v>
      </c>
      <c r="D15" s="21">
        <v>6187025</v>
      </c>
      <c r="E15" s="21">
        <v>6454454</v>
      </c>
      <c r="F15" s="10">
        <f t="shared" si="0"/>
        <v>4.3224166703706572</v>
      </c>
      <c r="G15" s="1"/>
      <c r="H15" s="1"/>
      <c r="I15" s="1"/>
    </row>
    <row r="16" spans="1:12" x14ac:dyDescent="0.25">
      <c r="A16" s="11" t="s">
        <v>53</v>
      </c>
      <c r="B16" s="22">
        <v>108506</v>
      </c>
      <c r="C16" s="22">
        <v>117456</v>
      </c>
      <c r="D16" s="22">
        <v>739217</v>
      </c>
      <c r="E16" s="22">
        <v>800820</v>
      </c>
      <c r="F16" s="13">
        <f t="shared" si="0"/>
        <v>8.333547523934115</v>
      </c>
      <c r="G16" s="1"/>
      <c r="H16" s="1"/>
      <c r="I16" s="1"/>
    </row>
    <row r="17" spans="1:9" x14ac:dyDescent="0.25">
      <c r="A17" s="8" t="s">
        <v>54</v>
      </c>
      <c r="B17" s="21">
        <v>271711</v>
      </c>
      <c r="C17" s="21">
        <v>248337</v>
      </c>
      <c r="D17" s="21">
        <v>1995663</v>
      </c>
      <c r="E17" s="21">
        <v>2074111</v>
      </c>
      <c r="F17" s="10">
        <f t="shared" si="0"/>
        <v>3.930924209147534</v>
      </c>
      <c r="G17" s="1"/>
      <c r="H17" s="1"/>
      <c r="I17" s="1"/>
    </row>
    <row r="18" spans="1:9" x14ac:dyDescent="0.25">
      <c r="A18" s="11" t="s">
        <v>55</v>
      </c>
      <c r="B18" s="22">
        <v>70273</v>
      </c>
      <c r="C18" s="22">
        <v>73620</v>
      </c>
      <c r="D18" s="22">
        <v>636295</v>
      </c>
      <c r="E18" s="22">
        <v>636066</v>
      </c>
      <c r="F18" s="13">
        <f t="shared" si="0"/>
        <v>-3.5989596020712611E-2</v>
      </c>
      <c r="G18" s="1"/>
      <c r="H18" s="1"/>
      <c r="I18" s="1"/>
    </row>
    <row r="19" spans="1:9" x14ac:dyDescent="0.25">
      <c r="A19" s="8" t="s">
        <v>56</v>
      </c>
      <c r="B19" s="21">
        <v>84521</v>
      </c>
      <c r="C19" s="21">
        <v>71649</v>
      </c>
      <c r="D19" s="21">
        <v>613788</v>
      </c>
      <c r="E19" s="21">
        <v>586663</v>
      </c>
      <c r="F19" s="10">
        <f t="shared" si="0"/>
        <v>-4.4192783175950012</v>
      </c>
      <c r="G19" s="1"/>
      <c r="H19" s="1"/>
      <c r="I19" s="1"/>
    </row>
    <row r="20" spans="1:9" x14ac:dyDescent="0.25">
      <c r="A20" s="11" t="s">
        <v>57</v>
      </c>
      <c r="B20" s="22">
        <v>139127</v>
      </c>
      <c r="C20" s="22">
        <v>138324</v>
      </c>
      <c r="D20" s="22">
        <v>1351384</v>
      </c>
      <c r="E20" s="22">
        <v>1330873</v>
      </c>
      <c r="F20" s="13">
        <f t="shared" si="0"/>
        <v>-1.5177773304996975</v>
      </c>
      <c r="G20" s="1"/>
      <c r="H20" s="1"/>
      <c r="I20" s="1"/>
    </row>
    <row r="21" spans="1:9" x14ac:dyDescent="0.25">
      <c r="A21" s="8" t="s">
        <v>58</v>
      </c>
      <c r="B21" s="21">
        <v>71013</v>
      </c>
      <c r="C21" s="21">
        <v>56821</v>
      </c>
      <c r="D21" s="21">
        <v>462781</v>
      </c>
      <c r="E21" s="21">
        <v>526756</v>
      </c>
      <c r="F21" s="10">
        <f t="shared" si="0"/>
        <v>13.824033398086783</v>
      </c>
      <c r="G21" s="1"/>
      <c r="H21" s="1"/>
      <c r="I21" s="1"/>
    </row>
    <row r="22" spans="1:9" x14ac:dyDescent="0.25">
      <c r="A22" s="11" t="s">
        <v>59</v>
      </c>
      <c r="B22" s="22">
        <v>1328883</v>
      </c>
      <c r="C22" s="22">
        <v>1250896</v>
      </c>
      <c r="D22" s="22">
        <v>9809388</v>
      </c>
      <c r="E22" s="22">
        <v>9607509</v>
      </c>
      <c r="F22" s="13">
        <f t="shared" si="0"/>
        <v>-2.058018298389257</v>
      </c>
      <c r="G22" s="1"/>
      <c r="H22" s="1"/>
      <c r="I22" s="1"/>
    </row>
    <row r="23" spans="1:9" x14ac:dyDescent="0.25">
      <c r="A23" s="8" t="s">
        <v>60</v>
      </c>
      <c r="B23" s="21">
        <v>270952</v>
      </c>
      <c r="C23" s="21">
        <v>64111</v>
      </c>
      <c r="D23" s="21">
        <v>1140166</v>
      </c>
      <c r="E23" s="21">
        <v>723708</v>
      </c>
      <c r="F23" s="10">
        <f t="shared" si="0"/>
        <v>-36.526084798178509</v>
      </c>
      <c r="G23" s="1"/>
      <c r="H23" s="1"/>
      <c r="I23" s="1"/>
    </row>
    <row r="24" spans="1:9" x14ac:dyDescent="0.25">
      <c r="A24" s="11" t="s">
        <v>61</v>
      </c>
      <c r="B24" s="22">
        <v>77382</v>
      </c>
      <c r="C24" s="22">
        <v>78253</v>
      </c>
      <c r="D24" s="22">
        <v>677785</v>
      </c>
      <c r="E24" s="22">
        <v>678579</v>
      </c>
      <c r="F24" s="13">
        <f t="shared" si="0"/>
        <v>0.11714629270343835</v>
      </c>
      <c r="G24" s="1"/>
      <c r="H24" s="1"/>
      <c r="I24" s="1"/>
    </row>
    <row r="25" spans="1:9" x14ac:dyDescent="0.25">
      <c r="A25" s="8" t="s">
        <v>62</v>
      </c>
      <c r="B25" s="21">
        <v>71585</v>
      </c>
      <c r="C25" s="21">
        <v>76375</v>
      </c>
      <c r="D25" s="21">
        <v>597476</v>
      </c>
      <c r="E25" s="21">
        <v>618142</v>
      </c>
      <c r="F25" s="10">
        <f t="shared" si="0"/>
        <v>3.4588837041153084</v>
      </c>
      <c r="G25" s="1"/>
      <c r="H25" s="1"/>
      <c r="I25" s="1"/>
    </row>
    <row r="26" spans="1:9" x14ac:dyDescent="0.25">
      <c r="A26" s="11" t="s">
        <v>63</v>
      </c>
      <c r="B26" s="22">
        <v>28215</v>
      </c>
      <c r="C26" s="22">
        <v>24920</v>
      </c>
      <c r="D26" s="22">
        <v>214636</v>
      </c>
      <c r="E26" s="22">
        <v>214021</v>
      </c>
      <c r="F26" s="13">
        <f t="shared" si="0"/>
        <v>-0.28653161631785906</v>
      </c>
      <c r="G26" s="1"/>
      <c r="H26" s="1"/>
      <c r="I26" s="1"/>
    </row>
    <row r="27" spans="1:9" x14ac:dyDescent="0.25">
      <c r="A27" s="8" t="s">
        <v>64</v>
      </c>
      <c r="B27" s="21">
        <v>102486</v>
      </c>
      <c r="C27" s="21">
        <v>104619</v>
      </c>
      <c r="D27" s="21">
        <v>1042309</v>
      </c>
      <c r="E27" s="21">
        <v>1244627</v>
      </c>
      <c r="F27" s="10">
        <f t="shared" si="0"/>
        <v>19.410558673099814</v>
      </c>
      <c r="G27" s="1"/>
      <c r="H27" s="1"/>
      <c r="I27" s="1"/>
    </row>
    <row r="28" spans="1:9" x14ac:dyDescent="0.25">
      <c r="A28" s="11" t="s">
        <v>65</v>
      </c>
      <c r="B28" s="22">
        <v>449325</v>
      </c>
      <c r="C28" s="22">
        <v>424523</v>
      </c>
      <c r="D28" s="22">
        <v>3462766</v>
      </c>
      <c r="E28" s="22">
        <v>3556067</v>
      </c>
      <c r="F28" s="13">
        <f t="shared" si="0"/>
        <v>2.6944067257215778</v>
      </c>
      <c r="G28" s="1"/>
      <c r="H28" s="1"/>
      <c r="I28" s="1"/>
    </row>
    <row r="29" spans="1:9" x14ac:dyDescent="0.25">
      <c r="A29" s="8" t="s">
        <v>66</v>
      </c>
      <c r="B29" s="21">
        <v>139332</v>
      </c>
      <c r="C29" s="21">
        <v>145866</v>
      </c>
      <c r="D29" s="21">
        <v>1090912</v>
      </c>
      <c r="E29" s="21">
        <v>1252809</v>
      </c>
      <c r="F29" s="10">
        <f t="shared" si="0"/>
        <v>14.840518758616639</v>
      </c>
      <c r="G29" s="1"/>
      <c r="H29" s="1"/>
      <c r="I29" s="1"/>
    </row>
    <row r="30" spans="1:9" x14ac:dyDescent="0.25">
      <c r="A30" s="11" t="s">
        <v>67</v>
      </c>
      <c r="B30" s="22">
        <v>195669</v>
      </c>
      <c r="C30" s="22">
        <v>195495</v>
      </c>
      <c r="D30" s="22">
        <v>1513077</v>
      </c>
      <c r="E30" s="22">
        <v>1508172</v>
      </c>
      <c r="F30" s="13">
        <f t="shared" si="0"/>
        <v>-0.32417385235517315</v>
      </c>
      <c r="G30" s="1"/>
      <c r="H30" s="1"/>
      <c r="I30" s="1"/>
    </row>
    <row r="31" spans="1:9" x14ac:dyDescent="0.25">
      <c r="A31" s="8" t="s">
        <v>68</v>
      </c>
      <c r="B31" s="21">
        <v>175246</v>
      </c>
      <c r="C31" s="21">
        <v>203764</v>
      </c>
      <c r="D31" s="21">
        <v>1752792</v>
      </c>
      <c r="E31" s="21">
        <v>1865460</v>
      </c>
      <c r="F31" s="10">
        <f t="shared" si="0"/>
        <v>6.4279161474949689</v>
      </c>
      <c r="G31" s="1"/>
      <c r="H31" s="1"/>
      <c r="I31" s="1"/>
    </row>
    <row r="32" spans="1:9" x14ac:dyDescent="0.25">
      <c r="A32" s="11" t="s">
        <v>69</v>
      </c>
      <c r="B32" s="22">
        <v>4587628</v>
      </c>
      <c r="C32" s="22">
        <v>4936557</v>
      </c>
      <c r="D32" s="22">
        <v>39488414</v>
      </c>
      <c r="E32" s="22">
        <v>39044792</v>
      </c>
      <c r="F32" s="13">
        <f t="shared" si="0"/>
        <v>-1.1234231893942308</v>
      </c>
      <c r="G32" s="1"/>
      <c r="H32" s="1"/>
      <c r="I32" s="1"/>
    </row>
    <row r="33" spans="1:9" x14ac:dyDescent="0.25">
      <c r="A33" s="8" t="s">
        <v>70</v>
      </c>
      <c r="B33" s="21">
        <v>252088</v>
      </c>
      <c r="C33" s="21">
        <v>252724</v>
      </c>
      <c r="D33" s="21">
        <v>2352719</v>
      </c>
      <c r="E33" s="21">
        <v>2250349</v>
      </c>
      <c r="F33" s="10">
        <f t="shared" si="0"/>
        <v>-4.3511358560031965</v>
      </c>
      <c r="G33" s="1"/>
      <c r="H33" s="1"/>
      <c r="I33" s="1"/>
    </row>
    <row r="34" spans="1:9" x14ac:dyDescent="0.25">
      <c r="A34" s="11" t="s">
        <v>71</v>
      </c>
      <c r="B34" s="22">
        <v>40305</v>
      </c>
      <c r="C34" s="22">
        <v>43012</v>
      </c>
      <c r="D34" s="22">
        <v>335349</v>
      </c>
      <c r="E34" s="22">
        <v>360725</v>
      </c>
      <c r="F34" s="13">
        <f t="shared" si="0"/>
        <v>7.5670420964428047</v>
      </c>
      <c r="G34" s="1"/>
      <c r="H34" s="1"/>
      <c r="I34" s="1"/>
    </row>
    <row r="35" spans="1:9" x14ac:dyDescent="0.25">
      <c r="A35" s="14" t="s">
        <v>72</v>
      </c>
      <c r="B35" s="15">
        <f>SUM(B7:B34)</f>
        <v>17957672</v>
      </c>
      <c r="C35" s="15">
        <f t="shared" ref="C35:E35" si="1">SUM(C7:C34)</f>
        <v>17397389</v>
      </c>
      <c r="D35" s="15">
        <f t="shared" si="1"/>
        <v>142771595</v>
      </c>
      <c r="E35" s="15">
        <f t="shared" si="1"/>
        <v>145481793</v>
      </c>
      <c r="F35" s="16">
        <f t="shared" si="0"/>
        <v>1.898275353721445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692287</v>
      </c>
      <c r="C38" s="41">
        <f>D7</f>
        <v>830025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41518720</v>
      </c>
      <c r="G38" s="42">
        <f>LOOKUP(E38,$A$38:$A$65,$C$38:$C$65)</f>
        <v>39178416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881569</v>
      </c>
      <c r="C39" s="41">
        <f t="shared" ref="C39:C65" si="5">D8</f>
        <v>902123</v>
      </c>
      <c r="D39" s="41">
        <f t="shared" ref="D39:D65" si="6">_xlfn.RANK.EQ(B39,$B$38:$B$65)+COUNTIF($B$38:$B$65,B39)-1</f>
        <v>16</v>
      </c>
      <c r="E39" s="42" t="str">
        <f t="shared" si="2"/>
        <v>VALENCIA</v>
      </c>
      <c r="F39" s="42">
        <f t="shared" ref="F39:F54" si="7">LOOKUP(E39,$A$38:$A$65,$B$38:$B$65)</f>
        <v>39044792</v>
      </c>
      <c r="G39" s="42">
        <f t="shared" ref="G39:G65" si="8">LOOKUP(E39,$A$38:$A$65,$C$38:$C$65)</f>
        <v>39488414</v>
      </c>
    </row>
    <row r="40" spans="1:9" x14ac:dyDescent="0.25">
      <c r="A40" s="42" t="str">
        <f t="shared" si="3"/>
        <v>ALMERIA</v>
      </c>
      <c r="B40" s="41">
        <f t="shared" si="4"/>
        <v>470823</v>
      </c>
      <c r="C40" s="41">
        <f t="shared" si="5"/>
        <v>426458</v>
      </c>
      <c r="D40" s="41">
        <f t="shared" si="6"/>
        <v>26</v>
      </c>
      <c r="E40" s="42" t="str">
        <f t="shared" si="2"/>
        <v>BARCELONA</v>
      </c>
      <c r="F40" s="42">
        <f t="shared" si="7"/>
        <v>18347858</v>
      </c>
      <c r="G40" s="42">
        <f t="shared" si="8"/>
        <v>17909858</v>
      </c>
    </row>
    <row r="41" spans="1:9" x14ac:dyDescent="0.25">
      <c r="A41" s="42" t="str">
        <f t="shared" si="3"/>
        <v>AVILES</v>
      </c>
      <c r="B41" s="41">
        <f t="shared" si="4"/>
        <v>761484</v>
      </c>
      <c r="C41" s="41">
        <f t="shared" si="5"/>
        <v>794988</v>
      </c>
      <c r="D41" s="41">
        <f t="shared" si="6"/>
        <v>18</v>
      </c>
      <c r="E41" s="42" t="str">
        <f t="shared" si="2"/>
        <v>LAS PALMAS</v>
      </c>
      <c r="F41" s="42">
        <f t="shared" si="7"/>
        <v>9607509</v>
      </c>
      <c r="G41" s="42">
        <f t="shared" si="8"/>
        <v>9809388</v>
      </c>
    </row>
    <row r="42" spans="1:9" x14ac:dyDescent="0.25">
      <c r="A42" s="42" t="str">
        <f t="shared" si="3"/>
        <v>BAHIA DE ALGECIRAS</v>
      </c>
      <c r="B42" s="41">
        <f t="shared" si="4"/>
        <v>41518720</v>
      </c>
      <c r="C42" s="41">
        <f t="shared" si="5"/>
        <v>39178416</v>
      </c>
      <c r="D42" s="41">
        <f t="shared" si="6"/>
        <v>1</v>
      </c>
      <c r="E42" s="42" t="str">
        <f t="shared" si="2"/>
        <v>BALEARES</v>
      </c>
      <c r="F42" s="42">
        <f t="shared" si="7"/>
        <v>6492426</v>
      </c>
      <c r="G42" s="42">
        <f t="shared" si="8"/>
        <v>6112618</v>
      </c>
    </row>
    <row r="43" spans="1:9" x14ac:dyDescent="0.25">
      <c r="A43" s="42" t="str">
        <f t="shared" si="3"/>
        <v>BAHIA DE CADIZ</v>
      </c>
      <c r="B43" s="41">
        <f t="shared" si="4"/>
        <v>981923</v>
      </c>
      <c r="C43" s="41">
        <f t="shared" si="5"/>
        <v>1153167</v>
      </c>
      <c r="D43" s="41">
        <f t="shared" si="6"/>
        <v>15</v>
      </c>
      <c r="E43" s="42" t="str">
        <f t="shared" si="2"/>
        <v>BILBAO</v>
      </c>
      <c r="F43" s="42">
        <f t="shared" si="7"/>
        <v>6454454</v>
      </c>
      <c r="G43" s="42">
        <f t="shared" si="8"/>
        <v>6187025</v>
      </c>
    </row>
    <row r="44" spans="1:9" x14ac:dyDescent="0.25">
      <c r="A44" s="42" t="str">
        <f t="shared" si="3"/>
        <v>BALEARES</v>
      </c>
      <c r="B44" s="41">
        <f t="shared" si="4"/>
        <v>6492426</v>
      </c>
      <c r="C44" s="41">
        <f t="shared" si="5"/>
        <v>6112618</v>
      </c>
      <c r="D44" s="41">
        <f t="shared" si="6"/>
        <v>5</v>
      </c>
      <c r="E44" s="42" t="str">
        <f t="shared" si="2"/>
        <v>SANTA CRUZ DE TENERIFE</v>
      </c>
      <c r="F44" s="42">
        <f t="shared" si="7"/>
        <v>3556067</v>
      </c>
      <c r="G44" s="42">
        <f t="shared" si="8"/>
        <v>3462766</v>
      </c>
    </row>
    <row r="45" spans="1:9" x14ac:dyDescent="0.25">
      <c r="A45" s="42" t="str">
        <f t="shared" si="3"/>
        <v>BARCELONA</v>
      </c>
      <c r="B45" s="41">
        <f t="shared" si="4"/>
        <v>18347858</v>
      </c>
      <c r="C45" s="41">
        <f t="shared" si="5"/>
        <v>17909858</v>
      </c>
      <c r="D45" s="41">
        <f t="shared" si="6"/>
        <v>3</v>
      </c>
      <c r="E45" s="42" t="str">
        <f t="shared" si="2"/>
        <v>VIGO</v>
      </c>
      <c r="F45" s="42">
        <f t="shared" si="7"/>
        <v>2250349</v>
      </c>
      <c r="G45" s="42">
        <f t="shared" si="8"/>
        <v>2352719</v>
      </c>
    </row>
    <row r="46" spans="1:9" x14ac:dyDescent="0.25">
      <c r="A46" s="42" t="str">
        <f t="shared" si="3"/>
        <v>BILBAO</v>
      </c>
      <c r="B46" s="41">
        <f t="shared" si="4"/>
        <v>6454454</v>
      </c>
      <c r="C46" s="41">
        <f t="shared" si="5"/>
        <v>6187025</v>
      </c>
      <c r="D46" s="41">
        <f t="shared" si="6"/>
        <v>6</v>
      </c>
      <c r="E46" s="42" t="str">
        <f t="shared" si="2"/>
        <v>CASTELLON</v>
      </c>
      <c r="F46" s="42">
        <f t="shared" si="7"/>
        <v>2074111</v>
      </c>
      <c r="G46" s="42">
        <f t="shared" si="8"/>
        <v>1995663</v>
      </c>
    </row>
    <row r="47" spans="1:9" x14ac:dyDescent="0.25">
      <c r="A47" s="42" t="str">
        <f t="shared" si="3"/>
        <v>CARTAGENA</v>
      </c>
      <c r="B47" s="41">
        <f t="shared" si="4"/>
        <v>800820</v>
      </c>
      <c r="C47" s="41">
        <f t="shared" si="5"/>
        <v>739217</v>
      </c>
      <c r="D47" s="41">
        <f t="shared" si="6"/>
        <v>17</v>
      </c>
      <c r="E47" s="42" t="str">
        <f t="shared" si="2"/>
        <v>TARRAGONA</v>
      </c>
      <c r="F47" s="42">
        <f t="shared" si="7"/>
        <v>1865460</v>
      </c>
      <c r="G47" s="42">
        <f t="shared" si="8"/>
        <v>1752792</v>
      </c>
    </row>
    <row r="48" spans="1:9" x14ac:dyDescent="0.25">
      <c r="A48" s="42" t="str">
        <f t="shared" si="3"/>
        <v>CASTELLON</v>
      </c>
      <c r="B48" s="41">
        <f t="shared" si="4"/>
        <v>2074111</v>
      </c>
      <c r="C48" s="41">
        <f t="shared" si="5"/>
        <v>1995663</v>
      </c>
      <c r="D48" s="41">
        <f t="shared" si="6"/>
        <v>9</v>
      </c>
      <c r="E48" s="42" t="str">
        <f t="shared" si="2"/>
        <v>SEVILLA</v>
      </c>
      <c r="F48" s="42">
        <f t="shared" si="7"/>
        <v>1508172</v>
      </c>
      <c r="G48" s="42">
        <f t="shared" si="8"/>
        <v>1513077</v>
      </c>
    </row>
    <row r="49" spans="1:7" x14ac:dyDescent="0.25">
      <c r="A49" s="42" t="str">
        <f t="shared" si="3"/>
        <v>CEUTA</v>
      </c>
      <c r="B49" s="41">
        <f t="shared" si="4"/>
        <v>636066</v>
      </c>
      <c r="C49" s="41">
        <f t="shared" si="5"/>
        <v>636295</v>
      </c>
      <c r="D49" s="41">
        <f t="shared" si="6"/>
        <v>22</v>
      </c>
      <c r="E49" s="42" t="str">
        <f t="shared" si="2"/>
        <v>GIJON</v>
      </c>
      <c r="F49" s="42">
        <f t="shared" si="7"/>
        <v>1330873</v>
      </c>
      <c r="G49" s="42">
        <f t="shared" si="8"/>
        <v>1351384</v>
      </c>
    </row>
    <row r="50" spans="1:7" x14ac:dyDescent="0.25">
      <c r="A50" s="42" t="str">
        <f t="shared" si="3"/>
        <v>FERROL-SAN CIBRAO</v>
      </c>
      <c r="B50" s="41">
        <f t="shared" si="4"/>
        <v>586663</v>
      </c>
      <c r="C50" s="41">
        <f t="shared" si="5"/>
        <v>613788</v>
      </c>
      <c r="D50" s="41">
        <f t="shared" si="6"/>
        <v>24</v>
      </c>
      <c r="E50" s="42" t="str">
        <f t="shared" si="2"/>
        <v>SANTANDER</v>
      </c>
      <c r="F50" s="42">
        <f t="shared" si="7"/>
        <v>1252809</v>
      </c>
      <c r="G50" s="42">
        <f t="shared" si="8"/>
        <v>1090912</v>
      </c>
    </row>
    <row r="51" spans="1:7" x14ac:dyDescent="0.25">
      <c r="A51" s="42" t="str">
        <f t="shared" si="3"/>
        <v>GIJON</v>
      </c>
      <c r="B51" s="41">
        <f t="shared" si="4"/>
        <v>1330873</v>
      </c>
      <c r="C51" s="41">
        <f t="shared" si="5"/>
        <v>1351384</v>
      </c>
      <c r="D51" s="41">
        <f t="shared" si="6"/>
        <v>12</v>
      </c>
      <c r="E51" s="42" t="str">
        <f t="shared" si="2"/>
        <v>PASAIA</v>
      </c>
      <c r="F51" s="42">
        <f t="shared" si="7"/>
        <v>1244627</v>
      </c>
      <c r="G51" s="42">
        <f t="shared" si="8"/>
        <v>1042309</v>
      </c>
    </row>
    <row r="52" spans="1:7" x14ac:dyDescent="0.25">
      <c r="A52" s="42" t="str">
        <f t="shared" si="3"/>
        <v>HUELVA</v>
      </c>
      <c r="B52" s="41">
        <f t="shared" si="4"/>
        <v>526756</v>
      </c>
      <c r="C52" s="41">
        <f t="shared" si="5"/>
        <v>462781</v>
      </c>
      <c r="D52" s="41">
        <f t="shared" si="6"/>
        <v>25</v>
      </c>
      <c r="E52" s="42" t="str">
        <f t="shared" si="2"/>
        <v>BAHIA DE CADIZ</v>
      </c>
      <c r="F52" s="42">
        <f t="shared" si="7"/>
        <v>981923</v>
      </c>
      <c r="G52" s="42">
        <f t="shared" si="8"/>
        <v>1153167</v>
      </c>
    </row>
    <row r="53" spans="1:7" x14ac:dyDescent="0.25">
      <c r="A53" s="42" t="str">
        <f t="shared" si="3"/>
        <v>LAS PALMAS</v>
      </c>
      <c r="B53" s="41">
        <f t="shared" si="4"/>
        <v>9607509</v>
      </c>
      <c r="C53" s="41">
        <f t="shared" si="5"/>
        <v>9809388</v>
      </c>
      <c r="D53" s="41">
        <f t="shared" si="6"/>
        <v>4</v>
      </c>
      <c r="E53" s="42" t="str">
        <f t="shared" si="2"/>
        <v>ALICANTE</v>
      </c>
      <c r="F53" s="42">
        <f t="shared" si="7"/>
        <v>881569</v>
      </c>
      <c r="G53" s="42">
        <f t="shared" si="8"/>
        <v>902123</v>
      </c>
    </row>
    <row r="54" spans="1:7" x14ac:dyDescent="0.25">
      <c r="A54" s="42" t="str">
        <f t="shared" si="3"/>
        <v>MALAGA</v>
      </c>
      <c r="B54" s="41">
        <f t="shared" si="4"/>
        <v>723708</v>
      </c>
      <c r="C54" s="41">
        <f t="shared" si="5"/>
        <v>1140166</v>
      </c>
      <c r="D54" s="41">
        <f t="shared" si="6"/>
        <v>19</v>
      </c>
      <c r="E54" s="42" t="str">
        <f t="shared" si="2"/>
        <v>CARTAGENA</v>
      </c>
      <c r="F54" s="42">
        <f t="shared" si="7"/>
        <v>800820</v>
      </c>
      <c r="G54" s="42">
        <f t="shared" si="8"/>
        <v>739217</v>
      </c>
    </row>
    <row r="55" spans="1:7" x14ac:dyDescent="0.25">
      <c r="A55" s="42" t="str">
        <f t="shared" si="3"/>
        <v>MARIN Y RIA DE PONTEVEDRA</v>
      </c>
      <c r="B55" s="41">
        <f t="shared" si="4"/>
        <v>678579</v>
      </c>
      <c r="C55" s="41">
        <f t="shared" si="5"/>
        <v>677785</v>
      </c>
      <c r="D55" s="41">
        <f t="shared" si="6"/>
        <v>21</v>
      </c>
      <c r="E55" s="42" t="str">
        <f t="shared" si="2"/>
        <v>AVILES</v>
      </c>
      <c r="F55" s="42">
        <f t="shared" ref="F55:F65" si="9">LOOKUP(E55,$A$38:$A$65,$B$38:$B$65)</f>
        <v>761484</v>
      </c>
      <c r="G55" s="42">
        <f t="shared" si="8"/>
        <v>794988</v>
      </c>
    </row>
    <row r="56" spans="1:7" x14ac:dyDescent="0.25">
      <c r="A56" s="42" t="str">
        <f t="shared" si="3"/>
        <v>MELILLA</v>
      </c>
      <c r="B56" s="41">
        <f t="shared" si="4"/>
        <v>618142</v>
      </c>
      <c r="C56" s="41">
        <f t="shared" si="5"/>
        <v>597476</v>
      </c>
      <c r="D56" s="41">
        <f t="shared" si="6"/>
        <v>23</v>
      </c>
      <c r="E56" s="42" t="str">
        <f t="shared" si="2"/>
        <v>MALAGA</v>
      </c>
      <c r="F56" s="42">
        <f t="shared" si="9"/>
        <v>723708</v>
      </c>
      <c r="G56" s="42">
        <f t="shared" si="8"/>
        <v>1140166</v>
      </c>
    </row>
    <row r="57" spans="1:7" x14ac:dyDescent="0.25">
      <c r="A57" s="42" t="str">
        <f t="shared" si="3"/>
        <v>MOTRIL</v>
      </c>
      <c r="B57" s="41">
        <f t="shared" si="4"/>
        <v>214021</v>
      </c>
      <c r="C57" s="41">
        <f t="shared" si="5"/>
        <v>214636</v>
      </c>
      <c r="D57" s="41">
        <f t="shared" si="6"/>
        <v>28</v>
      </c>
      <c r="E57" s="42" t="str">
        <f t="shared" si="2"/>
        <v>A CORUÑA</v>
      </c>
      <c r="F57" s="42">
        <f t="shared" si="9"/>
        <v>692287</v>
      </c>
      <c r="G57" s="42">
        <f t="shared" si="8"/>
        <v>830025</v>
      </c>
    </row>
    <row r="58" spans="1:7" x14ac:dyDescent="0.25">
      <c r="A58" s="42" t="str">
        <f t="shared" si="3"/>
        <v>PASAIA</v>
      </c>
      <c r="B58" s="41">
        <f t="shared" si="4"/>
        <v>1244627</v>
      </c>
      <c r="C58" s="41">
        <f t="shared" si="5"/>
        <v>1042309</v>
      </c>
      <c r="D58" s="41">
        <f t="shared" si="6"/>
        <v>14</v>
      </c>
      <c r="E58" s="42" t="str">
        <f t="shared" si="2"/>
        <v>MARIN Y RIA DE PONTEVEDRA</v>
      </c>
      <c r="F58" s="42">
        <f t="shared" si="9"/>
        <v>678579</v>
      </c>
      <c r="G58" s="42">
        <f t="shared" si="8"/>
        <v>677785</v>
      </c>
    </row>
    <row r="59" spans="1:7" x14ac:dyDescent="0.25">
      <c r="A59" s="42" t="str">
        <f t="shared" si="3"/>
        <v>SANTA CRUZ DE TENERIFE</v>
      </c>
      <c r="B59" s="41">
        <f t="shared" si="4"/>
        <v>3556067</v>
      </c>
      <c r="C59" s="41">
        <f t="shared" si="5"/>
        <v>3462766</v>
      </c>
      <c r="D59" s="41">
        <f t="shared" si="6"/>
        <v>7</v>
      </c>
      <c r="E59" s="42" t="str">
        <f t="shared" si="2"/>
        <v>CEUTA</v>
      </c>
      <c r="F59" s="42">
        <f t="shared" si="9"/>
        <v>636066</v>
      </c>
      <c r="G59" s="42">
        <f t="shared" si="8"/>
        <v>636295</v>
      </c>
    </row>
    <row r="60" spans="1:7" x14ac:dyDescent="0.25">
      <c r="A60" s="42" t="str">
        <f t="shared" si="3"/>
        <v>SANTANDER</v>
      </c>
      <c r="B60" s="41">
        <f t="shared" si="4"/>
        <v>1252809</v>
      </c>
      <c r="C60" s="41">
        <f t="shared" si="5"/>
        <v>1090912</v>
      </c>
      <c r="D60" s="41">
        <f t="shared" si="6"/>
        <v>13</v>
      </c>
      <c r="E60" s="42" t="str">
        <f t="shared" si="2"/>
        <v>MELILLA</v>
      </c>
      <c r="F60" s="42">
        <f t="shared" si="9"/>
        <v>618142</v>
      </c>
      <c r="G60" s="42">
        <f t="shared" si="8"/>
        <v>597476</v>
      </c>
    </row>
    <row r="61" spans="1:7" x14ac:dyDescent="0.25">
      <c r="A61" s="42" t="str">
        <f t="shared" si="3"/>
        <v>SEVILLA</v>
      </c>
      <c r="B61" s="41">
        <f t="shared" si="4"/>
        <v>1508172</v>
      </c>
      <c r="C61" s="41">
        <f t="shared" si="5"/>
        <v>1513077</v>
      </c>
      <c r="D61" s="41">
        <f t="shared" si="6"/>
        <v>11</v>
      </c>
      <c r="E61" s="42" t="str">
        <f t="shared" si="2"/>
        <v>FERROL-SAN CIBRAO</v>
      </c>
      <c r="F61" s="42">
        <f t="shared" si="9"/>
        <v>586663</v>
      </c>
      <c r="G61" s="42">
        <f t="shared" si="8"/>
        <v>613788</v>
      </c>
    </row>
    <row r="62" spans="1:7" x14ac:dyDescent="0.25">
      <c r="A62" s="42" t="str">
        <f t="shared" si="3"/>
        <v>TARRAGONA</v>
      </c>
      <c r="B62" s="41">
        <f t="shared" si="4"/>
        <v>1865460</v>
      </c>
      <c r="C62" s="41">
        <f t="shared" si="5"/>
        <v>1752792</v>
      </c>
      <c r="D62" s="41">
        <f t="shared" si="6"/>
        <v>10</v>
      </c>
      <c r="E62" s="42" t="str">
        <f t="shared" si="2"/>
        <v>HUELVA</v>
      </c>
      <c r="F62" s="42">
        <f t="shared" si="9"/>
        <v>526756</v>
      </c>
      <c r="G62" s="42">
        <f t="shared" si="8"/>
        <v>462781</v>
      </c>
    </row>
    <row r="63" spans="1:7" x14ac:dyDescent="0.25">
      <c r="A63" s="42" t="str">
        <f t="shared" si="3"/>
        <v>VALENCIA</v>
      </c>
      <c r="B63" s="41">
        <f t="shared" si="4"/>
        <v>39044792</v>
      </c>
      <c r="C63" s="41">
        <f t="shared" si="5"/>
        <v>39488414</v>
      </c>
      <c r="D63" s="41">
        <f t="shared" si="6"/>
        <v>2</v>
      </c>
      <c r="E63" s="42" t="str">
        <f t="shared" si="2"/>
        <v>ALMERIA</v>
      </c>
      <c r="F63" s="42">
        <f t="shared" si="9"/>
        <v>470823</v>
      </c>
      <c r="G63" s="42">
        <f t="shared" si="8"/>
        <v>426458</v>
      </c>
    </row>
    <row r="64" spans="1:7" x14ac:dyDescent="0.25">
      <c r="A64" s="42" t="str">
        <f t="shared" si="3"/>
        <v>VIGO</v>
      </c>
      <c r="B64" s="41">
        <f t="shared" si="4"/>
        <v>2250349</v>
      </c>
      <c r="C64" s="41">
        <f t="shared" si="5"/>
        <v>2352719</v>
      </c>
      <c r="D64" s="41">
        <f t="shared" si="6"/>
        <v>8</v>
      </c>
      <c r="E64" s="42" t="str">
        <f t="shared" si="2"/>
        <v>VILAGARCIA</v>
      </c>
      <c r="F64" s="42">
        <f t="shared" si="9"/>
        <v>360725</v>
      </c>
      <c r="G64" s="42">
        <f t="shared" si="8"/>
        <v>335349</v>
      </c>
    </row>
    <row r="65" spans="1:7" x14ac:dyDescent="0.25">
      <c r="A65" s="42" t="str">
        <f t="shared" si="3"/>
        <v>VILAGARCIA</v>
      </c>
      <c r="B65" s="41">
        <f t="shared" si="4"/>
        <v>360725</v>
      </c>
      <c r="C65" s="41">
        <f t="shared" si="5"/>
        <v>335349</v>
      </c>
      <c r="D65" s="41">
        <f t="shared" si="6"/>
        <v>27</v>
      </c>
      <c r="E65" s="42" t="str">
        <f t="shared" si="2"/>
        <v>MOTRIL</v>
      </c>
      <c r="F65" s="42">
        <f t="shared" si="9"/>
        <v>214021</v>
      </c>
      <c r="G65" s="42">
        <f t="shared" si="8"/>
        <v>214636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Agosto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41918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3">
        <v>4799</v>
      </c>
      <c r="C7" s="23">
        <v>5158</v>
      </c>
      <c r="D7" s="23">
        <v>30392</v>
      </c>
      <c r="E7" s="23">
        <v>36657</v>
      </c>
      <c r="F7" s="10">
        <f>((E7*100)/D7)-100</f>
        <v>20.6139773624638</v>
      </c>
      <c r="G7" s="1"/>
      <c r="H7" s="1"/>
      <c r="I7" s="1"/>
    </row>
    <row r="8" spans="1:12" x14ac:dyDescent="0.25">
      <c r="A8" s="11" t="s">
        <v>45</v>
      </c>
      <c r="B8" s="24">
        <v>29</v>
      </c>
      <c r="C8" s="24">
        <v>0</v>
      </c>
      <c r="D8" s="24">
        <v>204</v>
      </c>
      <c r="E8" s="24">
        <v>85</v>
      </c>
      <c r="F8" s="13">
        <f t="shared" ref="F8:F35" si="0">((E8*100)/D8)-100</f>
        <v>-58.333333333333336</v>
      </c>
      <c r="G8" s="1"/>
      <c r="H8" s="1"/>
      <c r="I8" s="1"/>
    </row>
    <row r="9" spans="1:12" x14ac:dyDescent="0.25">
      <c r="A9" s="8" t="s">
        <v>46</v>
      </c>
      <c r="B9" s="23">
        <v>432</v>
      </c>
      <c r="C9" s="23">
        <v>192</v>
      </c>
      <c r="D9" s="23">
        <v>2110</v>
      </c>
      <c r="E9" s="23">
        <v>2181</v>
      </c>
      <c r="F9" s="10">
        <f t="shared" si="0"/>
        <v>3.3649289099526101</v>
      </c>
      <c r="G9" s="1"/>
      <c r="H9" s="1"/>
      <c r="I9" s="1"/>
    </row>
    <row r="10" spans="1:12" x14ac:dyDescent="0.25">
      <c r="A10" s="11" t="s">
        <v>47</v>
      </c>
      <c r="B10" s="24">
        <v>859</v>
      </c>
      <c r="C10" s="24">
        <v>1244</v>
      </c>
      <c r="D10" s="24">
        <v>10292</v>
      </c>
      <c r="E10" s="24">
        <v>12028</v>
      </c>
      <c r="F10" s="13">
        <f t="shared" si="0"/>
        <v>16.867469879518069</v>
      </c>
      <c r="G10" s="1"/>
      <c r="H10" s="1"/>
      <c r="I10" s="1"/>
    </row>
    <row r="11" spans="1:12" x14ac:dyDescent="0.25">
      <c r="A11" s="8" t="s">
        <v>48</v>
      </c>
      <c r="B11" s="23">
        <v>47</v>
      </c>
      <c r="C11" s="23">
        <v>124</v>
      </c>
      <c r="D11" s="23">
        <v>258</v>
      </c>
      <c r="E11" s="23">
        <v>693</v>
      </c>
      <c r="F11" s="10">
        <f t="shared" si="0"/>
        <v>168.60465116279067</v>
      </c>
      <c r="G11" s="1"/>
      <c r="H11" s="1"/>
      <c r="I11" s="1"/>
    </row>
    <row r="12" spans="1:12" x14ac:dyDescent="0.25">
      <c r="A12" s="11" t="s">
        <v>49</v>
      </c>
      <c r="B12" s="24">
        <v>2378</v>
      </c>
      <c r="C12" s="24">
        <v>1177</v>
      </c>
      <c r="D12" s="24">
        <v>15923</v>
      </c>
      <c r="E12" s="24">
        <v>10646</v>
      </c>
      <c r="F12" s="13">
        <f t="shared" si="0"/>
        <v>-33.140739810337251</v>
      </c>
      <c r="G12" s="1"/>
      <c r="H12" s="1"/>
      <c r="I12" s="1"/>
    </row>
    <row r="13" spans="1:12" x14ac:dyDescent="0.25">
      <c r="A13" s="8" t="s">
        <v>50</v>
      </c>
      <c r="B13" s="23">
        <v>303</v>
      </c>
      <c r="C13" s="23">
        <v>224</v>
      </c>
      <c r="D13" s="23">
        <v>1956</v>
      </c>
      <c r="E13" s="23">
        <v>1826</v>
      </c>
      <c r="F13" s="10">
        <f t="shared" si="0"/>
        <v>-6.6462167689161618</v>
      </c>
      <c r="G13" s="1"/>
      <c r="H13" s="1"/>
      <c r="I13" s="1"/>
    </row>
    <row r="14" spans="1:12" x14ac:dyDescent="0.25">
      <c r="A14" s="11" t="s">
        <v>51</v>
      </c>
      <c r="B14" s="24">
        <v>270</v>
      </c>
      <c r="C14" s="24">
        <v>197</v>
      </c>
      <c r="D14" s="24">
        <v>1951</v>
      </c>
      <c r="E14" s="24">
        <v>1847</v>
      </c>
      <c r="F14" s="13">
        <f t="shared" si="0"/>
        <v>-5.3305996924653982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83</v>
      </c>
      <c r="C16" s="24">
        <v>79</v>
      </c>
      <c r="D16" s="24">
        <v>449</v>
      </c>
      <c r="E16" s="24">
        <v>468</v>
      </c>
      <c r="F16" s="13">
        <f t="shared" si="0"/>
        <v>4.2316258351893055</v>
      </c>
      <c r="G16" s="1"/>
      <c r="H16" s="1"/>
      <c r="I16" s="1"/>
    </row>
    <row r="17" spans="1:9" x14ac:dyDescent="0.25">
      <c r="A17" s="8" t="s">
        <v>54</v>
      </c>
      <c r="B17" s="23">
        <v>582</v>
      </c>
      <c r="C17" s="23">
        <v>421</v>
      </c>
      <c r="D17" s="23">
        <v>3147</v>
      </c>
      <c r="E17" s="23">
        <v>3026</v>
      </c>
      <c r="F17" s="10">
        <f t="shared" si="0"/>
        <v>-3.844931680965999</v>
      </c>
      <c r="G17" s="1"/>
      <c r="H17" s="1"/>
      <c r="I17" s="1"/>
    </row>
    <row r="18" spans="1:9" x14ac:dyDescent="0.25">
      <c r="A18" s="11" t="s">
        <v>55</v>
      </c>
      <c r="B18" s="24">
        <v>8</v>
      </c>
      <c r="C18" s="24">
        <v>0</v>
      </c>
      <c r="D18" s="24">
        <v>40</v>
      </c>
      <c r="E18" s="24">
        <v>3</v>
      </c>
      <c r="F18" s="13">
        <f t="shared" si="0"/>
        <v>-92.5</v>
      </c>
      <c r="G18" s="1"/>
      <c r="H18" s="1"/>
      <c r="I18" s="1"/>
    </row>
    <row r="19" spans="1:9" x14ac:dyDescent="0.25">
      <c r="A19" s="8" t="s">
        <v>56</v>
      </c>
      <c r="B19" s="23">
        <v>22</v>
      </c>
      <c r="C19" s="23">
        <v>25</v>
      </c>
      <c r="D19" s="23">
        <v>184</v>
      </c>
      <c r="E19" s="23">
        <v>185</v>
      </c>
      <c r="F19" s="10">
        <f t="shared" si="0"/>
        <v>0.54347826086956275</v>
      </c>
      <c r="G19" s="1"/>
      <c r="H19" s="1"/>
      <c r="I19" s="1"/>
    </row>
    <row r="20" spans="1:9" x14ac:dyDescent="0.25">
      <c r="A20" s="11" t="s">
        <v>57</v>
      </c>
      <c r="B20" s="24">
        <v>580</v>
      </c>
      <c r="C20" s="24">
        <v>27</v>
      </c>
      <c r="D20" s="24">
        <v>7622</v>
      </c>
      <c r="E20" s="24">
        <v>5080</v>
      </c>
      <c r="F20" s="13">
        <f t="shared" si="0"/>
        <v>-33.350826554710054</v>
      </c>
      <c r="G20" s="1"/>
      <c r="H20" s="1"/>
      <c r="I20" s="1"/>
    </row>
    <row r="21" spans="1:9" x14ac:dyDescent="0.25">
      <c r="A21" s="8" t="s">
        <v>58</v>
      </c>
      <c r="B21" s="23">
        <v>216</v>
      </c>
      <c r="C21" s="23">
        <v>212</v>
      </c>
      <c r="D21" s="23">
        <v>1641</v>
      </c>
      <c r="E21" s="23">
        <v>1557</v>
      </c>
      <c r="F21" s="10">
        <f t="shared" si="0"/>
        <v>-5.1188299817184628</v>
      </c>
      <c r="G21" s="1"/>
      <c r="H21" s="1"/>
      <c r="I21" s="1"/>
    </row>
    <row r="22" spans="1:9" x14ac:dyDescent="0.25">
      <c r="A22" s="11" t="s">
        <v>59</v>
      </c>
      <c r="B22" s="24">
        <v>96</v>
      </c>
      <c r="C22" s="24">
        <v>190</v>
      </c>
      <c r="D22" s="24">
        <v>666</v>
      </c>
      <c r="E22" s="24">
        <v>822</v>
      </c>
      <c r="F22" s="13">
        <f t="shared" si="0"/>
        <v>23.423423423423429</v>
      </c>
      <c r="G22" s="1"/>
      <c r="H22" s="1"/>
      <c r="I22" s="1"/>
    </row>
    <row r="23" spans="1:9" x14ac:dyDescent="0.25">
      <c r="A23" s="8" t="s">
        <v>60</v>
      </c>
      <c r="B23" s="23">
        <v>73</v>
      </c>
      <c r="C23" s="23">
        <v>39</v>
      </c>
      <c r="D23" s="23">
        <v>294</v>
      </c>
      <c r="E23" s="23">
        <v>294</v>
      </c>
      <c r="F23" s="10">
        <f t="shared" si="0"/>
        <v>0</v>
      </c>
      <c r="G23" s="1"/>
      <c r="H23" s="1"/>
      <c r="I23" s="1"/>
    </row>
    <row r="24" spans="1:9" x14ac:dyDescent="0.25">
      <c r="A24" s="11" t="s">
        <v>61</v>
      </c>
      <c r="B24" s="24">
        <v>238</v>
      </c>
      <c r="C24" s="24">
        <v>162</v>
      </c>
      <c r="D24" s="24">
        <v>1457</v>
      </c>
      <c r="E24" s="24">
        <v>1293</v>
      </c>
      <c r="F24" s="13">
        <f t="shared" si="0"/>
        <v>-11.256005490734381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305</v>
      </c>
      <c r="C26" s="24">
        <v>120</v>
      </c>
      <c r="D26" s="24">
        <v>1759</v>
      </c>
      <c r="E26" s="24">
        <v>505</v>
      </c>
      <c r="F26" s="13">
        <f t="shared" si="0"/>
        <v>-71.290505969300739</v>
      </c>
      <c r="G26" s="1"/>
      <c r="H26" s="1"/>
      <c r="I26" s="1"/>
    </row>
    <row r="27" spans="1:9" x14ac:dyDescent="0.25">
      <c r="A27" s="8" t="s">
        <v>64</v>
      </c>
      <c r="B27" s="23">
        <v>1102</v>
      </c>
      <c r="C27" s="23">
        <v>944</v>
      </c>
      <c r="D27" s="23">
        <v>15804</v>
      </c>
      <c r="E27" s="23">
        <v>14982</v>
      </c>
      <c r="F27" s="10">
        <f t="shared" si="0"/>
        <v>-5.2012148823082782</v>
      </c>
      <c r="G27" s="1"/>
      <c r="H27" s="1"/>
      <c r="I27" s="1"/>
    </row>
    <row r="28" spans="1:9" x14ac:dyDescent="0.25">
      <c r="A28" s="11" t="s">
        <v>65</v>
      </c>
      <c r="B28" s="24">
        <v>518</v>
      </c>
      <c r="C28" s="24">
        <v>685</v>
      </c>
      <c r="D28" s="24">
        <v>3301</v>
      </c>
      <c r="E28" s="24">
        <v>4640</v>
      </c>
      <c r="F28" s="13">
        <f t="shared" si="0"/>
        <v>40.563465616479846</v>
      </c>
      <c r="G28" s="1"/>
      <c r="H28" s="1"/>
      <c r="I28" s="1"/>
    </row>
    <row r="29" spans="1:9" x14ac:dyDescent="0.25">
      <c r="A29" s="8" t="s">
        <v>66</v>
      </c>
      <c r="B29" s="23">
        <v>300</v>
      </c>
      <c r="C29" s="23">
        <v>323</v>
      </c>
      <c r="D29" s="23">
        <v>3487</v>
      </c>
      <c r="E29" s="23">
        <v>2562</v>
      </c>
      <c r="F29" s="10">
        <f t="shared" si="0"/>
        <v>-26.527100659592776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455</v>
      </c>
      <c r="C31" s="23">
        <v>552</v>
      </c>
      <c r="D31" s="23">
        <v>2211</v>
      </c>
      <c r="E31" s="23">
        <v>9104</v>
      </c>
      <c r="F31" s="10">
        <f t="shared" si="0"/>
        <v>311.75938489371327</v>
      </c>
      <c r="G31" s="1"/>
      <c r="H31" s="1"/>
      <c r="I31" s="1"/>
    </row>
    <row r="32" spans="1:9" x14ac:dyDescent="0.25">
      <c r="A32" s="11" t="s">
        <v>69</v>
      </c>
      <c r="B32" s="24">
        <v>257</v>
      </c>
      <c r="C32" s="24">
        <v>176</v>
      </c>
      <c r="D32" s="24">
        <v>1265</v>
      </c>
      <c r="E32" s="24">
        <v>1753</v>
      </c>
      <c r="F32" s="13">
        <f t="shared" si="0"/>
        <v>38.57707509881422</v>
      </c>
      <c r="G32" s="1"/>
      <c r="H32" s="1"/>
      <c r="I32" s="1"/>
    </row>
    <row r="33" spans="1:9" x14ac:dyDescent="0.25">
      <c r="A33" s="8" t="s">
        <v>70</v>
      </c>
      <c r="B33" s="23">
        <v>8103</v>
      </c>
      <c r="C33" s="23">
        <v>6545</v>
      </c>
      <c r="D33" s="23">
        <v>48093</v>
      </c>
      <c r="E33" s="23">
        <v>45209</v>
      </c>
      <c r="F33" s="10">
        <f t="shared" si="0"/>
        <v>-5.9967146986047908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22055</v>
      </c>
      <c r="C35" s="15">
        <f t="shared" ref="C35:E35" si="1">SUM(C7:C34)</f>
        <v>18816</v>
      </c>
      <c r="D35" s="15">
        <f t="shared" si="1"/>
        <v>154506</v>
      </c>
      <c r="E35" s="15">
        <f t="shared" si="1"/>
        <v>157446</v>
      </c>
      <c r="F35" s="16">
        <f t="shared" si="0"/>
        <v>1.9028387247097243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36657</v>
      </c>
      <c r="C38" s="41">
        <f>D7</f>
        <v>30392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45209</v>
      </c>
      <c r="G38" s="42">
        <f>LOOKUP(E38,$A$38:$A$65,$C$38:$C$65)</f>
        <v>48093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85</v>
      </c>
      <c r="C39" s="41">
        <f t="shared" ref="C39:C65" si="5">D8</f>
        <v>204</v>
      </c>
      <c r="D39" s="41">
        <f t="shared" ref="D39:D65" si="6">_xlfn.RANK.EQ(B39,$B$38:$B$65)+COUNTIF($B$38:$B$65,B39)-1</f>
        <v>23</v>
      </c>
      <c r="E39" s="42" t="str">
        <f t="shared" si="2"/>
        <v>A CORUÑA</v>
      </c>
      <c r="F39" s="42">
        <f t="shared" ref="F39:F54" si="7">LOOKUP(E39,$A$38:$A$65,$B$38:$B$65)</f>
        <v>36657</v>
      </c>
      <c r="G39" s="42">
        <f t="shared" ref="G39:G65" si="8">LOOKUP(E39,$A$38:$A$65,$C$38:$C$65)</f>
        <v>30392</v>
      </c>
    </row>
    <row r="40" spans="1:9" x14ac:dyDescent="0.25">
      <c r="A40" s="42" t="str">
        <f t="shared" si="3"/>
        <v>ALMERIA</v>
      </c>
      <c r="B40" s="41">
        <f t="shared" si="4"/>
        <v>2181</v>
      </c>
      <c r="C40" s="41">
        <f t="shared" si="5"/>
        <v>2110</v>
      </c>
      <c r="D40" s="41">
        <f t="shared" si="6"/>
        <v>11</v>
      </c>
      <c r="E40" s="42" t="str">
        <f t="shared" si="2"/>
        <v>PASAIA</v>
      </c>
      <c r="F40" s="42">
        <f t="shared" si="7"/>
        <v>14982</v>
      </c>
      <c r="G40" s="42">
        <f t="shared" si="8"/>
        <v>15804</v>
      </c>
    </row>
    <row r="41" spans="1:9" x14ac:dyDescent="0.25">
      <c r="A41" s="42" t="str">
        <f t="shared" si="3"/>
        <v>AVILES</v>
      </c>
      <c r="B41" s="41">
        <f t="shared" si="4"/>
        <v>12028</v>
      </c>
      <c r="C41" s="41">
        <f t="shared" si="5"/>
        <v>10292</v>
      </c>
      <c r="D41" s="41">
        <f t="shared" si="6"/>
        <v>4</v>
      </c>
      <c r="E41" s="42" t="str">
        <f t="shared" si="2"/>
        <v>AVILES</v>
      </c>
      <c r="F41" s="42">
        <f t="shared" si="7"/>
        <v>12028</v>
      </c>
      <c r="G41" s="42">
        <f t="shared" si="8"/>
        <v>10292</v>
      </c>
    </row>
    <row r="42" spans="1:9" x14ac:dyDescent="0.25">
      <c r="A42" s="42" t="str">
        <f t="shared" si="3"/>
        <v>BAHIA DE ALGECIRAS</v>
      </c>
      <c r="B42" s="41">
        <f t="shared" si="4"/>
        <v>693</v>
      </c>
      <c r="C42" s="41">
        <f t="shared" si="5"/>
        <v>258</v>
      </c>
      <c r="D42" s="41">
        <f t="shared" si="6"/>
        <v>18</v>
      </c>
      <c r="E42" s="42" t="str">
        <f t="shared" si="2"/>
        <v>BAHIA DE CADIZ</v>
      </c>
      <c r="F42" s="42">
        <f t="shared" si="7"/>
        <v>10646</v>
      </c>
      <c r="G42" s="42">
        <f t="shared" si="8"/>
        <v>15923</v>
      </c>
    </row>
    <row r="43" spans="1:9" x14ac:dyDescent="0.25">
      <c r="A43" s="42" t="str">
        <f t="shared" si="3"/>
        <v>BAHIA DE CADIZ</v>
      </c>
      <c r="B43" s="41">
        <f t="shared" si="4"/>
        <v>10646</v>
      </c>
      <c r="C43" s="41">
        <f t="shared" si="5"/>
        <v>15923</v>
      </c>
      <c r="D43" s="41">
        <f t="shared" si="6"/>
        <v>5</v>
      </c>
      <c r="E43" s="42" t="str">
        <f t="shared" si="2"/>
        <v>TARRAGONA</v>
      </c>
      <c r="F43" s="42">
        <f t="shared" si="7"/>
        <v>9104</v>
      </c>
      <c r="G43" s="42">
        <f t="shared" si="8"/>
        <v>2211</v>
      </c>
    </row>
    <row r="44" spans="1:9" x14ac:dyDescent="0.25">
      <c r="A44" s="42" t="str">
        <f t="shared" si="3"/>
        <v>BALEARES</v>
      </c>
      <c r="B44" s="41">
        <f t="shared" si="4"/>
        <v>1826</v>
      </c>
      <c r="C44" s="41">
        <f t="shared" si="5"/>
        <v>1956</v>
      </c>
      <c r="D44" s="41">
        <f t="shared" si="6"/>
        <v>13</v>
      </c>
      <c r="E44" s="42" t="str">
        <f t="shared" si="2"/>
        <v>GIJON</v>
      </c>
      <c r="F44" s="42">
        <f t="shared" si="7"/>
        <v>5080</v>
      </c>
      <c r="G44" s="42">
        <f t="shared" si="8"/>
        <v>7622</v>
      </c>
    </row>
    <row r="45" spans="1:9" x14ac:dyDescent="0.25">
      <c r="A45" s="42" t="str">
        <f t="shared" si="3"/>
        <v>BARCELONA</v>
      </c>
      <c r="B45" s="41">
        <f t="shared" si="4"/>
        <v>1847</v>
      </c>
      <c r="C45" s="41">
        <f t="shared" si="5"/>
        <v>1951</v>
      </c>
      <c r="D45" s="41">
        <f t="shared" si="6"/>
        <v>12</v>
      </c>
      <c r="E45" s="42" t="str">
        <f t="shared" si="2"/>
        <v>SANTA CRUZ DE TENERIFE</v>
      </c>
      <c r="F45" s="42">
        <f t="shared" si="7"/>
        <v>4640</v>
      </c>
      <c r="G45" s="42">
        <f t="shared" si="8"/>
        <v>3301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CASTELLON</v>
      </c>
      <c r="F46" s="42">
        <f t="shared" si="7"/>
        <v>3026</v>
      </c>
      <c r="G46" s="42">
        <f t="shared" si="8"/>
        <v>3147</v>
      </c>
    </row>
    <row r="47" spans="1:9" x14ac:dyDescent="0.25">
      <c r="A47" s="42" t="str">
        <f t="shared" si="3"/>
        <v>CARTAGENA</v>
      </c>
      <c r="B47" s="41">
        <f t="shared" si="4"/>
        <v>468</v>
      </c>
      <c r="C47" s="41">
        <f t="shared" si="5"/>
        <v>449</v>
      </c>
      <c r="D47" s="41">
        <f t="shared" si="6"/>
        <v>20</v>
      </c>
      <c r="E47" s="42" t="str">
        <f t="shared" si="2"/>
        <v>SANTANDER</v>
      </c>
      <c r="F47" s="42">
        <f t="shared" si="7"/>
        <v>2562</v>
      </c>
      <c r="G47" s="42">
        <f t="shared" si="8"/>
        <v>3487</v>
      </c>
    </row>
    <row r="48" spans="1:9" x14ac:dyDescent="0.25">
      <c r="A48" s="42" t="str">
        <f t="shared" si="3"/>
        <v>CASTELLON</v>
      </c>
      <c r="B48" s="41">
        <f t="shared" si="4"/>
        <v>3026</v>
      </c>
      <c r="C48" s="41">
        <f t="shared" si="5"/>
        <v>3147</v>
      </c>
      <c r="D48" s="41">
        <f t="shared" si="6"/>
        <v>9</v>
      </c>
      <c r="E48" s="42" t="str">
        <f t="shared" si="2"/>
        <v>ALMERIA</v>
      </c>
      <c r="F48" s="42">
        <f t="shared" si="7"/>
        <v>2181</v>
      </c>
      <c r="G48" s="42">
        <f t="shared" si="8"/>
        <v>2110</v>
      </c>
    </row>
    <row r="49" spans="1:7" x14ac:dyDescent="0.25">
      <c r="A49" s="42" t="str">
        <f t="shared" si="3"/>
        <v>CEUTA</v>
      </c>
      <c r="B49" s="41">
        <f t="shared" si="4"/>
        <v>3</v>
      </c>
      <c r="C49" s="41">
        <f t="shared" si="5"/>
        <v>40</v>
      </c>
      <c r="D49" s="41">
        <f t="shared" si="6"/>
        <v>24</v>
      </c>
      <c r="E49" s="42" t="str">
        <f t="shared" si="2"/>
        <v>BARCELONA</v>
      </c>
      <c r="F49" s="42">
        <f t="shared" si="7"/>
        <v>1847</v>
      </c>
      <c r="G49" s="42">
        <f t="shared" si="8"/>
        <v>1951</v>
      </c>
    </row>
    <row r="50" spans="1:7" x14ac:dyDescent="0.25">
      <c r="A50" s="42" t="str">
        <f t="shared" si="3"/>
        <v>FERROL-SAN CIBRAO</v>
      </c>
      <c r="B50" s="41">
        <f t="shared" si="4"/>
        <v>185</v>
      </c>
      <c r="C50" s="41">
        <f t="shared" si="5"/>
        <v>184</v>
      </c>
      <c r="D50" s="41">
        <f t="shared" si="6"/>
        <v>22</v>
      </c>
      <c r="E50" s="42" t="str">
        <f t="shared" si="2"/>
        <v>BALEARES</v>
      </c>
      <c r="F50" s="42">
        <f t="shared" si="7"/>
        <v>1826</v>
      </c>
      <c r="G50" s="42">
        <f t="shared" si="8"/>
        <v>1956</v>
      </c>
    </row>
    <row r="51" spans="1:7" x14ac:dyDescent="0.25">
      <c r="A51" s="42" t="str">
        <f t="shared" si="3"/>
        <v>GIJON</v>
      </c>
      <c r="B51" s="41">
        <f t="shared" si="4"/>
        <v>5080</v>
      </c>
      <c r="C51" s="41">
        <f t="shared" si="5"/>
        <v>7622</v>
      </c>
      <c r="D51" s="41">
        <f t="shared" si="6"/>
        <v>7</v>
      </c>
      <c r="E51" s="42" t="str">
        <f t="shared" si="2"/>
        <v>VALENCIA</v>
      </c>
      <c r="F51" s="42">
        <f t="shared" si="7"/>
        <v>1753</v>
      </c>
      <c r="G51" s="42">
        <f t="shared" si="8"/>
        <v>1265</v>
      </c>
    </row>
    <row r="52" spans="1:7" x14ac:dyDescent="0.25">
      <c r="A52" s="42" t="str">
        <f t="shared" si="3"/>
        <v>HUELVA</v>
      </c>
      <c r="B52" s="41">
        <f t="shared" si="4"/>
        <v>1557</v>
      </c>
      <c r="C52" s="41">
        <f t="shared" si="5"/>
        <v>1641</v>
      </c>
      <c r="D52" s="41">
        <f t="shared" si="6"/>
        <v>15</v>
      </c>
      <c r="E52" s="42" t="str">
        <f t="shared" si="2"/>
        <v>HUELVA</v>
      </c>
      <c r="F52" s="42">
        <f t="shared" si="7"/>
        <v>1557</v>
      </c>
      <c r="G52" s="42">
        <f t="shared" si="8"/>
        <v>1641</v>
      </c>
    </row>
    <row r="53" spans="1:7" x14ac:dyDescent="0.25">
      <c r="A53" s="42" t="str">
        <f t="shared" si="3"/>
        <v>LAS PALMAS</v>
      </c>
      <c r="B53" s="41">
        <f t="shared" si="4"/>
        <v>822</v>
      </c>
      <c r="C53" s="41">
        <f t="shared" si="5"/>
        <v>666</v>
      </c>
      <c r="D53" s="41">
        <f t="shared" si="6"/>
        <v>17</v>
      </c>
      <c r="E53" s="42" t="str">
        <f t="shared" si="2"/>
        <v>MARIN Y RIA DE PONTEVEDRA</v>
      </c>
      <c r="F53" s="42">
        <f t="shared" si="7"/>
        <v>1293</v>
      </c>
      <c r="G53" s="42">
        <f t="shared" si="8"/>
        <v>1457</v>
      </c>
    </row>
    <row r="54" spans="1:7" x14ac:dyDescent="0.25">
      <c r="A54" s="42" t="str">
        <f t="shared" si="3"/>
        <v>MALAGA</v>
      </c>
      <c r="B54" s="41">
        <f t="shared" si="4"/>
        <v>294</v>
      </c>
      <c r="C54" s="41">
        <f t="shared" si="5"/>
        <v>294</v>
      </c>
      <c r="D54" s="41">
        <f t="shared" si="6"/>
        <v>21</v>
      </c>
      <c r="E54" s="42" t="str">
        <f t="shared" si="2"/>
        <v>LAS PALMAS</v>
      </c>
      <c r="F54" s="42">
        <f t="shared" si="7"/>
        <v>822</v>
      </c>
      <c r="G54" s="42">
        <f t="shared" si="8"/>
        <v>666</v>
      </c>
    </row>
    <row r="55" spans="1:7" x14ac:dyDescent="0.25">
      <c r="A55" s="42" t="str">
        <f t="shared" si="3"/>
        <v>MARIN Y RIA DE PONTEVEDRA</v>
      </c>
      <c r="B55" s="41">
        <f t="shared" si="4"/>
        <v>1293</v>
      </c>
      <c r="C55" s="41">
        <f t="shared" si="5"/>
        <v>1457</v>
      </c>
      <c r="D55" s="41">
        <f t="shared" si="6"/>
        <v>16</v>
      </c>
      <c r="E55" s="42" t="str">
        <f t="shared" si="2"/>
        <v>BAHIA DE ALGECIRAS</v>
      </c>
      <c r="F55" s="42">
        <f t="shared" ref="F55:F65" si="9">LOOKUP(E55,$A$38:$A$65,$B$38:$B$65)</f>
        <v>693</v>
      </c>
      <c r="G55" s="42">
        <f t="shared" si="8"/>
        <v>258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MOTRIL</v>
      </c>
      <c r="F56" s="42">
        <f t="shared" si="9"/>
        <v>505</v>
      </c>
      <c r="G56" s="42">
        <f t="shared" si="8"/>
        <v>1759</v>
      </c>
    </row>
    <row r="57" spans="1:7" x14ac:dyDescent="0.25">
      <c r="A57" s="42" t="str">
        <f t="shared" si="3"/>
        <v>MOTRIL</v>
      </c>
      <c r="B57" s="41">
        <f t="shared" si="4"/>
        <v>505</v>
      </c>
      <c r="C57" s="41">
        <f t="shared" si="5"/>
        <v>1759</v>
      </c>
      <c r="D57" s="41">
        <f t="shared" si="6"/>
        <v>19</v>
      </c>
      <c r="E57" s="42" t="str">
        <f t="shared" si="2"/>
        <v>CARTAGENA</v>
      </c>
      <c r="F57" s="42">
        <f t="shared" si="9"/>
        <v>468</v>
      </c>
      <c r="G57" s="42">
        <f t="shared" si="8"/>
        <v>449</v>
      </c>
    </row>
    <row r="58" spans="1:7" x14ac:dyDescent="0.25">
      <c r="A58" s="42" t="str">
        <f t="shared" si="3"/>
        <v>PASAIA</v>
      </c>
      <c r="B58" s="41">
        <f t="shared" si="4"/>
        <v>14982</v>
      </c>
      <c r="C58" s="41">
        <f t="shared" si="5"/>
        <v>15804</v>
      </c>
      <c r="D58" s="41">
        <f t="shared" si="6"/>
        <v>3</v>
      </c>
      <c r="E58" s="42" t="str">
        <f t="shared" si="2"/>
        <v>MALAGA</v>
      </c>
      <c r="F58" s="42">
        <f t="shared" si="9"/>
        <v>294</v>
      </c>
      <c r="G58" s="42">
        <f t="shared" si="8"/>
        <v>294</v>
      </c>
    </row>
    <row r="59" spans="1:7" x14ac:dyDescent="0.25">
      <c r="A59" s="42" t="str">
        <f t="shared" si="3"/>
        <v>SANTA CRUZ DE TENERIFE</v>
      </c>
      <c r="B59" s="41">
        <f t="shared" si="4"/>
        <v>4640</v>
      </c>
      <c r="C59" s="41">
        <f t="shared" si="5"/>
        <v>3301</v>
      </c>
      <c r="D59" s="41">
        <f t="shared" si="6"/>
        <v>8</v>
      </c>
      <c r="E59" s="42" t="str">
        <f t="shared" si="2"/>
        <v>FERROL-SAN CIBRAO</v>
      </c>
      <c r="F59" s="42">
        <f t="shared" si="9"/>
        <v>185</v>
      </c>
      <c r="G59" s="42">
        <f t="shared" si="8"/>
        <v>184</v>
      </c>
    </row>
    <row r="60" spans="1:7" x14ac:dyDescent="0.25">
      <c r="A60" s="42" t="str">
        <f t="shared" si="3"/>
        <v>SANTANDER</v>
      </c>
      <c r="B60" s="41">
        <f t="shared" si="4"/>
        <v>2562</v>
      </c>
      <c r="C60" s="41">
        <f t="shared" si="5"/>
        <v>3487</v>
      </c>
      <c r="D60" s="41">
        <f t="shared" si="6"/>
        <v>10</v>
      </c>
      <c r="E60" s="42" t="str">
        <f t="shared" si="2"/>
        <v>ALICANTE</v>
      </c>
      <c r="F60" s="42">
        <f t="shared" si="9"/>
        <v>85</v>
      </c>
      <c r="G60" s="42">
        <f t="shared" si="8"/>
        <v>204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3</v>
      </c>
      <c r="G61" s="42">
        <f t="shared" si="8"/>
        <v>40</v>
      </c>
    </row>
    <row r="62" spans="1:7" x14ac:dyDescent="0.25">
      <c r="A62" s="42" t="str">
        <f t="shared" si="3"/>
        <v>TARRAGONA</v>
      </c>
      <c r="B62" s="41">
        <f t="shared" si="4"/>
        <v>9104</v>
      </c>
      <c r="C62" s="41">
        <f t="shared" si="5"/>
        <v>2211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1753</v>
      </c>
      <c r="C63" s="41">
        <f t="shared" si="5"/>
        <v>1265</v>
      </c>
      <c r="D63" s="41">
        <f t="shared" si="6"/>
        <v>14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45209</v>
      </c>
      <c r="C64" s="41">
        <f t="shared" si="5"/>
        <v>48093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Agosto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41918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5">
        <v>14772</v>
      </c>
      <c r="C7" s="25">
        <v>16771</v>
      </c>
      <c r="D7" s="25">
        <v>41271</v>
      </c>
      <c r="E7" s="25">
        <v>53332</v>
      </c>
      <c r="F7" s="10">
        <f>((E7*100)/D7)-100</f>
        <v>29.223910251750624</v>
      </c>
      <c r="G7" s="1"/>
      <c r="H7" s="1"/>
      <c r="I7" s="1"/>
    </row>
    <row r="8" spans="1:12" x14ac:dyDescent="0.25">
      <c r="A8" s="11" t="s">
        <v>45</v>
      </c>
      <c r="B8" s="26">
        <v>2003</v>
      </c>
      <c r="C8" s="26">
        <v>812</v>
      </c>
      <c r="D8" s="26">
        <v>9313</v>
      </c>
      <c r="E8" s="26">
        <v>6309</v>
      </c>
      <c r="F8" s="13">
        <f t="shared" ref="F8:F35" si="0">((E8*100)/D8)-100</f>
        <v>-32.255986255771504</v>
      </c>
      <c r="G8" s="1"/>
      <c r="H8" s="1"/>
      <c r="I8" s="1"/>
    </row>
    <row r="9" spans="1:12" x14ac:dyDescent="0.25">
      <c r="A9" s="8" t="s">
        <v>46</v>
      </c>
      <c r="B9" s="25">
        <v>11121</v>
      </c>
      <c r="C9" s="25">
        <v>10091</v>
      </c>
      <c r="D9" s="25">
        <v>40248</v>
      </c>
      <c r="E9" s="25">
        <v>42733</v>
      </c>
      <c r="F9" s="10">
        <f t="shared" si="0"/>
        <v>6.1742198370105399</v>
      </c>
      <c r="G9" s="1"/>
      <c r="H9" s="1"/>
      <c r="I9" s="1"/>
    </row>
    <row r="10" spans="1:12" x14ac:dyDescent="0.25">
      <c r="A10" s="11" t="s">
        <v>47</v>
      </c>
      <c r="B10" s="26">
        <v>3905</v>
      </c>
      <c r="C10" s="26">
        <v>3566</v>
      </c>
      <c r="D10" s="26">
        <v>30270</v>
      </c>
      <c r="E10" s="26">
        <v>28020</v>
      </c>
      <c r="F10" s="13">
        <f t="shared" si="0"/>
        <v>-7.4331020812685864</v>
      </c>
      <c r="G10" s="1"/>
      <c r="H10" s="1"/>
      <c r="I10" s="1"/>
    </row>
    <row r="11" spans="1:12" x14ac:dyDescent="0.25">
      <c r="A11" s="8" t="s">
        <v>48</v>
      </c>
      <c r="B11" s="25">
        <v>248106</v>
      </c>
      <c r="C11" s="25">
        <v>324936</v>
      </c>
      <c r="D11" s="25">
        <v>1785398</v>
      </c>
      <c r="E11" s="25">
        <v>2453179</v>
      </c>
      <c r="F11" s="10">
        <f t="shared" si="0"/>
        <v>37.402360706128263</v>
      </c>
      <c r="G11" s="1"/>
      <c r="H11" s="1"/>
      <c r="I11" s="1"/>
    </row>
    <row r="12" spans="1:12" x14ac:dyDescent="0.25">
      <c r="A12" s="11" t="s">
        <v>49</v>
      </c>
      <c r="B12" s="26">
        <v>9017</v>
      </c>
      <c r="C12" s="26">
        <v>4761</v>
      </c>
      <c r="D12" s="26">
        <v>75270</v>
      </c>
      <c r="E12" s="26">
        <v>57351</v>
      </c>
      <c r="F12" s="13">
        <f t="shared" si="0"/>
        <v>-23.806297329613386</v>
      </c>
      <c r="G12" s="1"/>
      <c r="H12" s="1"/>
      <c r="I12" s="1"/>
    </row>
    <row r="13" spans="1:12" x14ac:dyDescent="0.25">
      <c r="A13" s="8" t="s">
        <v>50</v>
      </c>
      <c r="B13" s="25">
        <v>35298</v>
      </c>
      <c r="C13" s="25">
        <v>27479</v>
      </c>
      <c r="D13" s="25">
        <v>185692</v>
      </c>
      <c r="E13" s="25">
        <v>140546</v>
      </c>
      <c r="F13" s="10">
        <f t="shared" si="0"/>
        <v>-24.312302091635615</v>
      </c>
      <c r="G13" s="1"/>
      <c r="H13" s="1"/>
      <c r="I13" s="1"/>
    </row>
    <row r="14" spans="1:12" x14ac:dyDescent="0.25">
      <c r="A14" s="11" t="s">
        <v>51</v>
      </c>
      <c r="B14" s="26">
        <v>112924</v>
      </c>
      <c r="C14" s="26">
        <v>175741</v>
      </c>
      <c r="D14" s="26">
        <v>704357</v>
      </c>
      <c r="E14" s="26">
        <v>732005</v>
      </c>
      <c r="F14" s="13">
        <f t="shared" si="0"/>
        <v>3.9252822077440896</v>
      </c>
      <c r="G14" s="1"/>
      <c r="H14" s="1"/>
      <c r="I14" s="1"/>
    </row>
    <row r="15" spans="1:12" x14ac:dyDescent="0.25">
      <c r="A15" s="8" t="s">
        <v>52</v>
      </c>
      <c r="B15" s="25">
        <v>10340</v>
      </c>
      <c r="C15" s="25">
        <v>10380</v>
      </c>
      <c r="D15" s="25">
        <v>82655</v>
      </c>
      <c r="E15" s="25">
        <v>83785</v>
      </c>
      <c r="F15" s="10">
        <f t="shared" si="0"/>
        <v>1.3671284253826173</v>
      </c>
      <c r="G15" s="1"/>
      <c r="H15" s="1"/>
      <c r="I15" s="1"/>
    </row>
    <row r="16" spans="1:12" x14ac:dyDescent="0.25">
      <c r="A16" s="11" t="s">
        <v>53</v>
      </c>
      <c r="B16" s="26">
        <v>4274</v>
      </c>
      <c r="C16" s="26">
        <v>5424</v>
      </c>
      <c r="D16" s="26">
        <v>35857</v>
      </c>
      <c r="E16" s="26">
        <v>40994</v>
      </c>
      <c r="F16" s="13">
        <f t="shared" si="0"/>
        <v>14.326351897816323</v>
      </c>
      <c r="G16" s="1"/>
      <c r="H16" s="1"/>
      <c r="I16" s="1"/>
    </row>
    <row r="17" spans="1:9" x14ac:dyDescent="0.25">
      <c r="A17" s="8" t="s">
        <v>54</v>
      </c>
      <c r="B17" s="25">
        <v>2516</v>
      </c>
      <c r="C17" s="25">
        <v>1626</v>
      </c>
      <c r="D17" s="25">
        <v>18902</v>
      </c>
      <c r="E17" s="25">
        <v>14599</v>
      </c>
      <c r="F17" s="10">
        <f t="shared" si="0"/>
        <v>-22.764786795048138</v>
      </c>
      <c r="G17" s="1"/>
      <c r="H17" s="1"/>
      <c r="I17" s="1"/>
    </row>
    <row r="18" spans="1:9" x14ac:dyDescent="0.25">
      <c r="A18" s="11" t="s">
        <v>55</v>
      </c>
      <c r="B18" s="26">
        <v>46378</v>
      </c>
      <c r="C18" s="26">
        <v>42759</v>
      </c>
      <c r="D18" s="26">
        <v>420891</v>
      </c>
      <c r="E18" s="26">
        <v>372168</v>
      </c>
      <c r="F18" s="13">
        <f t="shared" si="0"/>
        <v>-11.576156296998505</v>
      </c>
      <c r="G18" s="1"/>
      <c r="H18" s="1"/>
      <c r="I18" s="1"/>
    </row>
    <row r="19" spans="1:9" x14ac:dyDescent="0.25">
      <c r="A19" s="8" t="s">
        <v>56</v>
      </c>
      <c r="B19" s="25">
        <v>1031</v>
      </c>
      <c r="C19" s="25">
        <v>704</v>
      </c>
      <c r="D19" s="25">
        <v>9086</v>
      </c>
      <c r="E19" s="25">
        <v>9343</v>
      </c>
      <c r="F19" s="10">
        <f t="shared" si="0"/>
        <v>2.8285274047985922</v>
      </c>
      <c r="G19" s="1"/>
      <c r="H19" s="1"/>
      <c r="I19" s="1"/>
    </row>
    <row r="20" spans="1:9" x14ac:dyDescent="0.25">
      <c r="A20" s="11" t="s">
        <v>57</v>
      </c>
      <c r="B20" s="26">
        <v>6445</v>
      </c>
      <c r="C20" s="26">
        <v>5640</v>
      </c>
      <c r="D20" s="26">
        <v>63118</v>
      </c>
      <c r="E20" s="26">
        <v>44482</v>
      </c>
      <c r="F20" s="13">
        <f t="shared" si="0"/>
        <v>-29.525650369149844</v>
      </c>
      <c r="G20" s="1"/>
      <c r="H20" s="1"/>
      <c r="I20" s="1"/>
    </row>
    <row r="21" spans="1:9" x14ac:dyDescent="0.25">
      <c r="A21" s="8" t="s">
        <v>58</v>
      </c>
      <c r="B21" s="25">
        <v>11609</v>
      </c>
      <c r="C21" s="25">
        <v>11460</v>
      </c>
      <c r="D21" s="25">
        <v>84537</v>
      </c>
      <c r="E21" s="25">
        <v>85370</v>
      </c>
      <c r="F21" s="10">
        <f t="shared" si="0"/>
        <v>0.98536735393969366</v>
      </c>
      <c r="G21" s="1"/>
      <c r="H21" s="1"/>
      <c r="I21" s="1"/>
    </row>
    <row r="22" spans="1:9" x14ac:dyDescent="0.25">
      <c r="A22" s="11" t="s">
        <v>59</v>
      </c>
      <c r="B22" s="26">
        <v>207534</v>
      </c>
      <c r="C22" s="26">
        <v>157170</v>
      </c>
      <c r="D22" s="26">
        <v>1613523</v>
      </c>
      <c r="E22" s="26">
        <v>1385479</v>
      </c>
      <c r="F22" s="13">
        <f t="shared" si="0"/>
        <v>-14.133297139241279</v>
      </c>
      <c r="G22" s="1"/>
      <c r="H22" s="1"/>
      <c r="I22" s="1"/>
    </row>
    <row r="23" spans="1:9" x14ac:dyDescent="0.25">
      <c r="A23" s="8" t="s">
        <v>60</v>
      </c>
      <c r="B23" s="25">
        <v>5553</v>
      </c>
      <c r="C23" s="25">
        <v>4196</v>
      </c>
      <c r="D23" s="25">
        <v>44554</v>
      </c>
      <c r="E23" s="25">
        <v>35216</v>
      </c>
      <c r="F23" s="10">
        <f t="shared" si="0"/>
        <v>-20.958836468106114</v>
      </c>
      <c r="G23" s="1"/>
      <c r="H23" s="1"/>
      <c r="I23" s="1"/>
    </row>
    <row r="24" spans="1:9" x14ac:dyDescent="0.25">
      <c r="A24" s="11" t="s">
        <v>61</v>
      </c>
      <c r="B24" s="26">
        <v>1445</v>
      </c>
      <c r="C24" s="26">
        <v>1189</v>
      </c>
      <c r="D24" s="26">
        <v>17908</v>
      </c>
      <c r="E24" s="26">
        <v>11327</v>
      </c>
      <c r="F24" s="13">
        <f t="shared" si="0"/>
        <v>-36.748939021666295</v>
      </c>
      <c r="G24" s="1"/>
      <c r="H24" s="1"/>
      <c r="I24" s="1"/>
    </row>
    <row r="25" spans="1:9" x14ac:dyDescent="0.25">
      <c r="A25" s="8" t="s">
        <v>62</v>
      </c>
      <c r="B25" s="25">
        <v>245</v>
      </c>
      <c r="C25" s="25">
        <v>11</v>
      </c>
      <c r="D25" s="25">
        <v>11108</v>
      </c>
      <c r="E25" s="25">
        <v>6351</v>
      </c>
      <c r="F25" s="10">
        <f t="shared" si="0"/>
        <v>-42.824990997479297</v>
      </c>
      <c r="G25" s="1"/>
      <c r="H25" s="1"/>
      <c r="I25" s="1"/>
    </row>
    <row r="26" spans="1:9" x14ac:dyDescent="0.25">
      <c r="A26" s="11" t="s">
        <v>63</v>
      </c>
      <c r="B26" s="26">
        <v>3947</v>
      </c>
      <c r="C26" s="26">
        <v>3897</v>
      </c>
      <c r="D26" s="26">
        <v>22834</v>
      </c>
      <c r="E26" s="26">
        <v>20365</v>
      </c>
      <c r="F26" s="13">
        <f t="shared" si="0"/>
        <v>-10.812822983270564</v>
      </c>
      <c r="G26" s="1"/>
      <c r="H26" s="1"/>
      <c r="I26" s="1"/>
    </row>
    <row r="27" spans="1:9" x14ac:dyDescent="0.25">
      <c r="A27" s="8" t="s">
        <v>64</v>
      </c>
      <c r="B27" s="25">
        <v>1822</v>
      </c>
      <c r="C27" s="25">
        <v>2224</v>
      </c>
      <c r="D27" s="25">
        <v>18204</v>
      </c>
      <c r="E27" s="25">
        <v>17619</v>
      </c>
      <c r="F27" s="10">
        <f t="shared" si="0"/>
        <v>-3.2135794330916241</v>
      </c>
      <c r="G27" s="1"/>
      <c r="H27" s="1"/>
      <c r="I27" s="1"/>
    </row>
    <row r="28" spans="1:9" x14ac:dyDescent="0.25">
      <c r="A28" s="11" t="s">
        <v>65</v>
      </c>
      <c r="B28" s="26">
        <v>60196</v>
      </c>
      <c r="C28" s="26">
        <v>33973</v>
      </c>
      <c r="D28" s="26">
        <v>589568</v>
      </c>
      <c r="E28" s="26">
        <v>511070</v>
      </c>
      <c r="F28" s="13">
        <f t="shared" si="0"/>
        <v>-13.31449468085107</v>
      </c>
      <c r="G28" s="1"/>
      <c r="H28" s="1"/>
      <c r="I28" s="1"/>
    </row>
    <row r="29" spans="1:9" x14ac:dyDescent="0.25">
      <c r="A29" s="8" t="s">
        <v>66</v>
      </c>
      <c r="B29" s="25">
        <v>3255</v>
      </c>
      <c r="C29" s="25">
        <v>4064</v>
      </c>
      <c r="D29" s="25">
        <v>28209</v>
      </c>
      <c r="E29" s="25">
        <v>27487</v>
      </c>
      <c r="F29" s="10">
        <f t="shared" si="0"/>
        <v>-2.5594668368251234</v>
      </c>
      <c r="G29" s="1"/>
      <c r="H29" s="1"/>
      <c r="I29" s="1"/>
    </row>
    <row r="30" spans="1:9" x14ac:dyDescent="0.25">
      <c r="A30" s="11" t="s">
        <v>67</v>
      </c>
      <c r="B30" s="26">
        <v>2087</v>
      </c>
      <c r="C30" s="26">
        <v>2295</v>
      </c>
      <c r="D30" s="26">
        <v>15324</v>
      </c>
      <c r="E30" s="26">
        <v>11907</v>
      </c>
      <c r="F30" s="13">
        <f t="shared" si="0"/>
        <v>-22.298355520751755</v>
      </c>
      <c r="G30" s="1"/>
      <c r="H30" s="1"/>
      <c r="I30" s="1"/>
    </row>
    <row r="31" spans="1:9" x14ac:dyDescent="0.25">
      <c r="A31" s="8" t="s">
        <v>68</v>
      </c>
      <c r="B31" s="25">
        <v>7679</v>
      </c>
      <c r="C31" s="25">
        <v>4565</v>
      </c>
      <c r="D31" s="25">
        <v>68242</v>
      </c>
      <c r="E31" s="25">
        <v>32657</v>
      </c>
      <c r="F31" s="10">
        <f t="shared" si="0"/>
        <v>-52.145306409542513</v>
      </c>
      <c r="G31" s="1"/>
      <c r="H31" s="1"/>
      <c r="I31" s="1"/>
    </row>
    <row r="32" spans="1:9" x14ac:dyDescent="0.25">
      <c r="A32" s="11" t="s">
        <v>69</v>
      </c>
      <c r="B32" s="26">
        <v>34335</v>
      </c>
      <c r="C32" s="26">
        <v>26393</v>
      </c>
      <c r="D32" s="26">
        <v>320110</v>
      </c>
      <c r="E32" s="26">
        <v>281233</v>
      </c>
      <c r="F32" s="13">
        <f t="shared" si="0"/>
        <v>-12.144887694854887</v>
      </c>
      <c r="G32" s="1"/>
      <c r="H32" s="1"/>
      <c r="I32" s="1"/>
    </row>
    <row r="33" spans="1:9" x14ac:dyDescent="0.25">
      <c r="A33" s="8" t="s">
        <v>70</v>
      </c>
      <c r="B33" s="25">
        <v>17445</v>
      </c>
      <c r="C33" s="25">
        <v>16930</v>
      </c>
      <c r="D33" s="25">
        <v>148152</v>
      </c>
      <c r="E33" s="25">
        <v>144115</v>
      </c>
      <c r="F33" s="10">
        <f t="shared" si="0"/>
        <v>-2.7249041524920301</v>
      </c>
      <c r="G33" s="1"/>
      <c r="H33" s="1"/>
      <c r="I33" s="1"/>
    </row>
    <row r="34" spans="1:9" x14ac:dyDescent="0.25">
      <c r="A34" s="11" t="s">
        <v>71</v>
      </c>
      <c r="B34" s="26">
        <v>543</v>
      </c>
      <c r="C34" s="26">
        <v>752</v>
      </c>
      <c r="D34" s="26">
        <v>2596</v>
      </c>
      <c r="E34" s="26">
        <v>3805</v>
      </c>
      <c r="F34" s="13">
        <f t="shared" si="0"/>
        <v>46.571648690292761</v>
      </c>
      <c r="G34" s="1"/>
      <c r="H34" s="1"/>
      <c r="I34" s="1"/>
    </row>
    <row r="35" spans="1:9" x14ac:dyDescent="0.25">
      <c r="A35" s="14" t="s">
        <v>72</v>
      </c>
      <c r="B35" s="15">
        <f>SUM(B7:B34)</f>
        <v>865825</v>
      </c>
      <c r="C35" s="15">
        <f t="shared" ref="C35:E35" si="1">SUM(C7:C34)</f>
        <v>899809</v>
      </c>
      <c r="D35" s="15">
        <f t="shared" si="1"/>
        <v>6487197</v>
      </c>
      <c r="E35" s="15">
        <f t="shared" si="1"/>
        <v>6652847</v>
      </c>
      <c r="F35" s="16">
        <f t="shared" si="0"/>
        <v>2.5534911302986529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53332</v>
      </c>
      <c r="C38" s="41">
        <f>D7</f>
        <v>41271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2453179</v>
      </c>
      <c r="G38" s="42">
        <f>LOOKUP(E38,$A$38:$A$65,$C$38:$C$65)</f>
        <v>1785398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6309</v>
      </c>
      <c r="C39" s="41">
        <f t="shared" ref="C39:C65" si="5">D8</f>
        <v>9313</v>
      </c>
      <c r="D39" s="41">
        <f t="shared" ref="D39:D65" si="6">_xlfn.RANK.EQ(B39,$B$38:$B$65)+COUNTIF($B$38:$B$65,B39)-1</f>
        <v>27</v>
      </c>
      <c r="E39" s="42" t="str">
        <f t="shared" si="2"/>
        <v>LAS PALMAS</v>
      </c>
      <c r="F39" s="42">
        <f t="shared" ref="F39:F54" si="7">LOOKUP(E39,$A$38:$A$65,$B$38:$B$65)</f>
        <v>1385479</v>
      </c>
      <c r="G39" s="42">
        <f t="shared" ref="G39:G65" si="8">LOOKUP(E39,$A$38:$A$65,$C$38:$C$65)</f>
        <v>1613523</v>
      </c>
    </row>
    <row r="40" spans="1:9" x14ac:dyDescent="0.25">
      <c r="A40" s="42" t="str">
        <f t="shared" si="3"/>
        <v>ALMERIA</v>
      </c>
      <c r="B40" s="41">
        <f t="shared" si="4"/>
        <v>42733</v>
      </c>
      <c r="C40" s="41">
        <f t="shared" si="5"/>
        <v>40248</v>
      </c>
      <c r="D40" s="41">
        <f t="shared" si="6"/>
        <v>14</v>
      </c>
      <c r="E40" s="42" t="str">
        <f t="shared" si="2"/>
        <v>BARCELONA</v>
      </c>
      <c r="F40" s="42">
        <f t="shared" si="7"/>
        <v>732005</v>
      </c>
      <c r="G40" s="42">
        <f t="shared" si="8"/>
        <v>704357</v>
      </c>
    </row>
    <row r="41" spans="1:9" x14ac:dyDescent="0.25">
      <c r="A41" s="42" t="str">
        <f t="shared" si="3"/>
        <v>AVILES</v>
      </c>
      <c r="B41" s="41">
        <f t="shared" si="4"/>
        <v>28020</v>
      </c>
      <c r="C41" s="41">
        <f t="shared" si="5"/>
        <v>30270</v>
      </c>
      <c r="D41" s="41">
        <f t="shared" si="6"/>
        <v>18</v>
      </c>
      <c r="E41" s="42" t="str">
        <f t="shared" si="2"/>
        <v>SANTA CRUZ DE TENERIFE</v>
      </c>
      <c r="F41" s="42">
        <f t="shared" si="7"/>
        <v>511070</v>
      </c>
      <c r="G41" s="42">
        <f t="shared" si="8"/>
        <v>589568</v>
      </c>
    </row>
    <row r="42" spans="1:9" x14ac:dyDescent="0.25">
      <c r="A42" s="42" t="str">
        <f t="shared" si="3"/>
        <v>BAHIA DE ALGECIRAS</v>
      </c>
      <c r="B42" s="41">
        <f t="shared" si="4"/>
        <v>2453179</v>
      </c>
      <c r="C42" s="41">
        <f t="shared" si="5"/>
        <v>1785398</v>
      </c>
      <c r="D42" s="41">
        <f t="shared" si="6"/>
        <v>1</v>
      </c>
      <c r="E42" s="42" t="str">
        <f t="shared" si="2"/>
        <v>CEUTA</v>
      </c>
      <c r="F42" s="42">
        <f t="shared" si="7"/>
        <v>372168</v>
      </c>
      <c r="G42" s="42">
        <f t="shared" si="8"/>
        <v>420891</v>
      </c>
    </row>
    <row r="43" spans="1:9" x14ac:dyDescent="0.25">
      <c r="A43" s="42" t="str">
        <f t="shared" si="3"/>
        <v>BAHIA DE CADIZ</v>
      </c>
      <c r="B43" s="41">
        <f t="shared" si="4"/>
        <v>57351</v>
      </c>
      <c r="C43" s="41">
        <f t="shared" si="5"/>
        <v>75270</v>
      </c>
      <c r="D43" s="41">
        <f t="shared" si="6"/>
        <v>11</v>
      </c>
      <c r="E43" s="42" t="str">
        <f t="shared" si="2"/>
        <v>VALENCIA</v>
      </c>
      <c r="F43" s="42">
        <f t="shared" si="7"/>
        <v>281233</v>
      </c>
      <c r="G43" s="42">
        <f t="shared" si="8"/>
        <v>320110</v>
      </c>
    </row>
    <row r="44" spans="1:9" x14ac:dyDescent="0.25">
      <c r="A44" s="42" t="str">
        <f t="shared" si="3"/>
        <v>BALEARES</v>
      </c>
      <c r="B44" s="41">
        <f t="shared" si="4"/>
        <v>140546</v>
      </c>
      <c r="C44" s="41">
        <f t="shared" si="5"/>
        <v>185692</v>
      </c>
      <c r="D44" s="41">
        <f t="shared" si="6"/>
        <v>8</v>
      </c>
      <c r="E44" s="42" t="str">
        <f t="shared" si="2"/>
        <v>VIGO</v>
      </c>
      <c r="F44" s="42">
        <f t="shared" si="7"/>
        <v>144115</v>
      </c>
      <c r="G44" s="42">
        <f t="shared" si="8"/>
        <v>148152</v>
      </c>
    </row>
    <row r="45" spans="1:9" x14ac:dyDescent="0.25">
      <c r="A45" s="42" t="str">
        <f t="shared" si="3"/>
        <v>BARCELONA</v>
      </c>
      <c r="B45" s="41">
        <f t="shared" si="4"/>
        <v>732005</v>
      </c>
      <c r="C45" s="41">
        <f t="shared" si="5"/>
        <v>704357</v>
      </c>
      <c r="D45" s="41">
        <f t="shared" si="6"/>
        <v>3</v>
      </c>
      <c r="E45" s="42" t="str">
        <f t="shared" si="2"/>
        <v>BALEARES</v>
      </c>
      <c r="F45" s="42">
        <f t="shared" si="7"/>
        <v>140546</v>
      </c>
      <c r="G45" s="42">
        <f t="shared" si="8"/>
        <v>185692</v>
      </c>
    </row>
    <row r="46" spans="1:9" x14ac:dyDescent="0.25">
      <c r="A46" s="42" t="str">
        <f t="shared" si="3"/>
        <v>BILBAO</v>
      </c>
      <c r="B46" s="41">
        <f t="shared" si="4"/>
        <v>83785</v>
      </c>
      <c r="C46" s="41">
        <f t="shared" si="5"/>
        <v>82655</v>
      </c>
      <c r="D46" s="41">
        <f t="shared" si="6"/>
        <v>10</v>
      </c>
      <c r="E46" s="42" t="str">
        <f t="shared" si="2"/>
        <v>HUELVA</v>
      </c>
      <c r="F46" s="42">
        <f t="shared" si="7"/>
        <v>85370</v>
      </c>
      <c r="G46" s="42">
        <f t="shared" si="8"/>
        <v>84537</v>
      </c>
    </row>
    <row r="47" spans="1:9" x14ac:dyDescent="0.25">
      <c r="A47" s="42" t="str">
        <f t="shared" si="3"/>
        <v>CARTAGENA</v>
      </c>
      <c r="B47" s="41">
        <f t="shared" si="4"/>
        <v>40994</v>
      </c>
      <c r="C47" s="41">
        <f t="shared" si="5"/>
        <v>35857</v>
      </c>
      <c r="D47" s="41">
        <f t="shared" si="6"/>
        <v>15</v>
      </c>
      <c r="E47" s="42" t="str">
        <f t="shared" si="2"/>
        <v>BILBAO</v>
      </c>
      <c r="F47" s="42">
        <f t="shared" si="7"/>
        <v>83785</v>
      </c>
      <c r="G47" s="42">
        <f t="shared" si="8"/>
        <v>82655</v>
      </c>
    </row>
    <row r="48" spans="1:9" x14ac:dyDescent="0.25">
      <c r="A48" s="42" t="str">
        <f t="shared" si="3"/>
        <v>CASTELLON</v>
      </c>
      <c r="B48" s="41">
        <f t="shared" si="4"/>
        <v>14599</v>
      </c>
      <c r="C48" s="41">
        <f t="shared" si="5"/>
        <v>18902</v>
      </c>
      <c r="D48" s="41">
        <f t="shared" si="6"/>
        <v>22</v>
      </c>
      <c r="E48" s="42" t="str">
        <f t="shared" si="2"/>
        <v>BAHIA DE CADIZ</v>
      </c>
      <c r="F48" s="42">
        <f t="shared" si="7"/>
        <v>57351</v>
      </c>
      <c r="G48" s="42">
        <f t="shared" si="8"/>
        <v>75270</v>
      </c>
    </row>
    <row r="49" spans="1:7" x14ac:dyDescent="0.25">
      <c r="A49" s="42" t="str">
        <f t="shared" si="3"/>
        <v>CEUTA</v>
      </c>
      <c r="B49" s="41">
        <f t="shared" si="4"/>
        <v>372168</v>
      </c>
      <c r="C49" s="41">
        <f t="shared" si="5"/>
        <v>420891</v>
      </c>
      <c r="D49" s="41">
        <f t="shared" si="6"/>
        <v>5</v>
      </c>
      <c r="E49" s="42" t="str">
        <f t="shared" si="2"/>
        <v>A CORUÑA</v>
      </c>
      <c r="F49" s="42">
        <f t="shared" si="7"/>
        <v>53332</v>
      </c>
      <c r="G49" s="42">
        <f t="shared" si="8"/>
        <v>41271</v>
      </c>
    </row>
    <row r="50" spans="1:7" x14ac:dyDescent="0.25">
      <c r="A50" s="42" t="str">
        <f t="shared" si="3"/>
        <v>FERROL-SAN CIBRAO</v>
      </c>
      <c r="B50" s="41">
        <f t="shared" si="4"/>
        <v>9343</v>
      </c>
      <c r="C50" s="41">
        <f t="shared" si="5"/>
        <v>9086</v>
      </c>
      <c r="D50" s="41">
        <f t="shared" si="6"/>
        <v>25</v>
      </c>
      <c r="E50" s="42" t="str">
        <f t="shared" si="2"/>
        <v>GIJON</v>
      </c>
      <c r="F50" s="42">
        <f t="shared" si="7"/>
        <v>44482</v>
      </c>
      <c r="G50" s="42">
        <f t="shared" si="8"/>
        <v>63118</v>
      </c>
    </row>
    <row r="51" spans="1:7" x14ac:dyDescent="0.25">
      <c r="A51" s="42" t="str">
        <f t="shared" si="3"/>
        <v>GIJON</v>
      </c>
      <c r="B51" s="41">
        <f t="shared" si="4"/>
        <v>44482</v>
      </c>
      <c r="C51" s="41">
        <f t="shared" si="5"/>
        <v>63118</v>
      </c>
      <c r="D51" s="41">
        <f t="shared" si="6"/>
        <v>13</v>
      </c>
      <c r="E51" s="42" t="str">
        <f t="shared" si="2"/>
        <v>ALMERIA</v>
      </c>
      <c r="F51" s="42">
        <f t="shared" si="7"/>
        <v>42733</v>
      </c>
      <c r="G51" s="42">
        <f t="shared" si="8"/>
        <v>40248</v>
      </c>
    </row>
    <row r="52" spans="1:7" x14ac:dyDescent="0.25">
      <c r="A52" s="42" t="str">
        <f t="shared" si="3"/>
        <v>HUELVA</v>
      </c>
      <c r="B52" s="41">
        <f t="shared" si="4"/>
        <v>85370</v>
      </c>
      <c r="C52" s="41">
        <f t="shared" si="5"/>
        <v>84537</v>
      </c>
      <c r="D52" s="41">
        <f t="shared" si="6"/>
        <v>9</v>
      </c>
      <c r="E52" s="42" t="str">
        <f t="shared" si="2"/>
        <v>CARTAGENA</v>
      </c>
      <c r="F52" s="42">
        <f t="shared" si="7"/>
        <v>40994</v>
      </c>
      <c r="G52" s="42">
        <f t="shared" si="8"/>
        <v>35857</v>
      </c>
    </row>
    <row r="53" spans="1:7" x14ac:dyDescent="0.25">
      <c r="A53" s="42" t="str">
        <f t="shared" si="3"/>
        <v>LAS PALMAS</v>
      </c>
      <c r="B53" s="41">
        <f t="shared" si="4"/>
        <v>1385479</v>
      </c>
      <c r="C53" s="41">
        <f t="shared" si="5"/>
        <v>1613523</v>
      </c>
      <c r="D53" s="41">
        <f t="shared" si="6"/>
        <v>2</v>
      </c>
      <c r="E53" s="42" t="str">
        <f t="shared" si="2"/>
        <v>MALAGA</v>
      </c>
      <c r="F53" s="42">
        <f t="shared" si="7"/>
        <v>35216</v>
      </c>
      <c r="G53" s="42">
        <f t="shared" si="8"/>
        <v>44554</v>
      </c>
    </row>
    <row r="54" spans="1:7" x14ac:dyDescent="0.25">
      <c r="A54" s="42" t="str">
        <f t="shared" si="3"/>
        <v>MALAGA</v>
      </c>
      <c r="B54" s="41">
        <f t="shared" si="4"/>
        <v>35216</v>
      </c>
      <c r="C54" s="41">
        <f t="shared" si="5"/>
        <v>44554</v>
      </c>
      <c r="D54" s="41">
        <f t="shared" si="6"/>
        <v>16</v>
      </c>
      <c r="E54" s="42" t="str">
        <f t="shared" si="2"/>
        <v>TARRAGONA</v>
      </c>
      <c r="F54" s="42">
        <f t="shared" si="7"/>
        <v>32657</v>
      </c>
      <c r="G54" s="42">
        <f t="shared" si="8"/>
        <v>68242</v>
      </c>
    </row>
    <row r="55" spans="1:7" x14ac:dyDescent="0.25">
      <c r="A55" s="42" t="str">
        <f t="shared" si="3"/>
        <v>MARIN Y RIA DE PONTEVEDRA</v>
      </c>
      <c r="B55" s="41">
        <f t="shared" si="4"/>
        <v>11327</v>
      </c>
      <c r="C55" s="41">
        <f t="shared" si="5"/>
        <v>17908</v>
      </c>
      <c r="D55" s="41">
        <f t="shared" si="6"/>
        <v>24</v>
      </c>
      <c r="E55" s="42" t="str">
        <f t="shared" si="2"/>
        <v>AVILES</v>
      </c>
      <c r="F55" s="42">
        <f t="shared" ref="F55:F65" si="9">LOOKUP(E55,$A$38:$A$65,$B$38:$B$65)</f>
        <v>28020</v>
      </c>
      <c r="G55" s="42">
        <f t="shared" si="8"/>
        <v>30270</v>
      </c>
    </row>
    <row r="56" spans="1:7" x14ac:dyDescent="0.25">
      <c r="A56" s="42" t="str">
        <f t="shared" si="3"/>
        <v>MELILLA</v>
      </c>
      <c r="B56" s="41">
        <f t="shared" si="4"/>
        <v>6351</v>
      </c>
      <c r="C56" s="41">
        <f t="shared" si="5"/>
        <v>11108</v>
      </c>
      <c r="D56" s="41">
        <f t="shared" si="6"/>
        <v>26</v>
      </c>
      <c r="E56" s="42" t="str">
        <f t="shared" si="2"/>
        <v>SANTANDER</v>
      </c>
      <c r="F56" s="42">
        <f t="shared" si="9"/>
        <v>27487</v>
      </c>
      <c r="G56" s="42">
        <f t="shared" si="8"/>
        <v>28209</v>
      </c>
    </row>
    <row r="57" spans="1:7" x14ac:dyDescent="0.25">
      <c r="A57" s="42" t="str">
        <f t="shared" si="3"/>
        <v>MOTRIL</v>
      </c>
      <c r="B57" s="41">
        <f t="shared" si="4"/>
        <v>20365</v>
      </c>
      <c r="C57" s="41">
        <f t="shared" si="5"/>
        <v>22834</v>
      </c>
      <c r="D57" s="41">
        <f t="shared" si="6"/>
        <v>20</v>
      </c>
      <c r="E57" s="42" t="str">
        <f t="shared" si="2"/>
        <v>MOTRIL</v>
      </c>
      <c r="F57" s="42">
        <f t="shared" si="9"/>
        <v>20365</v>
      </c>
      <c r="G57" s="42">
        <f t="shared" si="8"/>
        <v>22834</v>
      </c>
    </row>
    <row r="58" spans="1:7" x14ac:dyDescent="0.25">
      <c r="A58" s="42" t="str">
        <f t="shared" si="3"/>
        <v>PASAIA</v>
      </c>
      <c r="B58" s="41">
        <f t="shared" si="4"/>
        <v>17619</v>
      </c>
      <c r="C58" s="41">
        <f t="shared" si="5"/>
        <v>18204</v>
      </c>
      <c r="D58" s="41">
        <f t="shared" si="6"/>
        <v>21</v>
      </c>
      <c r="E58" s="42" t="str">
        <f t="shared" si="2"/>
        <v>PASAIA</v>
      </c>
      <c r="F58" s="42">
        <f t="shared" si="9"/>
        <v>17619</v>
      </c>
      <c r="G58" s="42">
        <f t="shared" si="8"/>
        <v>18204</v>
      </c>
    </row>
    <row r="59" spans="1:7" x14ac:dyDescent="0.25">
      <c r="A59" s="42" t="str">
        <f t="shared" si="3"/>
        <v>SANTA CRUZ DE TENERIFE</v>
      </c>
      <c r="B59" s="41">
        <f t="shared" si="4"/>
        <v>511070</v>
      </c>
      <c r="C59" s="41">
        <f t="shared" si="5"/>
        <v>589568</v>
      </c>
      <c r="D59" s="41">
        <f t="shared" si="6"/>
        <v>4</v>
      </c>
      <c r="E59" s="42" t="str">
        <f t="shared" si="2"/>
        <v>CASTELLON</v>
      </c>
      <c r="F59" s="42">
        <f t="shared" si="9"/>
        <v>14599</v>
      </c>
      <c r="G59" s="42">
        <f t="shared" si="8"/>
        <v>18902</v>
      </c>
    </row>
    <row r="60" spans="1:7" x14ac:dyDescent="0.25">
      <c r="A60" s="42" t="str">
        <f t="shared" si="3"/>
        <v>SANTANDER</v>
      </c>
      <c r="B60" s="41">
        <f t="shared" si="4"/>
        <v>27487</v>
      </c>
      <c r="C60" s="41">
        <f t="shared" si="5"/>
        <v>28209</v>
      </c>
      <c r="D60" s="41">
        <f t="shared" si="6"/>
        <v>19</v>
      </c>
      <c r="E60" s="42" t="str">
        <f t="shared" si="2"/>
        <v>SEVILLA</v>
      </c>
      <c r="F60" s="42">
        <f t="shared" si="9"/>
        <v>11907</v>
      </c>
      <c r="G60" s="42">
        <f t="shared" si="8"/>
        <v>15324</v>
      </c>
    </row>
    <row r="61" spans="1:7" x14ac:dyDescent="0.25">
      <c r="A61" s="42" t="str">
        <f t="shared" si="3"/>
        <v>SEVILLA</v>
      </c>
      <c r="B61" s="41">
        <f t="shared" si="4"/>
        <v>11907</v>
      </c>
      <c r="C61" s="41">
        <f t="shared" si="5"/>
        <v>15324</v>
      </c>
      <c r="D61" s="41">
        <f t="shared" si="6"/>
        <v>23</v>
      </c>
      <c r="E61" s="42" t="str">
        <f t="shared" si="2"/>
        <v>MARIN Y RIA DE PONTEVEDRA</v>
      </c>
      <c r="F61" s="42">
        <f t="shared" si="9"/>
        <v>11327</v>
      </c>
      <c r="G61" s="42">
        <f t="shared" si="8"/>
        <v>17908</v>
      </c>
    </row>
    <row r="62" spans="1:7" x14ac:dyDescent="0.25">
      <c r="A62" s="42" t="str">
        <f t="shared" si="3"/>
        <v>TARRAGONA</v>
      </c>
      <c r="B62" s="41">
        <f t="shared" si="4"/>
        <v>32657</v>
      </c>
      <c r="C62" s="41">
        <f t="shared" si="5"/>
        <v>68242</v>
      </c>
      <c r="D62" s="41">
        <f t="shared" si="6"/>
        <v>17</v>
      </c>
      <c r="E62" s="42" t="str">
        <f t="shared" si="2"/>
        <v>FERROL-SAN CIBRAO</v>
      </c>
      <c r="F62" s="42">
        <f t="shared" si="9"/>
        <v>9343</v>
      </c>
      <c r="G62" s="42">
        <f t="shared" si="8"/>
        <v>9086</v>
      </c>
    </row>
    <row r="63" spans="1:7" x14ac:dyDescent="0.25">
      <c r="A63" s="42" t="str">
        <f t="shared" si="3"/>
        <v>VALENCIA</v>
      </c>
      <c r="B63" s="41">
        <f t="shared" si="4"/>
        <v>281233</v>
      </c>
      <c r="C63" s="41">
        <f t="shared" si="5"/>
        <v>320110</v>
      </c>
      <c r="D63" s="41">
        <f t="shared" si="6"/>
        <v>6</v>
      </c>
      <c r="E63" s="42" t="str">
        <f t="shared" si="2"/>
        <v>MELILLA</v>
      </c>
      <c r="F63" s="42">
        <f t="shared" si="9"/>
        <v>6351</v>
      </c>
      <c r="G63" s="42">
        <f t="shared" si="8"/>
        <v>11108</v>
      </c>
    </row>
    <row r="64" spans="1:7" x14ac:dyDescent="0.25">
      <c r="A64" s="42" t="str">
        <f t="shared" si="3"/>
        <v>VIGO</v>
      </c>
      <c r="B64" s="41">
        <f t="shared" si="4"/>
        <v>144115</v>
      </c>
      <c r="C64" s="41">
        <f t="shared" si="5"/>
        <v>148152</v>
      </c>
      <c r="D64" s="41">
        <f t="shared" si="6"/>
        <v>7</v>
      </c>
      <c r="E64" s="42" t="str">
        <f t="shared" si="2"/>
        <v>ALICANTE</v>
      </c>
      <c r="F64" s="42">
        <f t="shared" si="9"/>
        <v>6309</v>
      </c>
      <c r="G64" s="42">
        <f t="shared" si="8"/>
        <v>9313</v>
      </c>
    </row>
    <row r="65" spans="1:7" x14ac:dyDescent="0.25">
      <c r="A65" s="42" t="str">
        <f t="shared" si="3"/>
        <v>VILAGARCIA</v>
      </c>
      <c r="B65" s="41">
        <f t="shared" si="4"/>
        <v>3805</v>
      </c>
      <c r="C65" s="41">
        <f t="shared" si="5"/>
        <v>2596</v>
      </c>
      <c r="D65" s="41">
        <f t="shared" si="6"/>
        <v>28</v>
      </c>
      <c r="E65" s="42" t="str">
        <f t="shared" si="2"/>
        <v>VILAGARCIA</v>
      </c>
      <c r="F65" s="42">
        <f t="shared" si="9"/>
        <v>3805</v>
      </c>
      <c r="G65" s="42">
        <f t="shared" si="8"/>
        <v>2596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Agosto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41918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6802</v>
      </c>
      <c r="C8" s="28">
        <v>6415</v>
      </c>
      <c r="D8" s="28">
        <v>19727</v>
      </c>
      <c r="E8" s="28">
        <v>14371</v>
      </c>
      <c r="F8" s="13">
        <f t="shared" ref="F8:F35" si="0">((E8*100)/D8)-100</f>
        <v>-27.150605768743347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713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5213812</v>
      </c>
      <c r="C11" s="27">
        <v>4718576</v>
      </c>
      <c r="D11" s="27">
        <v>37435302</v>
      </c>
      <c r="E11" s="27">
        <v>40229340</v>
      </c>
      <c r="F11" s="10">
        <f t="shared" si="0"/>
        <v>7.46364487723379</v>
      </c>
      <c r="G11" s="1"/>
      <c r="H11" s="1"/>
      <c r="I11" s="1"/>
    </row>
    <row r="12" spans="1:12" x14ac:dyDescent="0.25">
      <c r="A12" s="11" t="s">
        <v>49</v>
      </c>
      <c r="B12" s="28">
        <v>3540</v>
      </c>
      <c r="C12" s="28">
        <v>47435</v>
      </c>
      <c r="D12" s="28">
        <v>96617</v>
      </c>
      <c r="E12" s="28">
        <v>106209</v>
      </c>
      <c r="F12" s="13">
        <f t="shared" si="0"/>
        <v>9.9278594864257883</v>
      </c>
      <c r="G12" s="1"/>
      <c r="H12" s="1"/>
      <c r="I12" s="1"/>
    </row>
    <row r="13" spans="1:12" x14ac:dyDescent="0.25">
      <c r="A13" s="8" t="s">
        <v>50</v>
      </c>
      <c r="B13" s="27">
        <v>1637</v>
      </c>
      <c r="C13" s="27">
        <v>24713</v>
      </c>
      <c r="D13" s="27">
        <v>14981</v>
      </c>
      <c r="E13" s="27">
        <v>54197</v>
      </c>
      <c r="F13" s="10">
        <f t="shared" si="0"/>
        <v>261.77157733128632</v>
      </c>
      <c r="G13" s="1"/>
      <c r="H13" s="1"/>
      <c r="I13" s="1"/>
    </row>
    <row r="14" spans="1:12" x14ac:dyDescent="0.25">
      <c r="A14" s="11" t="s">
        <v>51</v>
      </c>
      <c r="B14" s="28">
        <v>585630</v>
      </c>
      <c r="C14" s="28">
        <v>579297</v>
      </c>
      <c r="D14" s="28">
        <v>4534579</v>
      </c>
      <c r="E14" s="28">
        <v>5276957</v>
      </c>
      <c r="F14" s="13">
        <f t="shared" si="0"/>
        <v>16.371486746619695</v>
      </c>
      <c r="G14" s="1"/>
      <c r="H14" s="1"/>
      <c r="I14" s="1"/>
    </row>
    <row r="15" spans="1:12" x14ac:dyDescent="0.25">
      <c r="A15" s="8" t="s">
        <v>52</v>
      </c>
      <c r="B15" s="27">
        <v>3448</v>
      </c>
      <c r="C15" s="27">
        <v>1757</v>
      </c>
      <c r="D15" s="27">
        <v>11912</v>
      </c>
      <c r="E15" s="27">
        <v>8410</v>
      </c>
      <c r="F15" s="10">
        <f t="shared" si="0"/>
        <v>-29.398925453324381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0</v>
      </c>
      <c r="D16" s="28">
        <v>0</v>
      </c>
      <c r="E16" s="28">
        <v>130843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7">
        <v>4433</v>
      </c>
      <c r="C17" s="27">
        <v>31879</v>
      </c>
      <c r="D17" s="27">
        <v>25226</v>
      </c>
      <c r="E17" s="27">
        <v>94642</v>
      </c>
      <c r="F17" s="10">
        <f t="shared" si="0"/>
        <v>275.17640529612305</v>
      </c>
      <c r="G17" s="1"/>
      <c r="H17" s="1"/>
      <c r="I17" s="1"/>
    </row>
    <row r="18" spans="1:9" x14ac:dyDescent="0.25">
      <c r="A18" s="11" t="s">
        <v>55</v>
      </c>
      <c r="B18" s="28">
        <v>0</v>
      </c>
      <c r="C18" s="28">
        <v>0</v>
      </c>
      <c r="D18" s="28">
        <v>4543</v>
      </c>
      <c r="E18" s="28">
        <v>6614</v>
      </c>
      <c r="F18" s="13">
        <f t="shared" si="0"/>
        <v>45.586616773057443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125724</v>
      </c>
      <c r="C20" s="28">
        <v>148072</v>
      </c>
      <c r="D20" s="28">
        <v>525757</v>
      </c>
      <c r="E20" s="28">
        <v>822363</v>
      </c>
      <c r="F20" s="13">
        <f t="shared" si="0"/>
        <v>56.415035843555103</v>
      </c>
      <c r="G20" s="1"/>
      <c r="H20" s="1"/>
      <c r="I20" s="1"/>
    </row>
    <row r="21" spans="1:9" x14ac:dyDescent="0.25">
      <c r="A21" s="8" t="s">
        <v>58</v>
      </c>
      <c r="B21" s="27">
        <v>249471</v>
      </c>
      <c r="C21" s="27">
        <v>185865</v>
      </c>
      <c r="D21" s="27">
        <v>1012474</v>
      </c>
      <c r="E21" s="27">
        <v>865662</v>
      </c>
      <c r="F21" s="10">
        <f t="shared" si="0"/>
        <v>-14.500322971256551</v>
      </c>
      <c r="G21" s="1"/>
      <c r="H21" s="1"/>
      <c r="I21" s="1"/>
    </row>
    <row r="22" spans="1:9" x14ac:dyDescent="0.25">
      <c r="A22" s="11" t="s">
        <v>59</v>
      </c>
      <c r="B22" s="28">
        <v>829664</v>
      </c>
      <c r="C22" s="28">
        <v>706695</v>
      </c>
      <c r="D22" s="28">
        <v>5973232</v>
      </c>
      <c r="E22" s="28">
        <v>5458461</v>
      </c>
      <c r="F22" s="13">
        <f t="shared" si="0"/>
        <v>-8.6179642779654273</v>
      </c>
      <c r="G22" s="1"/>
      <c r="H22" s="1"/>
      <c r="I22" s="1"/>
    </row>
    <row r="23" spans="1:9" x14ac:dyDescent="0.25">
      <c r="A23" s="8" t="s">
        <v>60</v>
      </c>
      <c r="B23" s="27">
        <v>191297</v>
      </c>
      <c r="C23" s="27">
        <v>1492</v>
      </c>
      <c r="D23" s="27">
        <v>610678</v>
      </c>
      <c r="E23" s="27">
        <v>175361</v>
      </c>
      <c r="F23" s="10">
        <f t="shared" si="0"/>
        <v>-71.284211974231923</v>
      </c>
      <c r="G23" s="1"/>
      <c r="H23" s="1"/>
      <c r="I23" s="1"/>
    </row>
    <row r="24" spans="1:9" x14ac:dyDescent="0.25">
      <c r="A24" s="11" t="s">
        <v>61</v>
      </c>
      <c r="B24" s="28">
        <v>3847</v>
      </c>
      <c r="C24" s="28">
        <v>2177</v>
      </c>
      <c r="D24" s="28">
        <v>23881</v>
      </c>
      <c r="E24" s="28">
        <v>11980</v>
      </c>
      <c r="F24" s="13">
        <f t="shared" si="0"/>
        <v>-49.834596541183366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10104</v>
      </c>
      <c r="C26" s="28">
        <v>0</v>
      </c>
      <c r="D26" s="28">
        <v>10104</v>
      </c>
      <c r="E26" s="28">
        <v>90</v>
      </c>
      <c r="F26" s="13">
        <f t="shared" si="0"/>
        <v>-99.109263657957243</v>
      </c>
      <c r="G26" s="1"/>
      <c r="H26" s="1"/>
      <c r="I26" s="1"/>
    </row>
    <row r="27" spans="1:9" x14ac:dyDescent="0.25">
      <c r="A27" s="8" t="s">
        <v>64</v>
      </c>
      <c r="B27" s="27">
        <v>403</v>
      </c>
      <c r="C27" s="27">
        <v>348</v>
      </c>
      <c r="D27" s="27">
        <v>6216</v>
      </c>
      <c r="E27" s="27">
        <v>6004</v>
      </c>
      <c r="F27" s="10">
        <f t="shared" si="0"/>
        <v>-3.4105534105534048</v>
      </c>
      <c r="G27" s="1"/>
      <c r="H27" s="1"/>
      <c r="I27" s="1"/>
    </row>
    <row r="28" spans="1:9" x14ac:dyDescent="0.25">
      <c r="A28" s="11" t="s">
        <v>65</v>
      </c>
      <c r="B28" s="28">
        <v>4168</v>
      </c>
      <c r="C28" s="28">
        <v>2302</v>
      </c>
      <c r="D28" s="28">
        <v>29002</v>
      </c>
      <c r="E28" s="28">
        <v>25030</v>
      </c>
      <c r="F28" s="13">
        <f t="shared" si="0"/>
        <v>-13.695607199503485</v>
      </c>
      <c r="G28" s="1"/>
      <c r="H28" s="1"/>
      <c r="I28" s="1"/>
    </row>
    <row r="29" spans="1:9" x14ac:dyDescent="0.25">
      <c r="A29" s="8" t="s">
        <v>66</v>
      </c>
      <c r="B29" s="27">
        <v>15</v>
      </c>
      <c r="C29" s="27">
        <v>0</v>
      </c>
      <c r="D29" s="27">
        <v>15</v>
      </c>
      <c r="E29" s="27">
        <v>245</v>
      </c>
      <c r="F29" s="10">
        <f t="shared" si="0"/>
        <v>1533.3333333333333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270740</v>
      </c>
      <c r="C31" s="27">
        <v>533629</v>
      </c>
      <c r="D31" s="27">
        <v>1929847</v>
      </c>
      <c r="E31" s="27">
        <v>2603816</v>
      </c>
      <c r="F31" s="10">
        <f t="shared" si="0"/>
        <v>34.923442117432103</v>
      </c>
      <c r="G31" s="1"/>
      <c r="H31" s="1"/>
      <c r="I31" s="1"/>
    </row>
    <row r="32" spans="1:9" x14ac:dyDescent="0.25">
      <c r="A32" s="11" t="s">
        <v>69</v>
      </c>
      <c r="B32" s="28">
        <v>2405391</v>
      </c>
      <c r="C32" s="28">
        <v>2720319</v>
      </c>
      <c r="D32" s="28">
        <v>21610684</v>
      </c>
      <c r="E32" s="28">
        <v>20344872</v>
      </c>
      <c r="F32" s="13">
        <f t="shared" si="0"/>
        <v>-5.8573435250823138</v>
      </c>
      <c r="G32" s="1"/>
      <c r="H32" s="1"/>
      <c r="I32" s="1"/>
    </row>
    <row r="33" spans="1:9" x14ac:dyDescent="0.25">
      <c r="A33" s="8" t="s">
        <v>70</v>
      </c>
      <c r="B33" s="27">
        <v>15209</v>
      </c>
      <c r="C33" s="27">
        <v>18728</v>
      </c>
      <c r="D33" s="27">
        <v>200735</v>
      </c>
      <c r="E33" s="27">
        <v>135299</v>
      </c>
      <c r="F33" s="10">
        <f t="shared" si="0"/>
        <v>-32.598201609086601</v>
      </c>
      <c r="G33" s="1"/>
      <c r="H33" s="1"/>
      <c r="I33" s="1"/>
    </row>
    <row r="34" spans="1:9" x14ac:dyDescent="0.25">
      <c r="A34" s="11" t="s">
        <v>71</v>
      </c>
      <c r="B34" s="28">
        <v>8681</v>
      </c>
      <c r="C34" s="28">
        <v>3302</v>
      </c>
      <c r="D34" s="28">
        <v>46726</v>
      </c>
      <c r="E34" s="28">
        <v>21883</v>
      </c>
      <c r="F34" s="13">
        <f t="shared" si="0"/>
        <v>-53.167401446732015</v>
      </c>
      <c r="G34" s="1"/>
      <c r="H34" s="1"/>
      <c r="I34" s="1"/>
    </row>
    <row r="35" spans="1:9" x14ac:dyDescent="0.25">
      <c r="A35" s="14" t="s">
        <v>72</v>
      </c>
      <c r="B35" s="15">
        <f>SUM(B7:B34)</f>
        <v>9934016</v>
      </c>
      <c r="C35" s="15">
        <f t="shared" ref="C35:E35" si="1">SUM(C7:C34)</f>
        <v>9733001</v>
      </c>
      <c r="D35" s="15">
        <f t="shared" si="1"/>
        <v>74122238</v>
      </c>
      <c r="E35" s="15">
        <f t="shared" si="1"/>
        <v>76393362</v>
      </c>
      <c r="F35" s="16">
        <f t="shared" si="0"/>
        <v>3.0640251310274778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40229340</v>
      </c>
      <c r="G38" s="42">
        <f>LOOKUP(E38,$A$38:$A$65,$C$38:$C$65)</f>
        <v>37435302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14371</v>
      </c>
      <c r="C39" s="41">
        <f t="shared" ref="C39:C65" si="5">D8</f>
        <v>19727</v>
      </c>
      <c r="D39" s="41">
        <f t="shared" ref="D39:D65" si="6">_xlfn.RANK.EQ(B39,$B$38:$B$65)+COUNTIF($B$38:$B$65,B39)-1</f>
        <v>16</v>
      </c>
      <c r="E39" s="42" t="str">
        <f t="shared" si="2"/>
        <v>VALENCIA</v>
      </c>
      <c r="F39" s="42">
        <f t="shared" ref="F39:F54" si="7">LOOKUP(E39,$A$38:$A$65,$B$38:$B$65)</f>
        <v>20344872</v>
      </c>
      <c r="G39" s="42">
        <f t="shared" ref="G39:G65" si="8">LOOKUP(E39,$A$38:$A$65,$C$38:$C$65)</f>
        <v>21610684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5458461</v>
      </c>
      <c r="G40" s="42">
        <f t="shared" si="8"/>
        <v>5973232</v>
      </c>
    </row>
    <row r="41" spans="1:9" x14ac:dyDescent="0.25">
      <c r="A41" s="42" t="str">
        <f t="shared" si="3"/>
        <v>AVILES</v>
      </c>
      <c r="B41" s="41">
        <f t="shared" si="4"/>
        <v>713</v>
      </c>
      <c r="C41" s="41">
        <f t="shared" si="5"/>
        <v>0</v>
      </c>
      <c r="D41" s="41">
        <f t="shared" si="6"/>
        <v>21</v>
      </c>
      <c r="E41" s="42" t="str">
        <f t="shared" si="2"/>
        <v>BARCELONA</v>
      </c>
      <c r="F41" s="42">
        <f t="shared" si="7"/>
        <v>5276957</v>
      </c>
      <c r="G41" s="42">
        <f t="shared" si="8"/>
        <v>4534579</v>
      </c>
    </row>
    <row r="42" spans="1:9" x14ac:dyDescent="0.25">
      <c r="A42" s="42" t="str">
        <f t="shared" si="3"/>
        <v>BAHIA DE ALGECIRAS</v>
      </c>
      <c r="B42" s="41">
        <f t="shared" si="4"/>
        <v>40229340</v>
      </c>
      <c r="C42" s="41">
        <f t="shared" si="5"/>
        <v>37435302</v>
      </c>
      <c r="D42" s="41">
        <f t="shared" si="6"/>
        <v>1</v>
      </c>
      <c r="E42" s="42" t="str">
        <f t="shared" si="2"/>
        <v>TARRAGONA</v>
      </c>
      <c r="F42" s="42">
        <f t="shared" si="7"/>
        <v>2603816</v>
      </c>
      <c r="G42" s="42">
        <f t="shared" si="8"/>
        <v>1929847</v>
      </c>
    </row>
    <row r="43" spans="1:9" x14ac:dyDescent="0.25">
      <c r="A43" s="42" t="str">
        <f t="shared" si="3"/>
        <v>BAHIA DE CADIZ</v>
      </c>
      <c r="B43" s="41">
        <f t="shared" si="4"/>
        <v>106209</v>
      </c>
      <c r="C43" s="41">
        <f t="shared" si="5"/>
        <v>96617</v>
      </c>
      <c r="D43" s="41">
        <f t="shared" si="6"/>
        <v>11</v>
      </c>
      <c r="E43" s="42" t="str">
        <f t="shared" si="2"/>
        <v>HUELVA</v>
      </c>
      <c r="F43" s="42">
        <f t="shared" si="7"/>
        <v>865662</v>
      </c>
      <c r="G43" s="42">
        <f t="shared" si="8"/>
        <v>1012474</v>
      </c>
    </row>
    <row r="44" spans="1:9" x14ac:dyDescent="0.25">
      <c r="A44" s="42" t="str">
        <f t="shared" si="3"/>
        <v>BALEARES</v>
      </c>
      <c r="B44" s="41">
        <f t="shared" si="4"/>
        <v>54197</v>
      </c>
      <c r="C44" s="41">
        <f t="shared" si="5"/>
        <v>14981</v>
      </c>
      <c r="D44" s="41">
        <f t="shared" si="6"/>
        <v>13</v>
      </c>
      <c r="E44" s="42" t="str">
        <f t="shared" si="2"/>
        <v>GIJON</v>
      </c>
      <c r="F44" s="42">
        <f t="shared" si="7"/>
        <v>822363</v>
      </c>
      <c r="G44" s="42">
        <f t="shared" si="8"/>
        <v>525757</v>
      </c>
    </row>
    <row r="45" spans="1:9" x14ac:dyDescent="0.25">
      <c r="A45" s="42" t="str">
        <f t="shared" si="3"/>
        <v>BARCELONA</v>
      </c>
      <c r="B45" s="41">
        <f t="shared" si="4"/>
        <v>5276957</v>
      </c>
      <c r="C45" s="41">
        <f t="shared" si="5"/>
        <v>4534579</v>
      </c>
      <c r="D45" s="41">
        <f t="shared" si="6"/>
        <v>4</v>
      </c>
      <c r="E45" s="42" t="str">
        <f t="shared" si="2"/>
        <v>MALAGA</v>
      </c>
      <c r="F45" s="42">
        <f t="shared" si="7"/>
        <v>175361</v>
      </c>
      <c r="G45" s="42">
        <f t="shared" si="8"/>
        <v>610678</v>
      </c>
    </row>
    <row r="46" spans="1:9" x14ac:dyDescent="0.25">
      <c r="A46" s="42" t="str">
        <f t="shared" si="3"/>
        <v>BILBAO</v>
      </c>
      <c r="B46" s="41">
        <f t="shared" si="4"/>
        <v>8410</v>
      </c>
      <c r="C46" s="41">
        <f t="shared" si="5"/>
        <v>11912</v>
      </c>
      <c r="D46" s="41">
        <f t="shared" si="6"/>
        <v>18</v>
      </c>
      <c r="E46" s="42" t="str">
        <f t="shared" si="2"/>
        <v>VIGO</v>
      </c>
      <c r="F46" s="42">
        <f t="shared" si="7"/>
        <v>135299</v>
      </c>
      <c r="G46" s="42">
        <f t="shared" si="8"/>
        <v>200735</v>
      </c>
    </row>
    <row r="47" spans="1:9" x14ac:dyDescent="0.25">
      <c r="A47" s="42" t="str">
        <f t="shared" si="3"/>
        <v>CARTAGENA</v>
      </c>
      <c r="B47" s="41">
        <f t="shared" si="4"/>
        <v>130843</v>
      </c>
      <c r="C47" s="41">
        <f t="shared" si="5"/>
        <v>0</v>
      </c>
      <c r="D47" s="41">
        <f t="shared" si="6"/>
        <v>10</v>
      </c>
      <c r="E47" s="42" t="str">
        <f t="shared" si="2"/>
        <v>CARTAGENA</v>
      </c>
      <c r="F47" s="42">
        <f t="shared" si="7"/>
        <v>130843</v>
      </c>
      <c r="G47" s="42">
        <f t="shared" si="8"/>
        <v>0</v>
      </c>
    </row>
    <row r="48" spans="1:9" x14ac:dyDescent="0.25">
      <c r="A48" s="42" t="str">
        <f t="shared" si="3"/>
        <v>CASTELLON</v>
      </c>
      <c r="B48" s="41">
        <f t="shared" si="4"/>
        <v>94642</v>
      </c>
      <c r="C48" s="41">
        <f t="shared" si="5"/>
        <v>25226</v>
      </c>
      <c r="D48" s="41">
        <f t="shared" si="6"/>
        <v>12</v>
      </c>
      <c r="E48" s="42" t="str">
        <f t="shared" si="2"/>
        <v>BAHIA DE CADIZ</v>
      </c>
      <c r="F48" s="42">
        <f t="shared" si="7"/>
        <v>106209</v>
      </c>
      <c r="G48" s="42">
        <f t="shared" si="8"/>
        <v>96617</v>
      </c>
    </row>
    <row r="49" spans="1:7" x14ac:dyDescent="0.25">
      <c r="A49" s="42" t="str">
        <f t="shared" si="3"/>
        <v>CEUTA</v>
      </c>
      <c r="B49" s="41">
        <f t="shared" si="4"/>
        <v>6614</v>
      </c>
      <c r="C49" s="41">
        <f t="shared" si="5"/>
        <v>4543</v>
      </c>
      <c r="D49" s="41">
        <f t="shared" si="6"/>
        <v>19</v>
      </c>
      <c r="E49" s="42" t="str">
        <f t="shared" si="2"/>
        <v>CASTELLON</v>
      </c>
      <c r="F49" s="42">
        <f t="shared" si="7"/>
        <v>94642</v>
      </c>
      <c r="G49" s="42">
        <f t="shared" si="8"/>
        <v>25226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BALEARES</v>
      </c>
      <c r="F50" s="42">
        <f t="shared" si="7"/>
        <v>54197</v>
      </c>
      <c r="G50" s="42">
        <f t="shared" si="8"/>
        <v>14981</v>
      </c>
    </row>
    <row r="51" spans="1:7" x14ac:dyDescent="0.25">
      <c r="A51" s="42" t="str">
        <f t="shared" si="3"/>
        <v>GIJON</v>
      </c>
      <c r="B51" s="41">
        <f t="shared" si="4"/>
        <v>822363</v>
      </c>
      <c r="C51" s="41">
        <f t="shared" si="5"/>
        <v>525757</v>
      </c>
      <c r="D51" s="41">
        <f t="shared" si="6"/>
        <v>7</v>
      </c>
      <c r="E51" s="42" t="str">
        <f t="shared" si="2"/>
        <v>SANTA CRUZ DE TENERIFE</v>
      </c>
      <c r="F51" s="42">
        <f t="shared" si="7"/>
        <v>25030</v>
      </c>
      <c r="G51" s="42">
        <f t="shared" si="8"/>
        <v>29002</v>
      </c>
    </row>
    <row r="52" spans="1:7" x14ac:dyDescent="0.25">
      <c r="A52" s="42" t="str">
        <f t="shared" si="3"/>
        <v>HUELVA</v>
      </c>
      <c r="B52" s="41">
        <f t="shared" si="4"/>
        <v>865662</v>
      </c>
      <c r="C52" s="41">
        <f t="shared" si="5"/>
        <v>1012474</v>
      </c>
      <c r="D52" s="41">
        <f t="shared" si="6"/>
        <v>6</v>
      </c>
      <c r="E52" s="42" t="str">
        <f t="shared" si="2"/>
        <v>VILAGARCIA</v>
      </c>
      <c r="F52" s="42">
        <f t="shared" si="7"/>
        <v>21883</v>
      </c>
      <c r="G52" s="42">
        <f t="shared" si="8"/>
        <v>46726</v>
      </c>
    </row>
    <row r="53" spans="1:7" x14ac:dyDescent="0.25">
      <c r="A53" s="42" t="str">
        <f t="shared" si="3"/>
        <v>LAS PALMAS</v>
      </c>
      <c r="B53" s="41">
        <f t="shared" si="4"/>
        <v>5458461</v>
      </c>
      <c r="C53" s="41">
        <f t="shared" si="5"/>
        <v>5973232</v>
      </c>
      <c r="D53" s="41">
        <f t="shared" si="6"/>
        <v>3</v>
      </c>
      <c r="E53" s="42" t="str">
        <f t="shared" si="2"/>
        <v>ALICANTE</v>
      </c>
      <c r="F53" s="42">
        <f t="shared" si="7"/>
        <v>14371</v>
      </c>
      <c r="G53" s="42">
        <f t="shared" si="8"/>
        <v>19727</v>
      </c>
    </row>
    <row r="54" spans="1:7" x14ac:dyDescent="0.25">
      <c r="A54" s="42" t="str">
        <f t="shared" si="3"/>
        <v>MALAGA</v>
      </c>
      <c r="B54" s="41">
        <f t="shared" si="4"/>
        <v>175361</v>
      </c>
      <c r="C54" s="41">
        <f t="shared" si="5"/>
        <v>610678</v>
      </c>
      <c r="D54" s="41">
        <f t="shared" si="6"/>
        <v>8</v>
      </c>
      <c r="E54" s="42" t="str">
        <f t="shared" si="2"/>
        <v>MARIN Y RIA DE PONTEVEDRA</v>
      </c>
      <c r="F54" s="42">
        <f t="shared" si="7"/>
        <v>11980</v>
      </c>
      <c r="G54" s="42">
        <f t="shared" si="8"/>
        <v>23881</v>
      </c>
    </row>
    <row r="55" spans="1:7" x14ac:dyDescent="0.25">
      <c r="A55" s="42" t="str">
        <f t="shared" si="3"/>
        <v>MARIN Y RIA DE PONTEVEDRA</v>
      </c>
      <c r="B55" s="41">
        <f t="shared" si="4"/>
        <v>11980</v>
      </c>
      <c r="C55" s="41">
        <f t="shared" si="5"/>
        <v>23881</v>
      </c>
      <c r="D55" s="41">
        <f t="shared" si="6"/>
        <v>17</v>
      </c>
      <c r="E55" s="42" t="str">
        <f t="shared" si="2"/>
        <v>BILBAO</v>
      </c>
      <c r="F55" s="42">
        <f t="shared" ref="F55:F65" si="9">LOOKUP(E55,$A$38:$A$65,$B$38:$B$65)</f>
        <v>8410</v>
      </c>
      <c r="G55" s="42">
        <f t="shared" si="8"/>
        <v>11912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CEUTA</v>
      </c>
      <c r="F56" s="42">
        <f t="shared" si="9"/>
        <v>6614</v>
      </c>
      <c r="G56" s="42">
        <f t="shared" si="8"/>
        <v>4543</v>
      </c>
    </row>
    <row r="57" spans="1:7" x14ac:dyDescent="0.25">
      <c r="A57" s="42" t="str">
        <f t="shared" si="3"/>
        <v>MOTRIL</v>
      </c>
      <c r="B57" s="41">
        <f t="shared" si="4"/>
        <v>90</v>
      </c>
      <c r="C57" s="41">
        <f t="shared" si="5"/>
        <v>10104</v>
      </c>
      <c r="D57" s="41">
        <f t="shared" si="6"/>
        <v>23</v>
      </c>
      <c r="E57" s="42" t="str">
        <f t="shared" si="2"/>
        <v>PASAIA</v>
      </c>
      <c r="F57" s="42">
        <f t="shared" si="9"/>
        <v>6004</v>
      </c>
      <c r="G57" s="42">
        <f t="shared" si="8"/>
        <v>6216</v>
      </c>
    </row>
    <row r="58" spans="1:7" x14ac:dyDescent="0.25">
      <c r="A58" s="42" t="str">
        <f t="shared" si="3"/>
        <v>PASAIA</v>
      </c>
      <c r="B58" s="41">
        <f t="shared" si="4"/>
        <v>6004</v>
      </c>
      <c r="C58" s="41">
        <f t="shared" si="5"/>
        <v>6216</v>
      </c>
      <c r="D58" s="41">
        <f t="shared" si="6"/>
        <v>20</v>
      </c>
      <c r="E58" s="42" t="str">
        <f t="shared" si="2"/>
        <v>AVILES</v>
      </c>
      <c r="F58" s="42">
        <f t="shared" si="9"/>
        <v>713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25030</v>
      </c>
      <c r="C59" s="41">
        <f t="shared" si="5"/>
        <v>29002</v>
      </c>
      <c r="D59" s="41">
        <f t="shared" si="6"/>
        <v>14</v>
      </c>
      <c r="E59" s="42" t="str">
        <f t="shared" si="2"/>
        <v>SANTANDER</v>
      </c>
      <c r="F59" s="42">
        <f t="shared" si="9"/>
        <v>245</v>
      </c>
      <c r="G59" s="42">
        <f t="shared" si="8"/>
        <v>15</v>
      </c>
    </row>
    <row r="60" spans="1:7" x14ac:dyDescent="0.25">
      <c r="A60" s="42" t="str">
        <f t="shared" si="3"/>
        <v>SANTANDER</v>
      </c>
      <c r="B60" s="41">
        <f t="shared" si="4"/>
        <v>245</v>
      </c>
      <c r="C60" s="41">
        <f t="shared" si="5"/>
        <v>15</v>
      </c>
      <c r="D60" s="41">
        <f t="shared" si="6"/>
        <v>22</v>
      </c>
      <c r="E60" s="42" t="str">
        <f t="shared" si="2"/>
        <v>MOTRIL</v>
      </c>
      <c r="F60" s="42">
        <f t="shared" si="9"/>
        <v>90</v>
      </c>
      <c r="G60" s="42">
        <f t="shared" si="8"/>
        <v>10104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2603816</v>
      </c>
      <c r="C62" s="41">
        <f t="shared" si="5"/>
        <v>1929847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20344872</v>
      </c>
      <c r="C63" s="41">
        <f t="shared" si="5"/>
        <v>21610684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135299</v>
      </c>
      <c r="C64" s="41">
        <f t="shared" si="5"/>
        <v>200735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21883</v>
      </c>
      <c r="C65" s="41">
        <f t="shared" si="5"/>
        <v>46726</v>
      </c>
      <c r="D65" s="41">
        <f t="shared" si="6"/>
        <v>15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Agosto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41918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6802</v>
      </c>
      <c r="C8" s="30">
        <v>6415</v>
      </c>
      <c r="D8" s="30">
        <v>17401</v>
      </c>
      <c r="E8" s="30">
        <v>14371</v>
      </c>
      <c r="F8" s="13">
        <f t="shared" ref="F8:F35" si="0">((E8*100)/D8)-100</f>
        <v>-17.412792368254699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4465183</v>
      </c>
      <c r="C11" s="29">
        <v>3928499</v>
      </c>
      <c r="D11" s="29">
        <v>32075270</v>
      </c>
      <c r="E11" s="29">
        <v>34598962</v>
      </c>
      <c r="F11" s="10">
        <f t="shared" si="0"/>
        <v>7.8680304172030304</v>
      </c>
      <c r="G11" s="1"/>
      <c r="H11" s="1"/>
      <c r="I11" s="1"/>
    </row>
    <row r="12" spans="1:12" x14ac:dyDescent="0.25">
      <c r="A12" s="11" t="s">
        <v>49</v>
      </c>
      <c r="B12" s="30">
        <v>0</v>
      </c>
      <c r="C12" s="30">
        <v>0</v>
      </c>
      <c r="D12" s="30">
        <v>0</v>
      </c>
      <c r="E12" s="30">
        <v>5220</v>
      </c>
      <c r="F12" s="13" t="e">
        <f t="shared" si="0"/>
        <v>#DIV/0!</v>
      </c>
      <c r="G12" s="1"/>
      <c r="H12" s="1"/>
      <c r="I12" s="1"/>
    </row>
    <row r="13" spans="1:12" x14ac:dyDescent="0.25">
      <c r="A13" s="8" t="s">
        <v>50</v>
      </c>
      <c r="B13" s="29">
        <v>35</v>
      </c>
      <c r="C13" s="29">
        <v>0</v>
      </c>
      <c r="D13" s="29">
        <v>57</v>
      </c>
      <c r="E13" s="29">
        <v>56</v>
      </c>
      <c r="F13" s="10">
        <f t="shared" si="0"/>
        <v>-1.7543859649122737</v>
      </c>
      <c r="G13" s="1"/>
      <c r="H13" s="1"/>
      <c r="I13" s="1"/>
    </row>
    <row r="14" spans="1:12" x14ac:dyDescent="0.25">
      <c r="A14" s="11" t="s">
        <v>51</v>
      </c>
      <c r="B14" s="30">
        <v>267418</v>
      </c>
      <c r="C14" s="30">
        <v>258614</v>
      </c>
      <c r="D14" s="30">
        <v>2282592</v>
      </c>
      <c r="E14" s="30">
        <v>2048878</v>
      </c>
      <c r="F14" s="13">
        <f t="shared" si="0"/>
        <v>-10.238973938399852</v>
      </c>
      <c r="G14" s="1"/>
      <c r="H14" s="1"/>
      <c r="I14" s="1"/>
    </row>
    <row r="15" spans="1:12" x14ac:dyDescent="0.25">
      <c r="A15" s="8" t="s">
        <v>52</v>
      </c>
      <c r="B15" s="29">
        <v>3448</v>
      </c>
      <c r="C15" s="29">
        <v>1757</v>
      </c>
      <c r="D15" s="29">
        <v>10279</v>
      </c>
      <c r="E15" s="29">
        <v>6198</v>
      </c>
      <c r="F15" s="10">
        <f t="shared" si="0"/>
        <v>-39.702305671757955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0</v>
      </c>
      <c r="D16" s="30">
        <v>0</v>
      </c>
      <c r="E16" s="30">
        <v>996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9">
        <v>4411</v>
      </c>
      <c r="C17" s="29">
        <v>29362</v>
      </c>
      <c r="D17" s="29">
        <v>20608</v>
      </c>
      <c r="E17" s="29">
        <v>90478</v>
      </c>
      <c r="F17" s="10">
        <f t="shared" si="0"/>
        <v>339.04309006211179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0</v>
      </c>
      <c r="D18" s="30">
        <v>0</v>
      </c>
      <c r="E18" s="30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107</v>
      </c>
      <c r="C20" s="30">
        <v>0</v>
      </c>
      <c r="D20" s="30">
        <v>214</v>
      </c>
      <c r="E20" s="30">
        <v>0</v>
      </c>
      <c r="F20" s="17">
        <f t="shared" si="0"/>
        <v>-100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777337</v>
      </c>
      <c r="C22" s="30">
        <v>656789</v>
      </c>
      <c r="D22" s="30">
        <v>5673614</v>
      </c>
      <c r="E22" s="30">
        <v>5060571</v>
      </c>
      <c r="F22" s="13">
        <f t="shared" si="0"/>
        <v>-10.805158757715986</v>
      </c>
      <c r="G22" s="1"/>
      <c r="H22" s="1"/>
      <c r="I22" s="1"/>
    </row>
    <row r="23" spans="1:9" x14ac:dyDescent="0.25">
      <c r="A23" s="8" t="s">
        <v>60</v>
      </c>
      <c r="B23" s="29">
        <v>191297</v>
      </c>
      <c r="C23" s="29">
        <v>1492</v>
      </c>
      <c r="D23" s="29">
        <v>608650</v>
      </c>
      <c r="E23" s="29">
        <v>175163</v>
      </c>
      <c r="F23" s="10">
        <f t="shared" si="0"/>
        <v>-71.221063008297051</v>
      </c>
      <c r="G23" s="1"/>
      <c r="H23" s="1"/>
      <c r="I23" s="1"/>
    </row>
    <row r="24" spans="1:9" x14ac:dyDescent="0.25">
      <c r="A24" s="11" t="s">
        <v>61</v>
      </c>
      <c r="B24" s="30">
        <v>3847</v>
      </c>
      <c r="C24" s="30">
        <v>2177</v>
      </c>
      <c r="D24" s="30">
        <v>18991</v>
      </c>
      <c r="E24" s="30">
        <v>11980</v>
      </c>
      <c r="F24" s="13">
        <f t="shared" si="0"/>
        <v>-36.917487230793533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0</v>
      </c>
      <c r="E26" s="30">
        <v>90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2786</v>
      </c>
      <c r="C28" s="30">
        <v>2055</v>
      </c>
      <c r="D28" s="30">
        <v>24388</v>
      </c>
      <c r="E28" s="30">
        <v>22908</v>
      </c>
      <c r="F28" s="13">
        <f t="shared" si="0"/>
        <v>-6.0685583073642846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0</v>
      </c>
      <c r="D29" s="29">
        <v>0</v>
      </c>
      <c r="E29" s="2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9">
        <v>57490</v>
      </c>
      <c r="C31" s="29">
        <v>68787</v>
      </c>
      <c r="D31" s="29">
        <v>597785</v>
      </c>
      <c r="E31" s="29">
        <v>576541</v>
      </c>
      <c r="F31" s="10">
        <f t="shared" si="0"/>
        <v>-3.5537860602055957</v>
      </c>
      <c r="G31" s="1"/>
      <c r="H31" s="1"/>
      <c r="I31" s="1"/>
    </row>
    <row r="32" spans="1:9" x14ac:dyDescent="0.25">
      <c r="A32" s="11" t="s">
        <v>69</v>
      </c>
      <c r="B32" s="30">
        <v>2393586</v>
      </c>
      <c r="C32" s="30">
        <v>2710130</v>
      </c>
      <c r="D32" s="30">
        <v>21464781</v>
      </c>
      <c r="E32" s="30">
        <v>20294187</v>
      </c>
      <c r="F32" s="13">
        <f t="shared" si="0"/>
        <v>-5.4535566889780966</v>
      </c>
      <c r="G32" s="1"/>
      <c r="H32" s="1"/>
      <c r="I32" s="1"/>
    </row>
    <row r="33" spans="1:9" x14ac:dyDescent="0.25">
      <c r="A33" s="8" t="s">
        <v>70</v>
      </c>
      <c r="B33" s="29">
        <v>8033</v>
      </c>
      <c r="C33" s="29">
        <v>9053</v>
      </c>
      <c r="D33" s="29">
        <v>83979</v>
      </c>
      <c r="E33" s="29">
        <v>65110</v>
      </c>
      <c r="F33" s="10">
        <f t="shared" si="0"/>
        <v>-22.468712416199281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0</v>
      </c>
      <c r="D34" s="30">
        <v>0</v>
      </c>
      <c r="E34" s="30">
        <v>94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8181780</v>
      </c>
      <c r="C35" s="15">
        <f t="shared" ref="C35:E35" si="1">SUM(C7:C34)</f>
        <v>7675130</v>
      </c>
      <c r="D35" s="15">
        <f t="shared" si="1"/>
        <v>62878609</v>
      </c>
      <c r="E35" s="15">
        <f t="shared" si="1"/>
        <v>62971803</v>
      </c>
      <c r="F35" s="16">
        <f t="shared" si="0"/>
        <v>0.14821256621627299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34598962</v>
      </c>
      <c r="G38" s="42">
        <f>LOOKUP(E38,$A$38:$A$65,$C$38:$C$65)</f>
        <v>32075270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14371</v>
      </c>
      <c r="C39" s="41">
        <f t="shared" ref="C39:C65" si="5">D8</f>
        <v>17401</v>
      </c>
      <c r="D39" s="41">
        <f t="shared" ref="D39:D65" si="6">_xlfn.RANK.EQ(B39,$B$38:$B$65)+COUNTIF($B$38:$B$65,B39)-1</f>
        <v>10</v>
      </c>
      <c r="E39" s="42" t="str">
        <f t="shared" si="2"/>
        <v>VALENCIA</v>
      </c>
      <c r="F39" s="42">
        <f t="shared" ref="F39:F54" si="7">LOOKUP(E39,$A$38:$A$65,$B$38:$B$65)</f>
        <v>20294187</v>
      </c>
      <c r="G39" s="42">
        <f t="shared" ref="G39:G65" si="8">LOOKUP(E39,$A$38:$A$65,$C$38:$C$65)</f>
        <v>21464781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5060571</v>
      </c>
      <c r="G40" s="42">
        <f t="shared" si="8"/>
        <v>5673614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2048878</v>
      </c>
      <c r="G41" s="42">
        <f t="shared" si="8"/>
        <v>2282592</v>
      </c>
    </row>
    <row r="42" spans="1:9" x14ac:dyDescent="0.25">
      <c r="A42" s="42" t="str">
        <f t="shared" si="3"/>
        <v>BAHIA DE ALGECIRAS</v>
      </c>
      <c r="B42" s="41">
        <f t="shared" si="4"/>
        <v>34598962</v>
      </c>
      <c r="C42" s="41">
        <f t="shared" si="5"/>
        <v>32075270</v>
      </c>
      <c r="D42" s="41">
        <f t="shared" si="6"/>
        <v>1</v>
      </c>
      <c r="E42" s="42" t="str">
        <f t="shared" si="2"/>
        <v>TARRAGONA</v>
      </c>
      <c r="F42" s="42">
        <f t="shared" si="7"/>
        <v>576541</v>
      </c>
      <c r="G42" s="42">
        <f t="shared" si="8"/>
        <v>597785</v>
      </c>
    </row>
    <row r="43" spans="1:9" x14ac:dyDescent="0.25">
      <c r="A43" s="42" t="str">
        <f t="shared" si="3"/>
        <v>BAHIA DE CADIZ</v>
      </c>
      <c r="B43" s="41">
        <f t="shared" si="4"/>
        <v>5220</v>
      </c>
      <c r="C43" s="41">
        <f t="shared" si="5"/>
        <v>0</v>
      </c>
      <c r="D43" s="41">
        <f t="shared" si="6"/>
        <v>13</v>
      </c>
      <c r="E43" s="42" t="str">
        <f t="shared" si="2"/>
        <v>MALAGA</v>
      </c>
      <c r="F43" s="42">
        <f t="shared" si="7"/>
        <v>175163</v>
      </c>
      <c r="G43" s="42">
        <f t="shared" si="8"/>
        <v>608650</v>
      </c>
    </row>
    <row r="44" spans="1:9" x14ac:dyDescent="0.25">
      <c r="A44" s="42" t="str">
        <f t="shared" si="3"/>
        <v>BALEARES</v>
      </c>
      <c r="B44" s="41">
        <f t="shared" si="4"/>
        <v>56</v>
      </c>
      <c r="C44" s="41">
        <f t="shared" si="5"/>
        <v>57</v>
      </c>
      <c r="D44" s="41">
        <f t="shared" si="6"/>
        <v>17</v>
      </c>
      <c r="E44" s="42" t="str">
        <f t="shared" si="2"/>
        <v>CASTELLON</v>
      </c>
      <c r="F44" s="42">
        <f t="shared" si="7"/>
        <v>90478</v>
      </c>
      <c r="G44" s="42">
        <f t="shared" si="8"/>
        <v>20608</v>
      </c>
    </row>
    <row r="45" spans="1:9" x14ac:dyDescent="0.25">
      <c r="A45" s="42" t="str">
        <f t="shared" si="3"/>
        <v>BARCELONA</v>
      </c>
      <c r="B45" s="41">
        <f t="shared" si="4"/>
        <v>2048878</v>
      </c>
      <c r="C45" s="41">
        <f t="shared" si="5"/>
        <v>2282592</v>
      </c>
      <c r="D45" s="41">
        <f t="shared" si="6"/>
        <v>4</v>
      </c>
      <c r="E45" s="42" t="str">
        <f t="shared" si="2"/>
        <v>VIGO</v>
      </c>
      <c r="F45" s="42">
        <f t="shared" si="7"/>
        <v>65110</v>
      </c>
      <c r="G45" s="42">
        <f t="shared" si="8"/>
        <v>83979</v>
      </c>
    </row>
    <row r="46" spans="1:9" x14ac:dyDescent="0.25">
      <c r="A46" s="42" t="str">
        <f t="shared" si="3"/>
        <v>BILBAO</v>
      </c>
      <c r="B46" s="41">
        <f t="shared" si="4"/>
        <v>6198</v>
      </c>
      <c r="C46" s="41">
        <f t="shared" si="5"/>
        <v>10279</v>
      </c>
      <c r="D46" s="41">
        <f t="shared" si="6"/>
        <v>12</v>
      </c>
      <c r="E46" s="42" t="str">
        <f t="shared" si="2"/>
        <v>SANTA CRUZ DE TENERIFE</v>
      </c>
      <c r="F46" s="42">
        <f t="shared" si="7"/>
        <v>22908</v>
      </c>
      <c r="G46" s="42">
        <f t="shared" si="8"/>
        <v>24388</v>
      </c>
    </row>
    <row r="47" spans="1:9" x14ac:dyDescent="0.25">
      <c r="A47" s="42" t="str">
        <f t="shared" si="3"/>
        <v>CARTAGENA</v>
      </c>
      <c r="B47" s="41">
        <f t="shared" si="4"/>
        <v>996</v>
      </c>
      <c r="C47" s="41">
        <f t="shared" si="5"/>
        <v>0</v>
      </c>
      <c r="D47" s="41">
        <f t="shared" si="6"/>
        <v>14</v>
      </c>
      <c r="E47" s="42" t="str">
        <f t="shared" si="2"/>
        <v>ALICANTE</v>
      </c>
      <c r="F47" s="42">
        <f t="shared" si="7"/>
        <v>14371</v>
      </c>
      <c r="G47" s="42">
        <f t="shared" si="8"/>
        <v>17401</v>
      </c>
    </row>
    <row r="48" spans="1:9" x14ac:dyDescent="0.25">
      <c r="A48" s="42" t="str">
        <f t="shared" si="3"/>
        <v>CASTELLON</v>
      </c>
      <c r="B48" s="41">
        <f t="shared" si="4"/>
        <v>90478</v>
      </c>
      <c r="C48" s="41">
        <f t="shared" si="5"/>
        <v>20608</v>
      </c>
      <c r="D48" s="41">
        <f t="shared" si="6"/>
        <v>7</v>
      </c>
      <c r="E48" s="42" t="str">
        <f t="shared" si="2"/>
        <v>MARIN Y RIA DE PONTEVEDRA</v>
      </c>
      <c r="F48" s="42">
        <f t="shared" si="7"/>
        <v>11980</v>
      </c>
      <c r="G48" s="42">
        <f t="shared" si="8"/>
        <v>18991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BILBAO</v>
      </c>
      <c r="F49" s="42">
        <f t="shared" si="7"/>
        <v>6198</v>
      </c>
      <c r="G49" s="42">
        <f t="shared" si="8"/>
        <v>10279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5220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214</v>
      </c>
      <c r="D51" s="41">
        <f t="shared" si="6"/>
        <v>28</v>
      </c>
      <c r="E51" s="42" t="str">
        <f t="shared" si="2"/>
        <v>CARTAGENA</v>
      </c>
      <c r="F51" s="42">
        <f t="shared" si="7"/>
        <v>996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VILAGARCIA</v>
      </c>
      <c r="F52" s="42">
        <f t="shared" si="7"/>
        <v>94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5060571</v>
      </c>
      <c r="C53" s="41">
        <f t="shared" si="5"/>
        <v>5673614</v>
      </c>
      <c r="D53" s="41">
        <f t="shared" si="6"/>
        <v>3</v>
      </c>
      <c r="E53" s="42" t="str">
        <f t="shared" si="2"/>
        <v>MOTRIL</v>
      </c>
      <c r="F53" s="42">
        <f t="shared" si="7"/>
        <v>90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175163</v>
      </c>
      <c r="C54" s="41">
        <f t="shared" si="5"/>
        <v>608650</v>
      </c>
      <c r="D54" s="41">
        <f t="shared" si="6"/>
        <v>6</v>
      </c>
      <c r="E54" s="42" t="str">
        <f t="shared" si="2"/>
        <v>BALEARES</v>
      </c>
      <c r="F54" s="42">
        <f t="shared" si="7"/>
        <v>56</v>
      </c>
      <c r="G54" s="42">
        <f t="shared" si="8"/>
        <v>57</v>
      </c>
    </row>
    <row r="55" spans="1:7" x14ac:dyDescent="0.25">
      <c r="A55" s="42" t="str">
        <f t="shared" si="3"/>
        <v>MARIN Y RIA DE PONTEVEDRA</v>
      </c>
      <c r="B55" s="41">
        <f t="shared" si="4"/>
        <v>11980</v>
      </c>
      <c r="C55" s="41">
        <f t="shared" si="5"/>
        <v>18991</v>
      </c>
      <c r="D55" s="41">
        <f t="shared" si="6"/>
        <v>11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90</v>
      </c>
      <c r="C57" s="41">
        <f t="shared" si="5"/>
        <v>0</v>
      </c>
      <c r="D57" s="41">
        <f t="shared" si="6"/>
        <v>16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22908</v>
      </c>
      <c r="C59" s="41">
        <f t="shared" si="5"/>
        <v>24388</v>
      </c>
      <c r="D59" s="41">
        <f t="shared" si="6"/>
        <v>9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576541</v>
      </c>
      <c r="C62" s="41">
        <f t="shared" si="5"/>
        <v>597785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20294187</v>
      </c>
      <c r="C63" s="41">
        <f t="shared" si="5"/>
        <v>21464781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65110</v>
      </c>
      <c r="C64" s="41">
        <f t="shared" si="5"/>
        <v>83979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94</v>
      </c>
      <c r="C65" s="41">
        <f t="shared" si="5"/>
        <v>0</v>
      </c>
      <c r="D65" s="41">
        <f t="shared" si="6"/>
        <v>15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Agosto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41918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1">
        <v>7949</v>
      </c>
      <c r="C7" s="31">
        <v>3283</v>
      </c>
      <c r="D7" s="31">
        <v>38310</v>
      </c>
      <c r="E7" s="31">
        <v>18409</v>
      </c>
      <c r="F7" s="10">
        <f>((E7*100)/D7)-100</f>
        <v>-51.947272252675539</v>
      </c>
      <c r="G7" s="1"/>
      <c r="H7" s="1"/>
      <c r="I7" s="1"/>
    </row>
    <row r="8" spans="1:12" x14ac:dyDescent="0.25">
      <c r="A8" s="11" t="s">
        <v>45</v>
      </c>
      <c r="B8" s="32">
        <v>91961</v>
      </c>
      <c r="C8" s="32">
        <v>85851</v>
      </c>
      <c r="D8" s="32">
        <v>784894</v>
      </c>
      <c r="E8" s="32">
        <v>696818</v>
      </c>
      <c r="F8" s="13">
        <f t="shared" ref="F8:F35" si="0">((E8*100)/D8)-100</f>
        <v>-11.221387856194596</v>
      </c>
      <c r="G8" s="1"/>
      <c r="H8" s="1"/>
      <c r="I8" s="1"/>
    </row>
    <row r="9" spans="1:12" x14ac:dyDescent="0.25">
      <c r="A9" s="8" t="s">
        <v>46</v>
      </c>
      <c r="B9" s="31">
        <v>6911</v>
      </c>
      <c r="C9" s="31">
        <v>5261</v>
      </c>
      <c r="D9" s="31">
        <v>52698</v>
      </c>
      <c r="E9" s="31">
        <v>54211</v>
      </c>
      <c r="F9" s="10">
        <f t="shared" si="0"/>
        <v>2.87107670120308</v>
      </c>
      <c r="G9" s="1"/>
      <c r="H9" s="1"/>
      <c r="I9" s="1"/>
    </row>
    <row r="10" spans="1:12" x14ac:dyDescent="0.25">
      <c r="A10" s="11" t="s">
        <v>47</v>
      </c>
      <c r="B10" s="32">
        <v>0</v>
      </c>
      <c r="C10" s="32">
        <v>0</v>
      </c>
      <c r="D10" s="32">
        <v>12</v>
      </c>
      <c r="E10" s="3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31">
        <v>4750951</v>
      </c>
      <c r="C11" s="31">
        <v>4216262</v>
      </c>
      <c r="D11" s="31">
        <v>34491816</v>
      </c>
      <c r="E11" s="31">
        <v>36984097</v>
      </c>
      <c r="F11" s="10">
        <f t="shared" si="0"/>
        <v>7.2257169642793002</v>
      </c>
      <c r="G11" s="1"/>
      <c r="H11" s="1"/>
      <c r="I11" s="1"/>
    </row>
    <row r="12" spans="1:12" x14ac:dyDescent="0.25">
      <c r="A12" s="11" t="s">
        <v>49</v>
      </c>
      <c r="B12" s="32">
        <v>70346</v>
      </c>
      <c r="C12" s="32">
        <v>56730</v>
      </c>
      <c r="D12" s="32">
        <v>594553</v>
      </c>
      <c r="E12" s="32">
        <v>549651</v>
      </c>
      <c r="F12" s="13">
        <f t="shared" si="0"/>
        <v>-7.5522283126987872</v>
      </c>
      <c r="G12" s="1"/>
      <c r="H12" s="1"/>
      <c r="I12" s="1"/>
    </row>
    <row r="13" spans="1:12" x14ac:dyDescent="0.25">
      <c r="A13" s="8" t="s">
        <v>50</v>
      </c>
      <c r="B13" s="31">
        <v>20355</v>
      </c>
      <c r="C13" s="31">
        <v>25692</v>
      </c>
      <c r="D13" s="31">
        <v>173977</v>
      </c>
      <c r="E13" s="31">
        <v>195234</v>
      </c>
      <c r="F13" s="10">
        <f t="shared" si="0"/>
        <v>12.218281726894929</v>
      </c>
      <c r="G13" s="1"/>
      <c r="H13" s="1"/>
      <c r="I13" s="1"/>
    </row>
    <row r="14" spans="1:12" x14ac:dyDescent="0.25">
      <c r="A14" s="11" t="s">
        <v>51</v>
      </c>
      <c r="B14" s="32">
        <v>1557341</v>
      </c>
      <c r="C14" s="32">
        <v>1506250</v>
      </c>
      <c r="D14" s="32">
        <v>11468997</v>
      </c>
      <c r="E14" s="32">
        <v>11609038</v>
      </c>
      <c r="F14" s="13">
        <f t="shared" si="0"/>
        <v>1.2210396427865504</v>
      </c>
      <c r="G14" s="1"/>
      <c r="H14" s="1"/>
      <c r="I14" s="1"/>
    </row>
    <row r="15" spans="1:12" x14ac:dyDescent="0.25">
      <c r="A15" s="8" t="s">
        <v>52</v>
      </c>
      <c r="B15" s="31">
        <v>533297</v>
      </c>
      <c r="C15" s="31">
        <v>544415</v>
      </c>
      <c r="D15" s="31">
        <v>4127633</v>
      </c>
      <c r="E15" s="31">
        <v>4279830</v>
      </c>
      <c r="F15" s="10">
        <f t="shared" si="0"/>
        <v>3.6872706463970957</v>
      </c>
      <c r="G15" s="1"/>
      <c r="H15" s="1"/>
      <c r="I15" s="1"/>
    </row>
    <row r="16" spans="1:12" x14ac:dyDescent="0.25">
      <c r="A16" s="11" t="s">
        <v>53</v>
      </c>
      <c r="B16" s="32">
        <v>83317</v>
      </c>
      <c r="C16" s="32">
        <v>103021</v>
      </c>
      <c r="D16" s="32">
        <v>617635</v>
      </c>
      <c r="E16" s="32">
        <v>721723</v>
      </c>
      <c r="F16" s="13">
        <f t="shared" si="0"/>
        <v>16.852671885498722</v>
      </c>
      <c r="G16" s="1"/>
      <c r="H16" s="1"/>
      <c r="I16" s="1"/>
    </row>
    <row r="17" spans="1:9" x14ac:dyDescent="0.25">
      <c r="A17" s="8" t="s">
        <v>54</v>
      </c>
      <c r="B17" s="31">
        <v>245323</v>
      </c>
      <c r="C17" s="31">
        <v>228433</v>
      </c>
      <c r="D17" s="31">
        <v>1787140</v>
      </c>
      <c r="E17" s="31">
        <v>1878316</v>
      </c>
      <c r="F17" s="10">
        <f t="shared" si="0"/>
        <v>5.1017827366630542</v>
      </c>
      <c r="G17" s="1"/>
      <c r="H17" s="1"/>
      <c r="I17" s="1"/>
    </row>
    <row r="18" spans="1:9" x14ac:dyDescent="0.25">
      <c r="A18" s="11" t="s">
        <v>55</v>
      </c>
      <c r="B18" s="32">
        <v>6225</v>
      </c>
      <c r="C18" s="32">
        <v>8336</v>
      </c>
      <c r="D18" s="32">
        <v>60875</v>
      </c>
      <c r="E18" s="32">
        <v>74889</v>
      </c>
      <c r="F18" s="13">
        <f t="shared" si="0"/>
        <v>23.020944558521563</v>
      </c>
      <c r="G18" s="1"/>
      <c r="H18" s="1"/>
      <c r="I18" s="1"/>
    </row>
    <row r="19" spans="1:9" x14ac:dyDescent="0.25">
      <c r="A19" s="8" t="s">
        <v>56</v>
      </c>
      <c r="B19" s="31">
        <v>664</v>
      </c>
      <c r="C19" s="31">
        <v>527</v>
      </c>
      <c r="D19" s="31">
        <v>5544</v>
      </c>
      <c r="E19" s="31">
        <v>4314</v>
      </c>
      <c r="F19" s="10">
        <f t="shared" si="0"/>
        <v>-22.186147186147181</v>
      </c>
      <c r="G19" s="1"/>
      <c r="H19" s="1"/>
      <c r="I19" s="1"/>
    </row>
    <row r="20" spans="1:9" x14ac:dyDescent="0.25">
      <c r="A20" s="11" t="s">
        <v>57</v>
      </c>
      <c r="B20" s="32">
        <v>69985</v>
      </c>
      <c r="C20" s="32">
        <v>51048</v>
      </c>
      <c r="D20" s="32">
        <v>519486</v>
      </c>
      <c r="E20" s="32">
        <v>461540</v>
      </c>
      <c r="F20" s="13">
        <f t="shared" si="0"/>
        <v>-11.154487320158779</v>
      </c>
      <c r="G20" s="1"/>
      <c r="H20" s="1"/>
      <c r="I20" s="1"/>
    </row>
    <row r="21" spans="1:9" x14ac:dyDescent="0.25">
      <c r="A21" s="8" t="s">
        <v>58</v>
      </c>
      <c r="B21" s="31">
        <v>2585</v>
      </c>
      <c r="C21" s="31">
        <v>2887</v>
      </c>
      <c r="D21" s="31">
        <v>7326</v>
      </c>
      <c r="E21" s="31">
        <v>47443</v>
      </c>
      <c r="F21" s="10">
        <f t="shared" si="0"/>
        <v>547.59759759759754</v>
      </c>
      <c r="G21" s="1"/>
      <c r="H21" s="1"/>
      <c r="I21" s="1"/>
    </row>
    <row r="22" spans="1:9" x14ac:dyDescent="0.25">
      <c r="A22" s="11" t="s">
        <v>59</v>
      </c>
      <c r="B22" s="32">
        <v>1031694</v>
      </c>
      <c r="C22" s="32">
        <v>936872</v>
      </c>
      <c r="D22" s="32">
        <v>7677013</v>
      </c>
      <c r="E22" s="32">
        <v>7215149</v>
      </c>
      <c r="F22" s="13">
        <f t="shared" si="0"/>
        <v>-6.0161940588090772</v>
      </c>
      <c r="G22" s="1"/>
      <c r="H22" s="1"/>
      <c r="I22" s="1"/>
    </row>
    <row r="23" spans="1:9" x14ac:dyDescent="0.25">
      <c r="A23" s="8" t="s">
        <v>60</v>
      </c>
      <c r="B23" s="31">
        <v>217509</v>
      </c>
      <c r="C23" s="31">
        <v>30213</v>
      </c>
      <c r="D23" s="31">
        <v>794958</v>
      </c>
      <c r="E23" s="31">
        <v>402938</v>
      </c>
      <c r="F23" s="10">
        <f t="shared" si="0"/>
        <v>-49.313297054687169</v>
      </c>
      <c r="G23" s="1"/>
      <c r="H23" s="1"/>
      <c r="I23" s="1"/>
    </row>
    <row r="24" spans="1:9" x14ac:dyDescent="0.25">
      <c r="A24" s="11" t="s">
        <v>61</v>
      </c>
      <c r="B24" s="32">
        <v>19648</v>
      </c>
      <c r="C24" s="32">
        <v>17221</v>
      </c>
      <c r="D24" s="32">
        <v>177883</v>
      </c>
      <c r="E24" s="32">
        <v>160216</v>
      </c>
      <c r="F24" s="13">
        <f t="shared" si="0"/>
        <v>-9.9318091104827317</v>
      </c>
      <c r="G24" s="1"/>
      <c r="H24" s="1"/>
      <c r="I24" s="1"/>
    </row>
    <row r="25" spans="1:9" x14ac:dyDescent="0.25">
      <c r="A25" s="8" t="s">
        <v>62</v>
      </c>
      <c r="B25" s="31">
        <v>21854</v>
      </c>
      <c r="C25" s="31">
        <v>28340</v>
      </c>
      <c r="D25" s="31">
        <v>169265</v>
      </c>
      <c r="E25" s="31">
        <v>193762</v>
      </c>
      <c r="F25" s="10">
        <f t="shared" si="0"/>
        <v>14.472572593270911</v>
      </c>
      <c r="G25" s="1"/>
      <c r="H25" s="1"/>
      <c r="I25" s="1"/>
    </row>
    <row r="26" spans="1:9" x14ac:dyDescent="0.25">
      <c r="A26" s="11" t="s">
        <v>63</v>
      </c>
      <c r="B26" s="32">
        <v>4013</v>
      </c>
      <c r="C26" s="32">
        <v>0</v>
      </c>
      <c r="D26" s="32">
        <v>35177</v>
      </c>
      <c r="E26" s="32">
        <v>15377</v>
      </c>
      <c r="F26" s="13">
        <f t="shared" si="0"/>
        <v>-56.286778292634395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0</v>
      </c>
      <c r="D27" s="31">
        <v>0</v>
      </c>
      <c r="E27" s="31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2">
        <v>198345</v>
      </c>
      <c r="C28" s="32">
        <v>181477</v>
      </c>
      <c r="D28" s="32">
        <v>1572690</v>
      </c>
      <c r="E28" s="32">
        <v>1589844</v>
      </c>
      <c r="F28" s="13">
        <f t="shared" si="0"/>
        <v>1.0907426129752196</v>
      </c>
      <c r="G28" s="1"/>
      <c r="H28" s="1"/>
      <c r="I28" s="1"/>
    </row>
    <row r="29" spans="1:9" x14ac:dyDescent="0.25">
      <c r="A29" s="8" t="s">
        <v>66</v>
      </c>
      <c r="B29" s="31">
        <v>596</v>
      </c>
      <c r="C29" s="31">
        <v>454</v>
      </c>
      <c r="D29" s="31">
        <v>9962</v>
      </c>
      <c r="E29" s="31">
        <v>8339</v>
      </c>
      <c r="F29" s="10">
        <f t="shared" si="0"/>
        <v>-16.291909255169642</v>
      </c>
      <c r="G29" s="1"/>
      <c r="H29" s="1"/>
      <c r="I29" s="1"/>
    </row>
    <row r="30" spans="1:9" x14ac:dyDescent="0.25">
      <c r="A30" s="11" t="s">
        <v>67</v>
      </c>
      <c r="B30" s="32">
        <v>95011</v>
      </c>
      <c r="C30" s="32">
        <v>117807</v>
      </c>
      <c r="D30" s="32">
        <v>704275</v>
      </c>
      <c r="E30" s="32">
        <v>804174</v>
      </c>
      <c r="F30" s="13">
        <f t="shared" si="0"/>
        <v>14.18465798161229</v>
      </c>
      <c r="G30" s="1"/>
      <c r="H30" s="1"/>
      <c r="I30" s="1"/>
    </row>
    <row r="31" spans="1:9" x14ac:dyDescent="0.25">
      <c r="A31" s="8" t="s">
        <v>68</v>
      </c>
      <c r="B31" s="31">
        <v>108079</v>
      </c>
      <c r="C31" s="31">
        <v>140698</v>
      </c>
      <c r="D31" s="31">
        <v>1040791</v>
      </c>
      <c r="E31" s="31">
        <v>1159376</v>
      </c>
      <c r="F31" s="10">
        <f t="shared" si="0"/>
        <v>11.393738031939165</v>
      </c>
      <c r="G31" s="1"/>
      <c r="H31" s="1"/>
      <c r="I31" s="1"/>
    </row>
    <row r="32" spans="1:9" x14ac:dyDescent="0.25">
      <c r="A32" s="11" t="s">
        <v>69</v>
      </c>
      <c r="B32" s="32">
        <v>3953254</v>
      </c>
      <c r="C32" s="32">
        <v>4276360</v>
      </c>
      <c r="D32" s="32">
        <v>33625140</v>
      </c>
      <c r="E32" s="32">
        <v>32786893</v>
      </c>
      <c r="F32" s="13">
        <f t="shared" si="0"/>
        <v>-2.4929175016074225</v>
      </c>
      <c r="G32" s="1"/>
      <c r="H32" s="1"/>
      <c r="I32" s="1"/>
    </row>
    <row r="33" spans="1:9" x14ac:dyDescent="0.25">
      <c r="A33" s="8" t="s">
        <v>70</v>
      </c>
      <c r="B33" s="31">
        <v>194813</v>
      </c>
      <c r="C33" s="31">
        <v>189253</v>
      </c>
      <c r="D33" s="31">
        <v>1611372</v>
      </c>
      <c r="E33" s="31">
        <v>1563469</v>
      </c>
      <c r="F33" s="10">
        <f t="shared" si="0"/>
        <v>-2.9728082652546988</v>
      </c>
      <c r="G33" s="1"/>
      <c r="H33" s="1"/>
      <c r="I33" s="1"/>
    </row>
    <row r="34" spans="1:9" x14ac:dyDescent="0.25">
      <c r="A34" s="11" t="s">
        <v>71</v>
      </c>
      <c r="B34" s="32">
        <v>22211</v>
      </c>
      <c r="C34" s="32">
        <v>26784</v>
      </c>
      <c r="D34" s="32">
        <v>175200</v>
      </c>
      <c r="E34" s="32">
        <v>195629</v>
      </c>
      <c r="F34" s="13">
        <f t="shared" si="0"/>
        <v>11.660388127853878</v>
      </c>
      <c r="G34" s="1"/>
      <c r="H34" s="1"/>
      <c r="I34" s="1"/>
    </row>
    <row r="35" spans="1:9" x14ac:dyDescent="0.25">
      <c r="A35" s="14" t="s">
        <v>72</v>
      </c>
      <c r="B35" s="15">
        <f>SUM(B7:B34)</f>
        <v>13314237</v>
      </c>
      <c r="C35" s="15">
        <f t="shared" ref="C35:E35" si="1">SUM(C7:C34)</f>
        <v>12783475</v>
      </c>
      <c r="D35" s="15">
        <f t="shared" si="1"/>
        <v>102324622</v>
      </c>
      <c r="E35" s="15">
        <f t="shared" si="1"/>
        <v>103670679</v>
      </c>
      <c r="F35" s="16">
        <f t="shared" si="0"/>
        <v>1.3154771292485208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18409</v>
      </c>
      <c r="C38" s="41">
        <f>D7</f>
        <v>38310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36984097</v>
      </c>
      <c r="G38" s="42">
        <f>LOOKUP(E38,$A$38:$A$65,$C$38:$C$65)</f>
        <v>34491816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696818</v>
      </c>
      <c r="C39" s="41">
        <f t="shared" ref="C39:C65" si="5">D8</f>
        <v>784894</v>
      </c>
      <c r="D39" s="41">
        <f t="shared" ref="D39:D65" si="6">_xlfn.RANK.EQ(B39,$B$38:$B$65)+COUNTIF($B$38:$B$65,B39)-1</f>
        <v>12</v>
      </c>
      <c r="E39" s="42" t="str">
        <f t="shared" si="2"/>
        <v>VALENCIA</v>
      </c>
      <c r="F39" s="42">
        <f t="shared" ref="F39:F54" si="7">LOOKUP(E39,$A$38:$A$65,$B$38:$B$65)</f>
        <v>32786893</v>
      </c>
      <c r="G39" s="42">
        <f t="shared" ref="G39:G65" si="8">LOOKUP(E39,$A$38:$A$65,$C$38:$C$65)</f>
        <v>33625140</v>
      </c>
    </row>
    <row r="40" spans="1:9" x14ac:dyDescent="0.25">
      <c r="A40" s="42" t="str">
        <f t="shared" si="3"/>
        <v>ALMERIA</v>
      </c>
      <c r="B40" s="41">
        <f t="shared" si="4"/>
        <v>54211</v>
      </c>
      <c r="C40" s="41">
        <f t="shared" si="5"/>
        <v>52698</v>
      </c>
      <c r="D40" s="41">
        <f t="shared" si="6"/>
        <v>21</v>
      </c>
      <c r="E40" s="42" t="str">
        <f t="shared" si="2"/>
        <v>BARCELONA</v>
      </c>
      <c r="F40" s="42">
        <f t="shared" si="7"/>
        <v>11609038</v>
      </c>
      <c r="G40" s="42">
        <f t="shared" si="8"/>
        <v>11468997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12</v>
      </c>
      <c r="D41" s="41">
        <f t="shared" si="6"/>
        <v>28</v>
      </c>
      <c r="E41" s="42" t="str">
        <f t="shared" si="2"/>
        <v>LAS PALMAS</v>
      </c>
      <c r="F41" s="42">
        <f t="shared" si="7"/>
        <v>7215149</v>
      </c>
      <c r="G41" s="42">
        <f t="shared" si="8"/>
        <v>7677013</v>
      </c>
    </row>
    <row r="42" spans="1:9" x14ac:dyDescent="0.25">
      <c r="A42" s="42" t="str">
        <f t="shared" si="3"/>
        <v>BAHIA DE ALGECIRAS</v>
      </c>
      <c r="B42" s="41">
        <f t="shared" si="4"/>
        <v>36984097</v>
      </c>
      <c r="C42" s="41">
        <f t="shared" si="5"/>
        <v>34491816</v>
      </c>
      <c r="D42" s="41">
        <f t="shared" si="6"/>
        <v>1</v>
      </c>
      <c r="E42" s="42" t="str">
        <f t="shared" si="2"/>
        <v>BILBAO</v>
      </c>
      <c r="F42" s="42">
        <f t="shared" si="7"/>
        <v>4279830</v>
      </c>
      <c r="G42" s="42">
        <f t="shared" si="8"/>
        <v>4127633</v>
      </c>
    </row>
    <row r="43" spans="1:9" x14ac:dyDescent="0.25">
      <c r="A43" s="42" t="str">
        <f t="shared" si="3"/>
        <v>BAHIA DE CADIZ</v>
      </c>
      <c r="B43" s="41">
        <f t="shared" si="4"/>
        <v>549651</v>
      </c>
      <c r="C43" s="41">
        <f t="shared" si="5"/>
        <v>594553</v>
      </c>
      <c r="D43" s="41">
        <f t="shared" si="6"/>
        <v>13</v>
      </c>
      <c r="E43" s="42" t="str">
        <f t="shared" si="2"/>
        <v>CASTELLON</v>
      </c>
      <c r="F43" s="42">
        <f t="shared" si="7"/>
        <v>1878316</v>
      </c>
      <c r="G43" s="42">
        <f t="shared" si="8"/>
        <v>1787140</v>
      </c>
    </row>
    <row r="44" spans="1:9" x14ac:dyDescent="0.25">
      <c r="A44" s="42" t="str">
        <f t="shared" si="3"/>
        <v>BALEARES</v>
      </c>
      <c r="B44" s="41">
        <f t="shared" si="4"/>
        <v>195234</v>
      </c>
      <c r="C44" s="41">
        <f t="shared" si="5"/>
        <v>173977</v>
      </c>
      <c r="D44" s="41">
        <f t="shared" si="6"/>
        <v>17</v>
      </c>
      <c r="E44" s="42" t="str">
        <f t="shared" si="2"/>
        <v>SANTA CRUZ DE TENERIFE</v>
      </c>
      <c r="F44" s="42">
        <f t="shared" si="7"/>
        <v>1589844</v>
      </c>
      <c r="G44" s="42">
        <f t="shared" si="8"/>
        <v>1572690</v>
      </c>
    </row>
    <row r="45" spans="1:9" x14ac:dyDescent="0.25">
      <c r="A45" s="42" t="str">
        <f t="shared" si="3"/>
        <v>BARCELONA</v>
      </c>
      <c r="B45" s="41">
        <f t="shared" si="4"/>
        <v>11609038</v>
      </c>
      <c r="C45" s="41">
        <f t="shared" si="5"/>
        <v>11468997</v>
      </c>
      <c r="D45" s="41">
        <f t="shared" si="6"/>
        <v>3</v>
      </c>
      <c r="E45" s="42" t="str">
        <f t="shared" si="2"/>
        <v>VIGO</v>
      </c>
      <c r="F45" s="42">
        <f t="shared" si="7"/>
        <v>1563469</v>
      </c>
      <c r="G45" s="42">
        <f t="shared" si="8"/>
        <v>1611372</v>
      </c>
    </row>
    <row r="46" spans="1:9" x14ac:dyDescent="0.25">
      <c r="A46" s="42" t="str">
        <f t="shared" si="3"/>
        <v>BILBAO</v>
      </c>
      <c r="B46" s="41">
        <f t="shared" si="4"/>
        <v>4279830</v>
      </c>
      <c r="C46" s="41">
        <f t="shared" si="5"/>
        <v>4127633</v>
      </c>
      <c r="D46" s="41">
        <f t="shared" si="6"/>
        <v>5</v>
      </c>
      <c r="E46" s="42" t="str">
        <f t="shared" si="2"/>
        <v>TARRAGONA</v>
      </c>
      <c r="F46" s="42">
        <f t="shared" si="7"/>
        <v>1159376</v>
      </c>
      <c r="G46" s="42">
        <f t="shared" si="8"/>
        <v>1040791</v>
      </c>
    </row>
    <row r="47" spans="1:9" x14ac:dyDescent="0.25">
      <c r="A47" s="42" t="str">
        <f t="shared" si="3"/>
        <v>CARTAGENA</v>
      </c>
      <c r="B47" s="41">
        <f t="shared" si="4"/>
        <v>721723</v>
      </c>
      <c r="C47" s="41">
        <f t="shared" si="5"/>
        <v>617635</v>
      </c>
      <c r="D47" s="41">
        <f t="shared" si="6"/>
        <v>11</v>
      </c>
      <c r="E47" s="42" t="str">
        <f t="shared" si="2"/>
        <v>SEVILLA</v>
      </c>
      <c r="F47" s="42">
        <f t="shared" si="7"/>
        <v>804174</v>
      </c>
      <c r="G47" s="42">
        <f t="shared" si="8"/>
        <v>704275</v>
      </c>
    </row>
    <row r="48" spans="1:9" x14ac:dyDescent="0.25">
      <c r="A48" s="42" t="str">
        <f t="shared" si="3"/>
        <v>CASTELLON</v>
      </c>
      <c r="B48" s="41">
        <f t="shared" si="4"/>
        <v>1878316</v>
      </c>
      <c r="C48" s="41">
        <f t="shared" si="5"/>
        <v>1787140</v>
      </c>
      <c r="D48" s="41">
        <f t="shared" si="6"/>
        <v>6</v>
      </c>
      <c r="E48" s="42" t="str">
        <f t="shared" si="2"/>
        <v>CARTAGENA</v>
      </c>
      <c r="F48" s="42">
        <f t="shared" si="7"/>
        <v>721723</v>
      </c>
      <c r="G48" s="42">
        <f t="shared" si="8"/>
        <v>617635</v>
      </c>
    </row>
    <row r="49" spans="1:7" x14ac:dyDescent="0.25">
      <c r="A49" s="42" t="str">
        <f t="shared" si="3"/>
        <v>CEUTA</v>
      </c>
      <c r="B49" s="41">
        <f t="shared" si="4"/>
        <v>74889</v>
      </c>
      <c r="C49" s="41">
        <f t="shared" si="5"/>
        <v>60875</v>
      </c>
      <c r="D49" s="41">
        <f t="shared" si="6"/>
        <v>20</v>
      </c>
      <c r="E49" s="42" t="str">
        <f t="shared" si="2"/>
        <v>ALICANTE</v>
      </c>
      <c r="F49" s="42">
        <f t="shared" si="7"/>
        <v>696818</v>
      </c>
      <c r="G49" s="42">
        <f t="shared" si="8"/>
        <v>784894</v>
      </c>
    </row>
    <row r="50" spans="1:7" x14ac:dyDescent="0.25">
      <c r="A50" s="42" t="str">
        <f t="shared" si="3"/>
        <v>FERROL-SAN CIBRAO</v>
      </c>
      <c r="B50" s="41">
        <f t="shared" si="4"/>
        <v>4314</v>
      </c>
      <c r="C50" s="41">
        <f t="shared" si="5"/>
        <v>5544</v>
      </c>
      <c r="D50" s="41">
        <f t="shared" si="6"/>
        <v>26</v>
      </c>
      <c r="E50" s="42" t="str">
        <f t="shared" si="2"/>
        <v>BAHIA DE CADIZ</v>
      </c>
      <c r="F50" s="42">
        <f t="shared" si="7"/>
        <v>549651</v>
      </c>
      <c r="G50" s="42">
        <f t="shared" si="8"/>
        <v>594553</v>
      </c>
    </row>
    <row r="51" spans="1:7" x14ac:dyDescent="0.25">
      <c r="A51" s="42" t="str">
        <f t="shared" si="3"/>
        <v>GIJON</v>
      </c>
      <c r="B51" s="41">
        <f t="shared" si="4"/>
        <v>461540</v>
      </c>
      <c r="C51" s="41">
        <f t="shared" si="5"/>
        <v>519486</v>
      </c>
      <c r="D51" s="41">
        <f t="shared" si="6"/>
        <v>14</v>
      </c>
      <c r="E51" s="42" t="str">
        <f t="shared" si="2"/>
        <v>GIJON</v>
      </c>
      <c r="F51" s="42">
        <f t="shared" si="7"/>
        <v>461540</v>
      </c>
      <c r="G51" s="42">
        <f t="shared" si="8"/>
        <v>519486</v>
      </c>
    </row>
    <row r="52" spans="1:7" x14ac:dyDescent="0.25">
      <c r="A52" s="42" t="str">
        <f t="shared" si="3"/>
        <v>HUELVA</v>
      </c>
      <c r="B52" s="41">
        <f t="shared" si="4"/>
        <v>47443</v>
      </c>
      <c r="C52" s="41">
        <f t="shared" si="5"/>
        <v>7326</v>
      </c>
      <c r="D52" s="41">
        <f t="shared" si="6"/>
        <v>22</v>
      </c>
      <c r="E52" s="42" t="str">
        <f t="shared" si="2"/>
        <v>MALAGA</v>
      </c>
      <c r="F52" s="42">
        <f t="shared" si="7"/>
        <v>402938</v>
      </c>
      <c r="G52" s="42">
        <f t="shared" si="8"/>
        <v>794958</v>
      </c>
    </row>
    <row r="53" spans="1:7" x14ac:dyDescent="0.25">
      <c r="A53" s="42" t="str">
        <f t="shared" si="3"/>
        <v>LAS PALMAS</v>
      </c>
      <c r="B53" s="41">
        <f t="shared" si="4"/>
        <v>7215149</v>
      </c>
      <c r="C53" s="41">
        <f t="shared" si="5"/>
        <v>7677013</v>
      </c>
      <c r="D53" s="41">
        <f t="shared" si="6"/>
        <v>4</v>
      </c>
      <c r="E53" s="42" t="str">
        <f t="shared" si="2"/>
        <v>VILAGARCIA</v>
      </c>
      <c r="F53" s="42">
        <f t="shared" si="7"/>
        <v>195629</v>
      </c>
      <c r="G53" s="42">
        <f t="shared" si="8"/>
        <v>175200</v>
      </c>
    </row>
    <row r="54" spans="1:7" x14ac:dyDescent="0.25">
      <c r="A54" s="42" t="str">
        <f t="shared" si="3"/>
        <v>MALAGA</v>
      </c>
      <c r="B54" s="41">
        <f t="shared" si="4"/>
        <v>402938</v>
      </c>
      <c r="C54" s="41">
        <f t="shared" si="5"/>
        <v>794958</v>
      </c>
      <c r="D54" s="41">
        <f t="shared" si="6"/>
        <v>15</v>
      </c>
      <c r="E54" s="42" t="str">
        <f t="shared" si="2"/>
        <v>BALEARES</v>
      </c>
      <c r="F54" s="42">
        <f t="shared" si="7"/>
        <v>195234</v>
      </c>
      <c r="G54" s="42">
        <f t="shared" si="8"/>
        <v>173977</v>
      </c>
    </row>
    <row r="55" spans="1:7" x14ac:dyDescent="0.25">
      <c r="A55" s="42" t="str">
        <f t="shared" si="3"/>
        <v>MARIN Y RIA DE PONTEVEDRA</v>
      </c>
      <c r="B55" s="41">
        <f t="shared" si="4"/>
        <v>160216</v>
      </c>
      <c r="C55" s="41">
        <f t="shared" si="5"/>
        <v>177883</v>
      </c>
      <c r="D55" s="41">
        <f t="shared" si="6"/>
        <v>19</v>
      </c>
      <c r="E55" s="42" t="str">
        <f t="shared" si="2"/>
        <v>MELILLA</v>
      </c>
      <c r="F55" s="42">
        <f t="shared" ref="F55:F65" si="9">LOOKUP(E55,$A$38:$A$65,$B$38:$B$65)</f>
        <v>193762</v>
      </c>
      <c r="G55" s="42">
        <f t="shared" si="8"/>
        <v>169265</v>
      </c>
    </row>
    <row r="56" spans="1:7" x14ac:dyDescent="0.25">
      <c r="A56" s="42" t="str">
        <f t="shared" si="3"/>
        <v>MELILLA</v>
      </c>
      <c r="B56" s="41">
        <f t="shared" si="4"/>
        <v>193762</v>
      </c>
      <c r="C56" s="41">
        <f t="shared" si="5"/>
        <v>169265</v>
      </c>
      <c r="D56" s="41">
        <f t="shared" si="6"/>
        <v>18</v>
      </c>
      <c r="E56" s="42" t="str">
        <f t="shared" si="2"/>
        <v>MARIN Y RIA DE PONTEVEDRA</v>
      </c>
      <c r="F56" s="42">
        <f t="shared" si="9"/>
        <v>160216</v>
      </c>
      <c r="G56" s="42">
        <f t="shared" si="8"/>
        <v>177883</v>
      </c>
    </row>
    <row r="57" spans="1:7" x14ac:dyDescent="0.25">
      <c r="A57" s="42" t="str">
        <f t="shared" si="3"/>
        <v>MOTRIL</v>
      </c>
      <c r="B57" s="41">
        <f t="shared" si="4"/>
        <v>15377</v>
      </c>
      <c r="C57" s="41">
        <f t="shared" si="5"/>
        <v>35177</v>
      </c>
      <c r="D57" s="41">
        <f t="shared" si="6"/>
        <v>24</v>
      </c>
      <c r="E57" s="42" t="str">
        <f t="shared" si="2"/>
        <v>CEUTA</v>
      </c>
      <c r="F57" s="42">
        <f t="shared" si="9"/>
        <v>74889</v>
      </c>
      <c r="G57" s="42">
        <f t="shared" si="8"/>
        <v>60875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9"/>
        <v>54211</v>
      </c>
      <c r="G58" s="42">
        <f t="shared" si="8"/>
        <v>52698</v>
      </c>
    </row>
    <row r="59" spans="1:7" x14ac:dyDescent="0.25">
      <c r="A59" s="42" t="str">
        <f t="shared" si="3"/>
        <v>SANTA CRUZ DE TENERIFE</v>
      </c>
      <c r="B59" s="41">
        <f t="shared" si="4"/>
        <v>1589844</v>
      </c>
      <c r="C59" s="41">
        <f t="shared" si="5"/>
        <v>1572690</v>
      </c>
      <c r="D59" s="41">
        <f t="shared" si="6"/>
        <v>7</v>
      </c>
      <c r="E59" s="42" t="str">
        <f t="shared" si="2"/>
        <v>HUELVA</v>
      </c>
      <c r="F59" s="42">
        <f t="shared" si="9"/>
        <v>47443</v>
      </c>
      <c r="G59" s="42">
        <f t="shared" si="8"/>
        <v>7326</v>
      </c>
    </row>
    <row r="60" spans="1:7" x14ac:dyDescent="0.25">
      <c r="A60" s="42" t="str">
        <f t="shared" si="3"/>
        <v>SANTANDER</v>
      </c>
      <c r="B60" s="41">
        <f t="shared" si="4"/>
        <v>8339</v>
      </c>
      <c r="C60" s="41">
        <f t="shared" si="5"/>
        <v>9962</v>
      </c>
      <c r="D60" s="41">
        <f t="shared" si="6"/>
        <v>25</v>
      </c>
      <c r="E60" s="42" t="str">
        <f t="shared" si="2"/>
        <v>A CORUÑA</v>
      </c>
      <c r="F60" s="42">
        <f t="shared" si="9"/>
        <v>18409</v>
      </c>
      <c r="G60" s="42">
        <f t="shared" si="8"/>
        <v>38310</v>
      </c>
    </row>
    <row r="61" spans="1:7" x14ac:dyDescent="0.25">
      <c r="A61" s="42" t="str">
        <f t="shared" si="3"/>
        <v>SEVILLA</v>
      </c>
      <c r="B61" s="41">
        <f t="shared" si="4"/>
        <v>804174</v>
      </c>
      <c r="C61" s="41">
        <f t="shared" si="5"/>
        <v>704275</v>
      </c>
      <c r="D61" s="41">
        <f t="shared" si="6"/>
        <v>10</v>
      </c>
      <c r="E61" s="42" t="str">
        <f t="shared" si="2"/>
        <v>MOTRIL</v>
      </c>
      <c r="F61" s="42">
        <f t="shared" si="9"/>
        <v>15377</v>
      </c>
      <c r="G61" s="42">
        <f t="shared" si="8"/>
        <v>35177</v>
      </c>
    </row>
    <row r="62" spans="1:7" x14ac:dyDescent="0.25">
      <c r="A62" s="42" t="str">
        <f t="shared" si="3"/>
        <v>TARRAGONA</v>
      </c>
      <c r="B62" s="41">
        <f t="shared" si="4"/>
        <v>1159376</v>
      </c>
      <c r="C62" s="41">
        <f t="shared" si="5"/>
        <v>1040791</v>
      </c>
      <c r="D62" s="41">
        <f t="shared" si="6"/>
        <v>9</v>
      </c>
      <c r="E62" s="42" t="str">
        <f t="shared" si="2"/>
        <v>SANTANDER</v>
      </c>
      <c r="F62" s="42">
        <f t="shared" si="9"/>
        <v>8339</v>
      </c>
      <c r="G62" s="42">
        <f t="shared" si="8"/>
        <v>9962</v>
      </c>
    </row>
    <row r="63" spans="1:7" x14ac:dyDescent="0.25">
      <c r="A63" s="42" t="str">
        <f t="shared" si="3"/>
        <v>VALENCIA</v>
      </c>
      <c r="B63" s="41">
        <f t="shared" si="4"/>
        <v>32786893</v>
      </c>
      <c r="C63" s="41">
        <f t="shared" si="5"/>
        <v>33625140</v>
      </c>
      <c r="D63" s="41">
        <f t="shared" si="6"/>
        <v>2</v>
      </c>
      <c r="E63" s="42" t="str">
        <f t="shared" si="2"/>
        <v>FERROL-SAN CIBRAO</v>
      </c>
      <c r="F63" s="42">
        <f t="shared" si="9"/>
        <v>4314</v>
      </c>
      <c r="G63" s="42">
        <f t="shared" si="8"/>
        <v>5544</v>
      </c>
    </row>
    <row r="64" spans="1:7" x14ac:dyDescent="0.25">
      <c r="A64" s="42" t="str">
        <f t="shared" si="3"/>
        <v>VIGO</v>
      </c>
      <c r="B64" s="41">
        <f t="shared" si="4"/>
        <v>1563469</v>
      </c>
      <c r="C64" s="41">
        <f t="shared" si="5"/>
        <v>1611372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195629</v>
      </c>
      <c r="C65" s="41">
        <f t="shared" si="5"/>
        <v>175200</v>
      </c>
      <c r="D65" s="41">
        <f t="shared" si="6"/>
        <v>16</v>
      </c>
      <c r="E65" s="42" t="str">
        <f t="shared" si="2"/>
        <v>AVILES</v>
      </c>
      <c r="F65" s="42">
        <f t="shared" si="9"/>
        <v>0</v>
      </c>
      <c r="G65" s="42">
        <f t="shared" si="8"/>
        <v>12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Agosto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41918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8030</v>
      </c>
      <c r="C8" s="34">
        <v>9891</v>
      </c>
      <c r="D8" s="34">
        <v>65518</v>
      </c>
      <c r="E8" s="34">
        <v>65122</v>
      </c>
      <c r="F8" s="13">
        <f t="shared" ref="F8:F35" si="0">((E8*100)/D8)-100</f>
        <v>-0.60441405415305383</v>
      </c>
      <c r="G8" s="1"/>
      <c r="H8" s="1"/>
      <c r="I8" s="1"/>
    </row>
    <row r="9" spans="1:12" x14ac:dyDescent="0.25">
      <c r="A9" s="8" t="s">
        <v>46</v>
      </c>
      <c r="B9" s="33">
        <v>18623</v>
      </c>
      <c r="C9" s="33">
        <v>19417</v>
      </c>
      <c r="D9" s="33">
        <v>246845</v>
      </c>
      <c r="E9" s="33">
        <v>222497</v>
      </c>
      <c r="F9" s="10">
        <f t="shared" si="0"/>
        <v>-9.8636796370191888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284290</v>
      </c>
      <c r="C11" s="33">
        <v>330980</v>
      </c>
      <c r="D11" s="33">
        <v>4118973</v>
      </c>
      <c r="E11" s="33">
        <v>4332436</v>
      </c>
      <c r="F11" s="10">
        <f t="shared" si="0"/>
        <v>5.1824326112358534</v>
      </c>
      <c r="G11" s="1"/>
      <c r="H11" s="1"/>
      <c r="I11" s="1"/>
    </row>
    <row r="12" spans="1:12" x14ac:dyDescent="0.25">
      <c r="A12" s="11" t="s">
        <v>49</v>
      </c>
      <c r="B12" s="34">
        <v>60066</v>
      </c>
      <c r="C12" s="34">
        <v>64125</v>
      </c>
      <c r="D12" s="34">
        <v>501109</v>
      </c>
      <c r="E12" s="34">
        <v>492023</v>
      </c>
      <c r="F12" s="13">
        <f t="shared" si="0"/>
        <v>-1.8131783703745157</v>
      </c>
      <c r="G12" s="1"/>
      <c r="H12" s="1"/>
      <c r="I12" s="1"/>
    </row>
    <row r="13" spans="1:12" x14ac:dyDescent="0.25">
      <c r="A13" s="8" t="s">
        <v>50</v>
      </c>
      <c r="B13" s="33">
        <v>827225</v>
      </c>
      <c r="C13" s="33">
        <v>843379</v>
      </c>
      <c r="D13" s="33">
        <v>5986680</v>
      </c>
      <c r="E13" s="33">
        <v>6335249</v>
      </c>
      <c r="F13" s="10">
        <f t="shared" si="0"/>
        <v>5.8224090814942571</v>
      </c>
      <c r="G13" s="1"/>
      <c r="H13" s="1"/>
      <c r="I13" s="1"/>
    </row>
    <row r="14" spans="1:12" x14ac:dyDescent="0.25">
      <c r="A14" s="11" t="s">
        <v>51</v>
      </c>
      <c r="B14" s="34">
        <v>732389</v>
      </c>
      <c r="C14" s="34">
        <v>733531</v>
      </c>
      <c r="D14" s="34">
        <v>6309081</v>
      </c>
      <c r="E14" s="34">
        <v>6638119</v>
      </c>
      <c r="F14" s="13">
        <f t="shared" si="0"/>
        <v>5.2153079030052112</v>
      </c>
      <c r="G14" s="1"/>
      <c r="H14" s="1"/>
      <c r="I14" s="1"/>
    </row>
    <row r="15" spans="1:12" x14ac:dyDescent="0.25">
      <c r="A15" s="8" t="s">
        <v>52</v>
      </c>
      <c r="B15" s="33">
        <v>84974</v>
      </c>
      <c r="C15" s="33">
        <v>68187</v>
      </c>
      <c r="D15" s="33">
        <v>600568</v>
      </c>
      <c r="E15" s="33">
        <v>489723</v>
      </c>
      <c r="F15" s="10">
        <f t="shared" si="0"/>
        <v>-18.456694329368204</v>
      </c>
      <c r="G15" s="1"/>
      <c r="H15" s="1"/>
      <c r="I15" s="1"/>
    </row>
    <row r="16" spans="1:12" x14ac:dyDescent="0.25">
      <c r="A16" s="11" t="s">
        <v>53</v>
      </c>
      <c r="B16" s="34">
        <v>0</v>
      </c>
      <c r="C16" s="34">
        <v>0</v>
      </c>
      <c r="D16" s="34">
        <v>4366</v>
      </c>
      <c r="E16" s="34">
        <v>0</v>
      </c>
      <c r="F16" s="17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33">
        <v>48631</v>
      </c>
      <c r="C17" s="33">
        <v>67563</v>
      </c>
      <c r="D17" s="33">
        <v>323662</v>
      </c>
      <c r="E17" s="33">
        <v>317118</v>
      </c>
      <c r="F17" s="10">
        <f t="shared" si="0"/>
        <v>-2.0218623131538465</v>
      </c>
      <c r="G17" s="1"/>
      <c r="H17" s="1"/>
      <c r="I17" s="1"/>
    </row>
    <row r="18" spans="1:9" x14ac:dyDescent="0.25">
      <c r="A18" s="11" t="s">
        <v>55</v>
      </c>
      <c r="B18" s="34">
        <v>69643</v>
      </c>
      <c r="C18" s="34">
        <v>73429</v>
      </c>
      <c r="D18" s="34">
        <v>622466</v>
      </c>
      <c r="E18" s="34">
        <v>633040</v>
      </c>
      <c r="F18" s="13">
        <f t="shared" si="0"/>
        <v>1.6987273200464017</v>
      </c>
      <c r="G18" s="1"/>
      <c r="H18" s="1"/>
      <c r="I18" s="1"/>
    </row>
    <row r="19" spans="1:9" x14ac:dyDescent="0.25">
      <c r="A19" s="8" t="s">
        <v>56</v>
      </c>
      <c r="B19" s="33">
        <v>5729</v>
      </c>
      <c r="C19" s="33">
        <v>7946</v>
      </c>
      <c r="D19" s="33">
        <v>34150</v>
      </c>
      <c r="E19" s="33">
        <v>37293</v>
      </c>
      <c r="F19" s="10">
        <f t="shared" si="0"/>
        <v>9.2035139092240144</v>
      </c>
      <c r="G19" s="1"/>
      <c r="H19" s="1"/>
      <c r="I19" s="1"/>
    </row>
    <row r="20" spans="1:9" x14ac:dyDescent="0.25">
      <c r="A20" s="11" t="s">
        <v>57</v>
      </c>
      <c r="B20" s="34">
        <v>42441</v>
      </c>
      <c r="C20" s="34">
        <v>52447</v>
      </c>
      <c r="D20" s="34">
        <v>447656</v>
      </c>
      <c r="E20" s="34">
        <v>433871</v>
      </c>
      <c r="F20" s="13">
        <f t="shared" si="0"/>
        <v>-3.0793734474685976</v>
      </c>
      <c r="G20" s="1"/>
      <c r="H20" s="1"/>
      <c r="I20" s="1"/>
    </row>
    <row r="21" spans="1:9" x14ac:dyDescent="0.25">
      <c r="A21" s="8" t="s">
        <v>58</v>
      </c>
      <c r="B21" s="33">
        <v>22366</v>
      </c>
      <c r="C21" s="33">
        <v>12754</v>
      </c>
      <c r="D21" s="33">
        <v>121953</v>
      </c>
      <c r="E21" s="33">
        <v>90846</v>
      </c>
      <c r="F21" s="10">
        <f t="shared" si="0"/>
        <v>-25.507367592433155</v>
      </c>
      <c r="G21" s="1"/>
      <c r="H21" s="1"/>
      <c r="I21" s="1"/>
    </row>
    <row r="22" spans="1:9" x14ac:dyDescent="0.25">
      <c r="A22" s="11" t="s">
        <v>59</v>
      </c>
      <c r="B22" s="34">
        <v>266681</v>
      </c>
      <c r="C22" s="34">
        <v>296433</v>
      </c>
      <c r="D22" s="34">
        <v>1818054</v>
      </c>
      <c r="E22" s="34">
        <v>2137224</v>
      </c>
      <c r="F22" s="13">
        <f t="shared" si="0"/>
        <v>17.555584157566273</v>
      </c>
      <c r="G22" s="1"/>
      <c r="H22" s="1"/>
      <c r="I22" s="1"/>
    </row>
    <row r="23" spans="1:9" x14ac:dyDescent="0.25">
      <c r="A23" s="8" t="s">
        <v>60</v>
      </c>
      <c r="B23" s="33">
        <v>36659</v>
      </c>
      <c r="C23" s="33">
        <v>39517</v>
      </c>
      <c r="D23" s="33">
        <v>325625</v>
      </c>
      <c r="E23" s="33">
        <v>331166</v>
      </c>
      <c r="F23" s="10">
        <f t="shared" si="0"/>
        <v>1.7016506717850319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3">
        <v>54801</v>
      </c>
      <c r="C25" s="33">
        <v>53281</v>
      </c>
      <c r="D25" s="33">
        <v>467632</v>
      </c>
      <c r="E25" s="33">
        <v>461774</v>
      </c>
      <c r="F25" s="10">
        <f t="shared" si="0"/>
        <v>-1.2526944263865545</v>
      </c>
      <c r="G25" s="1"/>
      <c r="H25" s="1"/>
      <c r="I25" s="1"/>
    </row>
    <row r="26" spans="1:9" x14ac:dyDescent="0.25">
      <c r="A26" s="11" t="s">
        <v>63</v>
      </c>
      <c r="B26" s="34">
        <v>14619</v>
      </c>
      <c r="C26" s="34">
        <v>14519</v>
      </c>
      <c r="D26" s="34">
        <v>110497</v>
      </c>
      <c r="E26" s="34">
        <v>123524</v>
      </c>
      <c r="F26" s="13">
        <f t="shared" si="0"/>
        <v>11.789460347339741</v>
      </c>
      <c r="G26" s="1"/>
      <c r="H26" s="1"/>
      <c r="I26" s="1"/>
    </row>
    <row r="27" spans="1:9" x14ac:dyDescent="0.25">
      <c r="A27" s="8" t="s">
        <v>64</v>
      </c>
      <c r="B27" s="33">
        <v>15380</v>
      </c>
      <c r="C27" s="33">
        <v>23950</v>
      </c>
      <c r="D27" s="33">
        <v>311928</v>
      </c>
      <c r="E27" s="33">
        <v>342052</v>
      </c>
      <c r="F27" s="10">
        <f t="shared" si="0"/>
        <v>9.6573568259341869</v>
      </c>
      <c r="G27" s="1"/>
      <c r="H27" s="1"/>
      <c r="I27" s="1"/>
    </row>
    <row r="28" spans="1:9" x14ac:dyDescent="0.25">
      <c r="A28" s="11" t="s">
        <v>65</v>
      </c>
      <c r="B28" s="34">
        <v>264704</v>
      </c>
      <c r="C28" s="34">
        <v>258884</v>
      </c>
      <c r="D28" s="34">
        <v>2005782</v>
      </c>
      <c r="E28" s="34">
        <v>2070703</v>
      </c>
      <c r="F28" s="13">
        <f t="shared" si="0"/>
        <v>3.2366927213425924</v>
      </c>
      <c r="G28" s="1"/>
      <c r="H28" s="1"/>
      <c r="I28" s="1"/>
    </row>
    <row r="29" spans="1:9" x14ac:dyDescent="0.25">
      <c r="A29" s="8" t="s">
        <v>66</v>
      </c>
      <c r="B29" s="33">
        <v>73465</v>
      </c>
      <c r="C29" s="33">
        <v>91390</v>
      </c>
      <c r="D29" s="33">
        <v>770030</v>
      </c>
      <c r="E29" s="33">
        <v>882984</v>
      </c>
      <c r="F29" s="10">
        <f t="shared" si="0"/>
        <v>14.668779138475131</v>
      </c>
      <c r="G29" s="1"/>
      <c r="H29" s="1"/>
      <c r="I29" s="1"/>
    </row>
    <row r="30" spans="1:9" x14ac:dyDescent="0.25">
      <c r="A30" s="11" t="s">
        <v>67</v>
      </c>
      <c r="B30" s="34">
        <v>23437</v>
      </c>
      <c r="C30" s="34">
        <v>21829</v>
      </c>
      <c r="D30" s="34">
        <v>149994</v>
      </c>
      <c r="E30" s="34">
        <v>191428</v>
      </c>
      <c r="F30" s="13">
        <f t="shared" si="0"/>
        <v>27.623771617531375</v>
      </c>
      <c r="G30" s="1"/>
      <c r="H30" s="1"/>
      <c r="I30" s="1"/>
    </row>
    <row r="31" spans="1:9" x14ac:dyDescent="0.25">
      <c r="A31" s="8" t="s">
        <v>68</v>
      </c>
      <c r="B31" s="33">
        <v>3203</v>
      </c>
      <c r="C31" s="33">
        <v>5288</v>
      </c>
      <c r="D31" s="33">
        <v>108980</v>
      </c>
      <c r="E31" s="33">
        <v>57547</v>
      </c>
      <c r="F31" s="10">
        <f t="shared" si="0"/>
        <v>-47.194898146448892</v>
      </c>
      <c r="G31" s="1"/>
      <c r="H31" s="1"/>
      <c r="I31" s="1"/>
    </row>
    <row r="32" spans="1:9" x14ac:dyDescent="0.25">
      <c r="A32" s="11" t="s">
        <v>69</v>
      </c>
      <c r="B32" s="34">
        <v>512065</v>
      </c>
      <c r="C32" s="34">
        <v>539525</v>
      </c>
      <c r="D32" s="34">
        <v>4249151</v>
      </c>
      <c r="E32" s="34">
        <v>5030591</v>
      </c>
      <c r="F32" s="13">
        <f t="shared" si="0"/>
        <v>18.390497301696271</v>
      </c>
      <c r="G32" s="1"/>
      <c r="H32" s="1"/>
      <c r="I32" s="1"/>
    </row>
    <row r="33" spans="1:9" x14ac:dyDescent="0.25">
      <c r="A33" s="8" t="s">
        <v>70</v>
      </c>
      <c r="B33" s="33">
        <v>37799</v>
      </c>
      <c r="C33" s="33">
        <v>34084</v>
      </c>
      <c r="D33" s="33">
        <v>651196</v>
      </c>
      <c r="E33" s="33">
        <v>546912</v>
      </c>
      <c r="F33" s="10">
        <f t="shared" si="0"/>
        <v>-16.014226131610144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3507220</v>
      </c>
      <c r="C35" s="15">
        <f t="shared" ref="C35:E35" si="1">SUM(C7:C34)</f>
        <v>3662349</v>
      </c>
      <c r="D35" s="15">
        <f t="shared" si="1"/>
        <v>30351896</v>
      </c>
      <c r="E35" s="15">
        <f t="shared" si="1"/>
        <v>32263242</v>
      </c>
      <c r="F35" s="16">
        <f t="shared" si="0"/>
        <v>6.2972869965026206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6638119</v>
      </c>
      <c r="G38" s="42">
        <f>LOOKUP(E38,$A$38:$A$65,$C$38:$C$65)</f>
        <v>6309081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65122</v>
      </c>
      <c r="C39" s="41">
        <f t="shared" ref="C39:C65" si="5">D8</f>
        <v>65518</v>
      </c>
      <c r="D39" s="41">
        <f t="shared" ref="D39:D65" si="6">_xlfn.RANK.EQ(B39,$B$38:$B$65)+COUNTIF($B$38:$B$65,B39)-1</f>
        <v>21</v>
      </c>
      <c r="E39" s="42" t="str">
        <f t="shared" si="2"/>
        <v>BALEARES</v>
      </c>
      <c r="F39" s="42">
        <f t="shared" ref="F39:F54" si="7">LOOKUP(E39,$A$38:$A$65,$B$38:$B$65)</f>
        <v>6335249</v>
      </c>
      <c r="G39" s="42">
        <f t="shared" ref="G39:G65" si="8">LOOKUP(E39,$A$38:$A$65,$C$38:$C$65)</f>
        <v>5986680</v>
      </c>
    </row>
    <row r="40" spans="1:9" x14ac:dyDescent="0.25">
      <c r="A40" s="42" t="str">
        <f t="shared" si="3"/>
        <v>ALMERIA</v>
      </c>
      <c r="B40" s="41">
        <f t="shared" si="4"/>
        <v>222497</v>
      </c>
      <c r="C40" s="41">
        <f t="shared" si="5"/>
        <v>246845</v>
      </c>
      <c r="D40" s="41">
        <f t="shared" si="6"/>
        <v>17</v>
      </c>
      <c r="E40" s="42" t="str">
        <f t="shared" si="2"/>
        <v>VALENCIA</v>
      </c>
      <c r="F40" s="42">
        <f t="shared" si="7"/>
        <v>5030591</v>
      </c>
      <c r="G40" s="42">
        <f t="shared" si="8"/>
        <v>4249151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4332436</v>
      </c>
      <c r="G41" s="42">
        <f t="shared" si="8"/>
        <v>4118973</v>
      </c>
    </row>
    <row r="42" spans="1:9" x14ac:dyDescent="0.25">
      <c r="A42" s="42" t="str">
        <f t="shared" si="3"/>
        <v>BAHIA DE ALGECIRAS</v>
      </c>
      <c r="B42" s="41">
        <f t="shared" si="4"/>
        <v>4332436</v>
      </c>
      <c r="C42" s="41">
        <f t="shared" si="5"/>
        <v>4118973</v>
      </c>
      <c r="D42" s="41">
        <f t="shared" si="6"/>
        <v>4</v>
      </c>
      <c r="E42" s="42" t="str">
        <f t="shared" si="2"/>
        <v>LAS PALMAS</v>
      </c>
      <c r="F42" s="42">
        <f t="shared" si="7"/>
        <v>2137224</v>
      </c>
      <c r="G42" s="42">
        <f t="shared" si="8"/>
        <v>1818054</v>
      </c>
    </row>
    <row r="43" spans="1:9" x14ac:dyDescent="0.25">
      <c r="A43" s="42" t="str">
        <f t="shared" si="3"/>
        <v>BAHIA DE CADIZ</v>
      </c>
      <c r="B43" s="41">
        <f t="shared" si="4"/>
        <v>492023</v>
      </c>
      <c r="C43" s="41">
        <f t="shared" si="5"/>
        <v>501109</v>
      </c>
      <c r="D43" s="41">
        <f t="shared" si="6"/>
        <v>10</v>
      </c>
      <c r="E43" s="42" t="str">
        <f t="shared" si="2"/>
        <v>SANTA CRUZ DE TENERIFE</v>
      </c>
      <c r="F43" s="42">
        <f t="shared" si="7"/>
        <v>2070703</v>
      </c>
      <c r="G43" s="42">
        <f t="shared" si="8"/>
        <v>2005782</v>
      </c>
    </row>
    <row r="44" spans="1:9" x14ac:dyDescent="0.25">
      <c r="A44" s="42" t="str">
        <f t="shared" si="3"/>
        <v>BALEARES</v>
      </c>
      <c r="B44" s="41">
        <f t="shared" si="4"/>
        <v>6335249</v>
      </c>
      <c r="C44" s="41">
        <f t="shared" si="5"/>
        <v>5986680</v>
      </c>
      <c r="D44" s="41">
        <f t="shared" si="6"/>
        <v>2</v>
      </c>
      <c r="E44" s="42" t="str">
        <f t="shared" si="2"/>
        <v>SANTANDER</v>
      </c>
      <c r="F44" s="42">
        <f t="shared" si="7"/>
        <v>882984</v>
      </c>
      <c r="G44" s="42">
        <f t="shared" si="8"/>
        <v>770030</v>
      </c>
    </row>
    <row r="45" spans="1:9" x14ac:dyDescent="0.25">
      <c r="A45" s="42" t="str">
        <f t="shared" si="3"/>
        <v>BARCELONA</v>
      </c>
      <c r="B45" s="41">
        <f t="shared" si="4"/>
        <v>6638119</v>
      </c>
      <c r="C45" s="41">
        <f t="shared" si="5"/>
        <v>6309081</v>
      </c>
      <c r="D45" s="41">
        <f t="shared" si="6"/>
        <v>1</v>
      </c>
      <c r="E45" s="42" t="str">
        <f t="shared" si="2"/>
        <v>CEUTA</v>
      </c>
      <c r="F45" s="42">
        <f t="shared" si="7"/>
        <v>633040</v>
      </c>
      <c r="G45" s="42">
        <f t="shared" si="8"/>
        <v>622466</v>
      </c>
    </row>
    <row r="46" spans="1:9" x14ac:dyDescent="0.25">
      <c r="A46" s="42" t="str">
        <f t="shared" si="3"/>
        <v>BILBAO</v>
      </c>
      <c r="B46" s="41">
        <f t="shared" si="4"/>
        <v>489723</v>
      </c>
      <c r="C46" s="41">
        <f t="shared" si="5"/>
        <v>600568</v>
      </c>
      <c r="D46" s="41">
        <f t="shared" si="6"/>
        <v>11</v>
      </c>
      <c r="E46" s="42" t="str">
        <f t="shared" si="2"/>
        <v>VIGO</v>
      </c>
      <c r="F46" s="42">
        <f t="shared" si="7"/>
        <v>546912</v>
      </c>
      <c r="G46" s="42">
        <f t="shared" si="8"/>
        <v>651196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4366</v>
      </c>
      <c r="D47" s="41">
        <f t="shared" si="6"/>
        <v>28</v>
      </c>
      <c r="E47" s="42" t="str">
        <f t="shared" si="2"/>
        <v>BAHIA DE CADIZ</v>
      </c>
      <c r="F47" s="42">
        <f t="shared" si="7"/>
        <v>492023</v>
      </c>
      <c r="G47" s="42">
        <f t="shared" si="8"/>
        <v>501109</v>
      </c>
    </row>
    <row r="48" spans="1:9" x14ac:dyDescent="0.25">
      <c r="A48" s="42" t="str">
        <f t="shared" si="3"/>
        <v>CASTELLON</v>
      </c>
      <c r="B48" s="41">
        <f t="shared" si="4"/>
        <v>317118</v>
      </c>
      <c r="C48" s="41">
        <f t="shared" si="5"/>
        <v>323662</v>
      </c>
      <c r="D48" s="41">
        <f t="shared" si="6"/>
        <v>16</v>
      </c>
      <c r="E48" s="42" t="str">
        <f t="shared" si="2"/>
        <v>BILBAO</v>
      </c>
      <c r="F48" s="42">
        <f t="shared" si="7"/>
        <v>489723</v>
      </c>
      <c r="G48" s="42">
        <f t="shared" si="8"/>
        <v>600568</v>
      </c>
    </row>
    <row r="49" spans="1:7" x14ac:dyDescent="0.25">
      <c r="A49" s="42" t="str">
        <f t="shared" si="3"/>
        <v>CEUTA</v>
      </c>
      <c r="B49" s="41">
        <f t="shared" si="4"/>
        <v>633040</v>
      </c>
      <c r="C49" s="41">
        <f t="shared" si="5"/>
        <v>622466</v>
      </c>
      <c r="D49" s="41">
        <f t="shared" si="6"/>
        <v>8</v>
      </c>
      <c r="E49" s="42" t="str">
        <f t="shared" si="2"/>
        <v>MELILLA</v>
      </c>
      <c r="F49" s="42">
        <f t="shared" si="7"/>
        <v>461774</v>
      </c>
      <c r="G49" s="42">
        <f t="shared" si="8"/>
        <v>467632</v>
      </c>
    </row>
    <row r="50" spans="1:7" x14ac:dyDescent="0.25">
      <c r="A50" s="42" t="str">
        <f t="shared" si="3"/>
        <v>FERROL-SAN CIBRAO</v>
      </c>
      <c r="B50" s="41">
        <f t="shared" si="4"/>
        <v>37293</v>
      </c>
      <c r="C50" s="41">
        <f t="shared" si="5"/>
        <v>34150</v>
      </c>
      <c r="D50" s="41">
        <f t="shared" si="6"/>
        <v>23</v>
      </c>
      <c r="E50" s="42" t="str">
        <f t="shared" si="2"/>
        <v>GIJON</v>
      </c>
      <c r="F50" s="42">
        <f t="shared" si="7"/>
        <v>433871</v>
      </c>
      <c r="G50" s="42">
        <f t="shared" si="8"/>
        <v>447656</v>
      </c>
    </row>
    <row r="51" spans="1:7" x14ac:dyDescent="0.25">
      <c r="A51" s="42" t="str">
        <f t="shared" si="3"/>
        <v>GIJON</v>
      </c>
      <c r="B51" s="41">
        <f t="shared" si="4"/>
        <v>433871</v>
      </c>
      <c r="C51" s="41">
        <f t="shared" si="5"/>
        <v>447656</v>
      </c>
      <c r="D51" s="41">
        <f t="shared" si="6"/>
        <v>13</v>
      </c>
      <c r="E51" s="42" t="str">
        <f t="shared" si="2"/>
        <v>PASAIA</v>
      </c>
      <c r="F51" s="42">
        <f t="shared" si="7"/>
        <v>342052</v>
      </c>
      <c r="G51" s="42">
        <f t="shared" si="8"/>
        <v>311928</v>
      </c>
    </row>
    <row r="52" spans="1:7" x14ac:dyDescent="0.25">
      <c r="A52" s="42" t="str">
        <f t="shared" si="3"/>
        <v>HUELVA</v>
      </c>
      <c r="B52" s="41">
        <f t="shared" si="4"/>
        <v>90846</v>
      </c>
      <c r="C52" s="41">
        <f t="shared" si="5"/>
        <v>121953</v>
      </c>
      <c r="D52" s="41">
        <f t="shared" si="6"/>
        <v>20</v>
      </c>
      <c r="E52" s="42" t="str">
        <f t="shared" si="2"/>
        <v>MALAGA</v>
      </c>
      <c r="F52" s="42">
        <f t="shared" si="7"/>
        <v>331166</v>
      </c>
      <c r="G52" s="42">
        <f t="shared" si="8"/>
        <v>325625</v>
      </c>
    </row>
    <row r="53" spans="1:7" x14ac:dyDescent="0.25">
      <c r="A53" s="42" t="str">
        <f t="shared" si="3"/>
        <v>LAS PALMAS</v>
      </c>
      <c r="B53" s="41">
        <f t="shared" si="4"/>
        <v>2137224</v>
      </c>
      <c r="C53" s="41">
        <f t="shared" si="5"/>
        <v>1818054</v>
      </c>
      <c r="D53" s="41">
        <f t="shared" si="6"/>
        <v>5</v>
      </c>
      <c r="E53" s="42" t="str">
        <f t="shared" si="2"/>
        <v>CASTELLON</v>
      </c>
      <c r="F53" s="42">
        <f t="shared" si="7"/>
        <v>317118</v>
      </c>
      <c r="G53" s="42">
        <f t="shared" si="8"/>
        <v>323662</v>
      </c>
    </row>
    <row r="54" spans="1:7" x14ac:dyDescent="0.25">
      <c r="A54" s="42" t="str">
        <f t="shared" si="3"/>
        <v>MALAGA</v>
      </c>
      <c r="B54" s="41">
        <f t="shared" si="4"/>
        <v>331166</v>
      </c>
      <c r="C54" s="41">
        <f t="shared" si="5"/>
        <v>325625</v>
      </c>
      <c r="D54" s="41">
        <f t="shared" si="6"/>
        <v>15</v>
      </c>
      <c r="E54" s="42" t="str">
        <f t="shared" si="2"/>
        <v>ALMERIA</v>
      </c>
      <c r="F54" s="42">
        <f t="shared" si="7"/>
        <v>222497</v>
      </c>
      <c r="G54" s="42">
        <f t="shared" si="8"/>
        <v>246845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191428</v>
      </c>
      <c r="G55" s="42">
        <f t="shared" si="8"/>
        <v>149994</v>
      </c>
    </row>
    <row r="56" spans="1:7" x14ac:dyDescent="0.25">
      <c r="A56" s="42" t="str">
        <f t="shared" si="3"/>
        <v>MELILLA</v>
      </c>
      <c r="B56" s="41">
        <f t="shared" si="4"/>
        <v>461774</v>
      </c>
      <c r="C56" s="41">
        <f t="shared" si="5"/>
        <v>467632</v>
      </c>
      <c r="D56" s="41">
        <f t="shared" si="6"/>
        <v>12</v>
      </c>
      <c r="E56" s="42" t="str">
        <f t="shared" si="2"/>
        <v>MOTRIL</v>
      </c>
      <c r="F56" s="42">
        <f t="shared" si="9"/>
        <v>123524</v>
      </c>
      <c r="G56" s="42">
        <f t="shared" si="8"/>
        <v>110497</v>
      </c>
    </row>
    <row r="57" spans="1:7" x14ac:dyDescent="0.25">
      <c r="A57" s="42" t="str">
        <f t="shared" si="3"/>
        <v>MOTRIL</v>
      </c>
      <c r="B57" s="41">
        <f t="shared" si="4"/>
        <v>123524</v>
      </c>
      <c r="C57" s="41">
        <f t="shared" si="5"/>
        <v>110497</v>
      </c>
      <c r="D57" s="41">
        <f t="shared" si="6"/>
        <v>19</v>
      </c>
      <c r="E57" s="42" t="str">
        <f t="shared" si="2"/>
        <v>HUELVA</v>
      </c>
      <c r="F57" s="42">
        <f t="shared" si="9"/>
        <v>90846</v>
      </c>
      <c r="G57" s="42">
        <f t="shared" si="8"/>
        <v>121953</v>
      </c>
    </row>
    <row r="58" spans="1:7" x14ac:dyDescent="0.25">
      <c r="A58" s="42" t="str">
        <f t="shared" si="3"/>
        <v>PASAIA</v>
      </c>
      <c r="B58" s="41">
        <f t="shared" si="4"/>
        <v>342052</v>
      </c>
      <c r="C58" s="41">
        <f t="shared" si="5"/>
        <v>311928</v>
      </c>
      <c r="D58" s="41">
        <f t="shared" si="6"/>
        <v>14</v>
      </c>
      <c r="E58" s="42" t="str">
        <f t="shared" si="2"/>
        <v>ALICANTE</v>
      </c>
      <c r="F58" s="42">
        <f t="shared" si="9"/>
        <v>65122</v>
      </c>
      <c r="G58" s="42">
        <f t="shared" si="8"/>
        <v>65518</v>
      </c>
    </row>
    <row r="59" spans="1:7" x14ac:dyDescent="0.25">
      <c r="A59" s="42" t="str">
        <f t="shared" si="3"/>
        <v>SANTA CRUZ DE TENERIFE</v>
      </c>
      <c r="B59" s="41">
        <f t="shared" si="4"/>
        <v>2070703</v>
      </c>
      <c r="C59" s="41">
        <f t="shared" si="5"/>
        <v>2005782</v>
      </c>
      <c r="D59" s="41">
        <f t="shared" si="6"/>
        <v>6</v>
      </c>
      <c r="E59" s="42" t="str">
        <f t="shared" si="2"/>
        <v>TARRAGONA</v>
      </c>
      <c r="F59" s="42">
        <f t="shared" si="9"/>
        <v>57547</v>
      </c>
      <c r="G59" s="42">
        <f t="shared" si="8"/>
        <v>108980</v>
      </c>
    </row>
    <row r="60" spans="1:7" x14ac:dyDescent="0.25">
      <c r="A60" s="42" t="str">
        <f t="shared" si="3"/>
        <v>SANTANDER</v>
      </c>
      <c r="B60" s="41">
        <f t="shared" si="4"/>
        <v>882984</v>
      </c>
      <c r="C60" s="41">
        <f t="shared" si="5"/>
        <v>770030</v>
      </c>
      <c r="D60" s="41">
        <f t="shared" si="6"/>
        <v>7</v>
      </c>
      <c r="E60" s="42" t="str">
        <f t="shared" si="2"/>
        <v>FERROL-SAN CIBRAO</v>
      </c>
      <c r="F60" s="42">
        <f t="shared" si="9"/>
        <v>37293</v>
      </c>
      <c r="G60" s="42">
        <f t="shared" si="8"/>
        <v>34150</v>
      </c>
    </row>
    <row r="61" spans="1:7" x14ac:dyDescent="0.25">
      <c r="A61" s="42" t="str">
        <f t="shared" si="3"/>
        <v>SEVILLA</v>
      </c>
      <c r="B61" s="41">
        <f t="shared" si="4"/>
        <v>191428</v>
      </c>
      <c r="C61" s="41">
        <f t="shared" si="5"/>
        <v>149994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57547</v>
      </c>
      <c r="C62" s="41">
        <f t="shared" si="5"/>
        <v>108980</v>
      </c>
      <c r="D62" s="41">
        <f t="shared" si="6"/>
        <v>22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5030591</v>
      </c>
      <c r="C63" s="41">
        <f t="shared" si="5"/>
        <v>4249151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546912</v>
      </c>
      <c r="C64" s="41">
        <f t="shared" si="5"/>
        <v>651196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Agosto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41918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5">
        <v>900</v>
      </c>
      <c r="C7" s="35">
        <v>264</v>
      </c>
      <c r="D7" s="35">
        <v>3826</v>
      </c>
      <c r="E7" s="35">
        <v>1567</v>
      </c>
      <c r="F7" s="10">
        <f>((E7*100)/D7)-100</f>
        <v>-59.043387349712496</v>
      </c>
      <c r="G7" s="1"/>
      <c r="H7" s="1"/>
      <c r="I7" s="1"/>
    </row>
    <row r="8" spans="1:12" x14ac:dyDescent="0.25">
      <c r="A8" s="11" t="s">
        <v>45</v>
      </c>
      <c r="B8" s="36">
        <v>11530</v>
      </c>
      <c r="C8" s="36">
        <v>11794</v>
      </c>
      <c r="D8" s="36">
        <v>99495</v>
      </c>
      <c r="E8" s="36">
        <v>93475</v>
      </c>
      <c r="F8" s="13">
        <f t="shared" ref="F8:F35" si="0">((E8*100)/D8)-100</f>
        <v>-6.0505553042866467</v>
      </c>
      <c r="G8" s="1"/>
      <c r="H8" s="1"/>
      <c r="I8" s="1"/>
    </row>
    <row r="9" spans="1:12" x14ac:dyDescent="0.25">
      <c r="A9" s="8" t="s">
        <v>46</v>
      </c>
      <c r="B9" s="35">
        <v>475</v>
      </c>
      <c r="C9" s="35">
        <v>390</v>
      </c>
      <c r="D9" s="35">
        <v>4654</v>
      </c>
      <c r="E9" s="35">
        <v>4658</v>
      </c>
      <c r="F9" s="10">
        <f t="shared" si="0"/>
        <v>8.5947571981094484E-2</v>
      </c>
      <c r="G9" s="1"/>
      <c r="H9" s="1"/>
      <c r="I9" s="1"/>
    </row>
    <row r="10" spans="1:12" x14ac:dyDescent="0.25">
      <c r="A10" s="11" t="s">
        <v>47</v>
      </c>
      <c r="B10" s="36">
        <v>0</v>
      </c>
      <c r="C10" s="36">
        <v>0</v>
      </c>
      <c r="D10" s="36">
        <v>2</v>
      </c>
      <c r="E10" s="36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35">
        <v>388092</v>
      </c>
      <c r="C11" s="35">
        <v>364267</v>
      </c>
      <c r="D11" s="35">
        <v>2817555</v>
      </c>
      <c r="E11" s="35">
        <v>3090395</v>
      </c>
      <c r="F11" s="10">
        <f t="shared" si="0"/>
        <v>9.6835731689354816</v>
      </c>
      <c r="G11" s="1"/>
      <c r="H11" s="1"/>
      <c r="I11" s="1"/>
    </row>
    <row r="12" spans="1:12" x14ac:dyDescent="0.25">
      <c r="A12" s="11" t="s">
        <v>49</v>
      </c>
      <c r="B12" s="36">
        <v>7573</v>
      </c>
      <c r="C12" s="36">
        <v>5378</v>
      </c>
      <c r="D12" s="36">
        <v>59893.5</v>
      </c>
      <c r="E12" s="36">
        <v>56983.5</v>
      </c>
      <c r="F12" s="13">
        <f t="shared" si="0"/>
        <v>-4.8586240577024284</v>
      </c>
      <c r="G12" s="1"/>
      <c r="H12" s="1"/>
      <c r="I12" s="1"/>
    </row>
    <row r="13" spans="1:12" x14ac:dyDescent="0.25">
      <c r="A13" s="8" t="s">
        <v>50</v>
      </c>
      <c r="B13" s="35">
        <v>5368</v>
      </c>
      <c r="C13" s="35">
        <v>6436</v>
      </c>
      <c r="D13" s="35">
        <v>43461</v>
      </c>
      <c r="E13" s="35">
        <v>46262</v>
      </c>
      <c r="F13" s="10">
        <f t="shared" si="0"/>
        <v>6.4448586088677189</v>
      </c>
      <c r="G13" s="1"/>
      <c r="H13" s="1"/>
      <c r="I13" s="1"/>
    </row>
    <row r="14" spans="1:12" x14ac:dyDescent="0.25">
      <c r="A14" s="11" t="s">
        <v>51</v>
      </c>
      <c r="B14" s="36">
        <v>169586</v>
      </c>
      <c r="C14" s="36">
        <v>166719.5</v>
      </c>
      <c r="D14" s="36">
        <v>1152828</v>
      </c>
      <c r="E14" s="36">
        <v>1224770</v>
      </c>
      <c r="F14" s="13">
        <f t="shared" si="0"/>
        <v>6.2404799328260623</v>
      </c>
      <c r="G14" s="1"/>
      <c r="H14" s="1"/>
      <c r="I14" s="1"/>
    </row>
    <row r="15" spans="1:12" x14ac:dyDescent="0.25">
      <c r="A15" s="8" t="s">
        <v>52</v>
      </c>
      <c r="B15" s="35">
        <v>50828.5</v>
      </c>
      <c r="C15" s="35">
        <v>53309.25</v>
      </c>
      <c r="D15" s="35">
        <v>400214.75</v>
      </c>
      <c r="E15" s="35">
        <v>411325</v>
      </c>
      <c r="F15" s="10">
        <f t="shared" si="0"/>
        <v>2.776072096293305</v>
      </c>
      <c r="G15" s="1"/>
      <c r="H15" s="1"/>
      <c r="I15" s="1"/>
    </row>
    <row r="16" spans="1:12" x14ac:dyDescent="0.25">
      <c r="A16" s="11" t="s">
        <v>53</v>
      </c>
      <c r="B16" s="36">
        <v>6516</v>
      </c>
      <c r="C16" s="36">
        <v>8848</v>
      </c>
      <c r="D16" s="36">
        <v>51574</v>
      </c>
      <c r="E16" s="36">
        <v>61000</v>
      </c>
      <c r="F16" s="13">
        <f t="shared" si="0"/>
        <v>18.276651025710635</v>
      </c>
      <c r="G16" s="1"/>
      <c r="H16" s="1"/>
      <c r="I16" s="1"/>
    </row>
    <row r="17" spans="1:9" x14ac:dyDescent="0.25">
      <c r="A17" s="8" t="s">
        <v>54</v>
      </c>
      <c r="B17" s="35">
        <v>19443</v>
      </c>
      <c r="C17" s="35">
        <v>19530</v>
      </c>
      <c r="D17" s="35">
        <v>132290</v>
      </c>
      <c r="E17" s="35">
        <v>142576</v>
      </c>
      <c r="F17" s="10">
        <f t="shared" si="0"/>
        <v>7.7753420515534089</v>
      </c>
      <c r="G17" s="1"/>
      <c r="H17" s="1"/>
      <c r="I17" s="1"/>
    </row>
    <row r="18" spans="1:9" x14ac:dyDescent="0.25">
      <c r="A18" s="11" t="s">
        <v>55</v>
      </c>
      <c r="B18" s="36">
        <v>1073</v>
      </c>
      <c r="C18" s="36">
        <v>1320</v>
      </c>
      <c r="D18" s="36">
        <v>11969</v>
      </c>
      <c r="E18" s="36">
        <v>13017</v>
      </c>
      <c r="F18" s="13">
        <f t="shared" si="0"/>
        <v>8.7559528782688574</v>
      </c>
      <c r="G18" s="1"/>
      <c r="H18" s="1"/>
      <c r="I18" s="1"/>
    </row>
    <row r="19" spans="1:9" x14ac:dyDescent="0.25">
      <c r="A19" s="8" t="s">
        <v>56</v>
      </c>
      <c r="B19" s="35">
        <v>92</v>
      </c>
      <c r="C19" s="35">
        <v>82</v>
      </c>
      <c r="D19" s="35">
        <v>665</v>
      </c>
      <c r="E19" s="35">
        <v>594</v>
      </c>
      <c r="F19" s="10">
        <f t="shared" si="0"/>
        <v>-10.676691729323309</v>
      </c>
      <c r="G19" s="1"/>
      <c r="H19" s="1"/>
      <c r="I19" s="1"/>
    </row>
    <row r="20" spans="1:9" x14ac:dyDescent="0.25">
      <c r="A20" s="11" t="s">
        <v>57</v>
      </c>
      <c r="B20" s="36">
        <v>5510</v>
      </c>
      <c r="C20" s="36">
        <v>3252</v>
      </c>
      <c r="D20" s="36">
        <v>42108</v>
      </c>
      <c r="E20" s="36">
        <v>33926</v>
      </c>
      <c r="F20" s="13">
        <f t="shared" si="0"/>
        <v>-19.430986985845919</v>
      </c>
      <c r="G20" s="1"/>
      <c r="H20" s="1"/>
      <c r="I20" s="1"/>
    </row>
    <row r="21" spans="1:9" x14ac:dyDescent="0.25">
      <c r="A21" s="8" t="s">
        <v>58</v>
      </c>
      <c r="B21" s="35">
        <v>302</v>
      </c>
      <c r="C21" s="35">
        <v>243</v>
      </c>
      <c r="D21" s="35">
        <v>891</v>
      </c>
      <c r="E21" s="35">
        <v>3832</v>
      </c>
      <c r="F21" s="10">
        <f t="shared" si="0"/>
        <v>330.07856341189677</v>
      </c>
      <c r="G21" s="1"/>
      <c r="H21" s="1"/>
      <c r="I21" s="1"/>
    </row>
    <row r="22" spans="1:9" x14ac:dyDescent="0.25">
      <c r="A22" s="11" t="s">
        <v>59</v>
      </c>
      <c r="B22" s="36">
        <v>91257</v>
      </c>
      <c r="C22" s="36">
        <v>76255</v>
      </c>
      <c r="D22" s="36">
        <v>696505</v>
      </c>
      <c r="E22" s="36">
        <v>652508</v>
      </c>
      <c r="F22" s="13">
        <f t="shared" si="0"/>
        <v>-6.3168247176976422</v>
      </c>
      <c r="G22" s="1"/>
      <c r="H22" s="1"/>
      <c r="I22" s="1"/>
    </row>
    <row r="23" spans="1:9" x14ac:dyDescent="0.25">
      <c r="A23" s="8" t="s">
        <v>60</v>
      </c>
      <c r="B23" s="35">
        <v>53015</v>
      </c>
      <c r="C23" s="35">
        <v>4639</v>
      </c>
      <c r="D23" s="35">
        <v>184303</v>
      </c>
      <c r="E23" s="35">
        <v>76644</v>
      </c>
      <c r="F23" s="10">
        <f t="shared" si="0"/>
        <v>-58.41413324796666</v>
      </c>
      <c r="G23" s="1"/>
      <c r="H23" s="1"/>
      <c r="I23" s="1"/>
    </row>
    <row r="24" spans="1:9" x14ac:dyDescent="0.25">
      <c r="A24" s="11" t="s">
        <v>61</v>
      </c>
      <c r="B24" s="36">
        <v>2108</v>
      </c>
      <c r="C24" s="36">
        <v>2508</v>
      </c>
      <c r="D24" s="36">
        <v>19406</v>
      </c>
      <c r="E24" s="36">
        <v>18687</v>
      </c>
      <c r="F24" s="13">
        <f t="shared" si="0"/>
        <v>-3.705039678449964</v>
      </c>
      <c r="G24" s="1"/>
      <c r="H24" s="1"/>
      <c r="I24" s="1"/>
    </row>
    <row r="25" spans="1:9" x14ac:dyDescent="0.25">
      <c r="A25" s="8" t="s">
        <v>62</v>
      </c>
      <c r="B25" s="35">
        <v>2891</v>
      </c>
      <c r="C25" s="35">
        <v>3513</v>
      </c>
      <c r="D25" s="35">
        <v>23172</v>
      </c>
      <c r="E25" s="35">
        <v>24908</v>
      </c>
      <c r="F25" s="10">
        <f t="shared" si="0"/>
        <v>7.4918004488175427</v>
      </c>
      <c r="G25" s="1"/>
      <c r="H25" s="1"/>
      <c r="I25" s="1"/>
    </row>
    <row r="26" spans="1:9" x14ac:dyDescent="0.25">
      <c r="A26" s="11" t="s">
        <v>63</v>
      </c>
      <c r="B26" s="36">
        <v>413</v>
      </c>
      <c r="C26" s="36">
        <v>0</v>
      </c>
      <c r="D26" s="36">
        <v>3884</v>
      </c>
      <c r="E26" s="36">
        <v>1717</v>
      </c>
      <c r="F26" s="13">
        <f t="shared" si="0"/>
        <v>-55.792996910401648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26200</v>
      </c>
      <c r="C28" s="36">
        <v>23859</v>
      </c>
      <c r="D28" s="36">
        <v>200722</v>
      </c>
      <c r="E28" s="36">
        <v>208593</v>
      </c>
      <c r="F28" s="13">
        <f t="shared" si="0"/>
        <v>3.9213439483464754</v>
      </c>
      <c r="G28" s="1"/>
      <c r="H28" s="1"/>
      <c r="I28" s="1"/>
    </row>
    <row r="29" spans="1:9" x14ac:dyDescent="0.25">
      <c r="A29" s="8" t="s">
        <v>66</v>
      </c>
      <c r="B29" s="35">
        <v>42</v>
      </c>
      <c r="C29" s="35">
        <v>33</v>
      </c>
      <c r="D29" s="35">
        <v>810</v>
      </c>
      <c r="E29" s="35">
        <v>567</v>
      </c>
      <c r="F29" s="10">
        <f t="shared" si="0"/>
        <v>-30</v>
      </c>
      <c r="G29" s="1"/>
      <c r="H29" s="1"/>
      <c r="I29" s="1"/>
    </row>
    <row r="30" spans="1:9" x14ac:dyDescent="0.25">
      <c r="A30" s="11" t="s">
        <v>67</v>
      </c>
      <c r="B30" s="36">
        <v>12252</v>
      </c>
      <c r="C30" s="36">
        <v>14119</v>
      </c>
      <c r="D30" s="36">
        <v>91687</v>
      </c>
      <c r="E30" s="36">
        <v>103162</v>
      </c>
      <c r="F30" s="13">
        <f t="shared" si="0"/>
        <v>12.515405673650577</v>
      </c>
      <c r="G30" s="1"/>
      <c r="H30" s="1"/>
      <c r="I30" s="1"/>
    </row>
    <row r="31" spans="1:9" x14ac:dyDescent="0.25">
      <c r="A31" s="8" t="s">
        <v>68</v>
      </c>
      <c r="B31" s="35">
        <v>10009</v>
      </c>
      <c r="C31" s="35">
        <v>11450</v>
      </c>
      <c r="D31" s="35">
        <v>98275</v>
      </c>
      <c r="E31" s="35">
        <v>104574</v>
      </c>
      <c r="F31" s="10">
        <f t="shared" si="0"/>
        <v>6.409564996184173</v>
      </c>
      <c r="G31" s="1"/>
      <c r="H31" s="1"/>
      <c r="I31" s="1"/>
    </row>
    <row r="32" spans="1:9" x14ac:dyDescent="0.25">
      <c r="A32" s="11" t="s">
        <v>69</v>
      </c>
      <c r="B32" s="36">
        <v>348537</v>
      </c>
      <c r="C32" s="36">
        <v>401964</v>
      </c>
      <c r="D32" s="36">
        <v>2924953</v>
      </c>
      <c r="E32" s="36">
        <v>2919032</v>
      </c>
      <c r="F32" s="13">
        <f t="shared" si="0"/>
        <v>-0.20243060315840467</v>
      </c>
      <c r="G32" s="1"/>
      <c r="H32" s="1"/>
      <c r="I32" s="1"/>
    </row>
    <row r="33" spans="1:9" x14ac:dyDescent="0.25">
      <c r="A33" s="8" t="s">
        <v>70</v>
      </c>
      <c r="B33" s="35">
        <v>18152.5</v>
      </c>
      <c r="C33" s="35">
        <v>16562</v>
      </c>
      <c r="D33" s="35">
        <v>142258</v>
      </c>
      <c r="E33" s="35">
        <v>132297</v>
      </c>
      <c r="F33" s="10">
        <f t="shared" si="0"/>
        <v>-7.0020666676039269</v>
      </c>
      <c r="G33" s="1"/>
      <c r="H33" s="1"/>
      <c r="I33" s="1"/>
    </row>
    <row r="34" spans="1:9" x14ac:dyDescent="0.25">
      <c r="A34" s="11" t="s">
        <v>71</v>
      </c>
      <c r="B34" s="36">
        <v>2632</v>
      </c>
      <c r="C34" s="36">
        <v>3142</v>
      </c>
      <c r="D34" s="36">
        <v>21405</v>
      </c>
      <c r="E34" s="36">
        <v>23061</v>
      </c>
      <c r="F34" s="13">
        <f t="shared" si="0"/>
        <v>7.7365101611772928</v>
      </c>
      <c r="G34" s="1"/>
      <c r="H34" s="1"/>
      <c r="I34" s="1"/>
    </row>
    <row r="35" spans="1:9" x14ac:dyDescent="0.25">
      <c r="A35" s="14" t="s">
        <v>72</v>
      </c>
      <c r="B35" s="15">
        <f>SUM(B7:B34)</f>
        <v>1234797</v>
      </c>
      <c r="C35" s="15">
        <f t="shared" ref="C35:E35" si="1">SUM(C7:C34)</f>
        <v>1199876.75</v>
      </c>
      <c r="D35" s="15">
        <f t="shared" si="1"/>
        <v>9228806.25</v>
      </c>
      <c r="E35" s="15">
        <f t="shared" si="1"/>
        <v>9450130.5</v>
      </c>
      <c r="F35" s="16">
        <f t="shared" si="0"/>
        <v>2.3981893649571475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1567</v>
      </c>
      <c r="C38" s="41">
        <f>D7</f>
        <v>3826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3090395</v>
      </c>
      <c r="G38" s="42">
        <f>LOOKUP(E38,$A$38:$A$65,$C$38:$C$65)</f>
        <v>2817555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93475</v>
      </c>
      <c r="C39" s="41">
        <f t="shared" ref="C39:C65" si="5">D8</f>
        <v>99495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2919032</v>
      </c>
      <c r="G39" s="42">
        <f t="shared" ref="G39:G65" si="8">LOOKUP(E39,$A$38:$A$65,$C$38:$C$65)</f>
        <v>2924953</v>
      </c>
    </row>
    <row r="40" spans="1:9" x14ac:dyDescent="0.25">
      <c r="A40" s="42" t="str">
        <f t="shared" si="3"/>
        <v>ALMERIA</v>
      </c>
      <c r="B40" s="41">
        <f t="shared" si="4"/>
        <v>4658</v>
      </c>
      <c r="C40" s="41">
        <f t="shared" si="5"/>
        <v>4654</v>
      </c>
      <c r="D40" s="41">
        <f t="shared" si="6"/>
        <v>21</v>
      </c>
      <c r="E40" s="42" t="str">
        <f t="shared" si="2"/>
        <v>BARCELONA</v>
      </c>
      <c r="F40" s="42">
        <f t="shared" si="7"/>
        <v>1224770</v>
      </c>
      <c r="G40" s="42">
        <f t="shared" si="8"/>
        <v>1152828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</v>
      </c>
      <c r="D41" s="41">
        <f t="shared" si="6"/>
        <v>28</v>
      </c>
      <c r="E41" s="42" t="str">
        <f t="shared" si="2"/>
        <v>LAS PALMAS</v>
      </c>
      <c r="F41" s="42">
        <f t="shared" si="7"/>
        <v>652508</v>
      </c>
      <c r="G41" s="42">
        <f t="shared" si="8"/>
        <v>696505</v>
      </c>
    </row>
    <row r="42" spans="1:9" x14ac:dyDescent="0.25">
      <c r="A42" s="42" t="str">
        <f t="shared" si="3"/>
        <v>BAHIA DE ALGECIRAS</v>
      </c>
      <c r="B42" s="41">
        <f t="shared" si="4"/>
        <v>3090395</v>
      </c>
      <c r="C42" s="41">
        <f t="shared" si="5"/>
        <v>2817555</v>
      </c>
      <c r="D42" s="41">
        <f t="shared" si="6"/>
        <v>1</v>
      </c>
      <c r="E42" s="42" t="str">
        <f t="shared" si="2"/>
        <v>BILBAO</v>
      </c>
      <c r="F42" s="42">
        <f t="shared" si="7"/>
        <v>411325</v>
      </c>
      <c r="G42" s="42">
        <f t="shared" si="8"/>
        <v>400214.75</v>
      </c>
    </row>
    <row r="43" spans="1:9" x14ac:dyDescent="0.25">
      <c r="A43" s="42" t="str">
        <f t="shared" si="3"/>
        <v>BAHIA DE CADIZ</v>
      </c>
      <c r="B43" s="41">
        <f t="shared" si="4"/>
        <v>56983.5</v>
      </c>
      <c r="C43" s="41">
        <f t="shared" si="5"/>
        <v>59893.5</v>
      </c>
      <c r="D43" s="41">
        <f t="shared" si="6"/>
        <v>14</v>
      </c>
      <c r="E43" s="42" t="str">
        <f t="shared" si="2"/>
        <v>SANTA CRUZ DE TENERIFE</v>
      </c>
      <c r="F43" s="42">
        <f t="shared" si="7"/>
        <v>208593</v>
      </c>
      <c r="G43" s="42">
        <f t="shared" si="8"/>
        <v>200722</v>
      </c>
    </row>
    <row r="44" spans="1:9" x14ac:dyDescent="0.25">
      <c r="A44" s="42" t="str">
        <f t="shared" si="3"/>
        <v>BALEARES</v>
      </c>
      <c r="B44" s="41">
        <f t="shared" si="4"/>
        <v>46262</v>
      </c>
      <c r="C44" s="41">
        <f t="shared" si="5"/>
        <v>43461</v>
      </c>
      <c r="D44" s="41">
        <f t="shared" si="6"/>
        <v>15</v>
      </c>
      <c r="E44" s="42" t="str">
        <f t="shared" si="2"/>
        <v>CASTELLON</v>
      </c>
      <c r="F44" s="42">
        <f t="shared" si="7"/>
        <v>142576</v>
      </c>
      <c r="G44" s="42">
        <f t="shared" si="8"/>
        <v>132290</v>
      </c>
    </row>
    <row r="45" spans="1:9" x14ac:dyDescent="0.25">
      <c r="A45" s="42" t="str">
        <f t="shared" si="3"/>
        <v>BARCELONA</v>
      </c>
      <c r="B45" s="41">
        <f t="shared" si="4"/>
        <v>1224770</v>
      </c>
      <c r="C45" s="41">
        <f t="shared" si="5"/>
        <v>1152828</v>
      </c>
      <c r="D45" s="41">
        <f t="shared" si="6"/>
        <v>3</v>
      </c>
      <c r="E45" s="42" t="str">
        <f t="shared" si="2"/>
        <v>VIGO</v>
      </c>
      <c r="F45" s="42">
        <f t="shared" si="7"/>
        <v>132297</v>
      </c>
      <c r="G45" s="42">
        <f t="shared" si="8"/>
        <v>142258</v>
      </c>
    </row>
    <row r="46" spans="1:9" x14ac:dyDescent="0.25">
      <c r="A46" s="42" t="str">
        <f t="shared" si="3"/>
        <v>BILBAO</v>
      </c>
      <c r="B46" s="41">
        <f t="shared" si="4"/>
        <v>411325</v>
      </c>
      <c r="C46" s="41">
        <f t="shared" si="5"/>
        <v>400214.75</v>
      </c>
      <c r="D46" s="41">
        <f t="shared" si="6"/>
        <v>5</v>
      </c>
      <c r="E46" s="42" t="str">
        <f t="shared" si="2"/>
        <v>TARRAGONA</v>
      </c>
      <c r="F46" s="42">
        <f t="shared" si="7"/>
        <v>104574</v>
      </c>
      <c r="G46" s="42">
        <f t="shared" si="8"/>
        <v>98275</v>
      </c>
    </row>
    <row r="47" spans="1:9" x14ac:dyDescent="0.25">
      <c r="A47" s="42" t="str">
        <f t="shared" si="3"/>
        <v>CARTAGENA</v>
      </c>
      <c r="B47" s="41">
        <f t="shared" si="4"/>
        <v>61000</v>
      </c>
      <c r="C47" s="41">
        <f t="shared" si="5"/>
        <v>51574</v>
      </c>
      <c r="D47" s="41">
        <f t="shared" si="6"/>
        <v>13</v>
      </c>
      <c r="E47" s="42" t="str">
        <f t="shared" si="2"/>
        <v>SEVILLA</v>
      </c>
      <c r="F47" s="42">
        <f t="shared" si="7"/>
        <v>103162</v>
      </c>
      <c r="G47" s="42">
        <f t="shared" si="8"/>
        <v>91687</v>
      </c>
    </row>
    <row r="48" spans="1:9" x14ac:dyDescent="0.25">
      <c r="A48" s="42" t="str">
        <f t="shared" si="3"/>
        <v>CASTELLON</v>
      </c>
      <c r="B48" s="41">
        <f t="shared" si="4"/>
        <v>142576</v>
      </c>
      <c r="C48" s="41">
        <f t="shared" si="5"/>
        <v>132290</v>
      </c>
      <c r="D48" s="41">
        <f t="shared" si="6"/>
        <v>7</v>
      </c>
      <c r="E48" s="42" t="str">
        <f t="shared" si="2"/>
        <v>ALICANTE</v>
      </c>
      <c r="F48" s="42">
        <f t="shared" si="7"/>
        <v>93475</v>
      </c>
      <c r="G48" s="42">
        <f t="shared" si="8"/>
        <v>99495</v>
      </c>
    </row>
    <row r="49" spans="1:7" x14ac:dyDescent="0.25">
      <c r="A49" s="42" t="str">
        <f t="shared" si="3"/>
        <v>CEUTA</v>
      </c>
      <c r="B49" s="41">
        <f t="shared" si="4"/>
        <v>13017</v>
      </c>
      <c r="C49" s="41">
        <f t="shared" si="5"/>
        <v>11969</v>
      </c>
      <c r="D49" s="41">
        <f t="shared" si="6"/>
        <v>20</v>
      </c>
      <c r="E49" s="42" t="str">
        <f t="shared" si="2"/>
        <v>MALAGA</v>
      </c>
      <c r="F49" s="42">
        <f t="shared" si="7"/>
        <v>76644</v>
      </c>
      <c r="G49" s="42">
        <f t="shared" si="8"/>
        <v>184303</v>
      </c>
    </row>
    <row r="50" spans="1:7" x14ac:dyDescent="0.25">
      <c r="A50" s="42" t="str">
        <f t="shared" si="3"/>
        <v>FERROL-SAN CIBRAO</v>
      </c>
      <c r="B50" s="41">
        <f t="shared" si="4"/>
        <v>594</v>
      </c>
      <c r="C50" s="41">
        <f t="shared" si="5"/>
        <v>665</v>
      </c>
      <c r="D50" s="41">
        <f t="shared" si="6"/>
        <v>25</v>
      </c>
      <c r="E50" s="42" t="str">
        <f t="shared" si="2"/>
        <v>CARTAGENA</v>
      </c>
      <c r="F50" s="42">
        <f t="shared" si="7"/>
        <v>61000</v>
      </c>
      <c r="G50" s="42">
        <f t="shared" si="8"/>
        <v>51574</v>
      </c>
    </row>
    <row r="51" spans="1:7" x14ac:dyDescent="0.25">
      <c r="A51" s="42" t="str">
        <f t="shared" si="3"/>
        <v>GIJON</v>
      </c>
      <c r="B51" s="41">
        <f t="shared" si="4"/>
        <v>33926</v>
      </c>
      <c r="C51" s="41">
        <f t="shared" si="5"/>
        <v>42108</v>
      </c>
      <c r="D51" s="41">
        <f t="shared" si="6"/>
        <v>16</v>
      </c>
      <c r="E51" s="42" t="str">
        <f t="shared" si="2"/>
        <v>BAHIA DE CADIZ</v>
      </c>
      <c r="F51" s="42">
        <f t="shared" si="7"/>
        <v>56983.5</v>
      </c>
      <c r="G51" s="42">
        <f t="shared" si="8"/>
        <v>59893.5</v>
      </c>
    </row>
    <row r="52" spans="1:7" x14ac:dyDescent="0.25">
      <c r="A52" s="42" t="str">
        <f t="shared" si="3"/>
        <v>HUELVA</v>
      </c>
      <c r="B52" s="41">
        <f t="shared" si="4"/>
        <v>3832</v>
      </c>
      <c r="C52" s="41">
        <f t="shared" si="5"/>
        <v>891</v>
      </c>
      <c r="D52" s="41">
        <f t="shared" si="6"/>
        <v>22</v>
      </c>
      <c r="E52" s="42" t="str">
        <f t="shared" si="2"/>
        <v>BALEARES</v>
      </c>
      <c r="F52" s="42">
        <f t="shared" si="7"/>
        <v>46262</v>
      </c>
      <c r="G52" s="42">
        <f t="shared" si="8"/>
        <v>43461</v>
      </c>
    </row>
    <row r="53" spans="1:7" x14ac:dyDescent="0.25">
      <c r="A53" s="42" t="str">
        <f t="shared" si="3"/>
        <v>LAS PALMAS</v>
      </c>
      <c r="B53" s="41">
        <f t="shared" si="4"/>
        <v>652508</v>
      </c>
      <c r="C53" s="41">
        <f t="shared" si="5"/>
        <v>696505</v>
      </c>
      <c r="D53" s="41">
        <f t="shared" si="6"/>
        <v>4</v>
      </c>
      <c r="E53" s="42" t="str">
        <f t="shared" si="2"/>
        <v>GIJON</v>
      </c>
      <c r="F53" s="42">
        <f t="shared" si="7"/>
        <v>33926</v>
      </c>
      <c r="G53" s="42">
        <f t="shared" si="8"/>
        <v>42108</v>
      </c>
    </row>
    <row r="54" spans="1:7" x14ac:dyDescent="0.25">
      <c r="A54" s="42" t="str">
        <f t="shared" si="3"/>
        <v>MALAGA</v>
      </c>
      <c r="B54" s="41">
        <f t="shared" si="4"/>
        <v>76644</v>
      </c>
      <c r="C54" s="41">
        <f t="shared" si="5"/>
        <v>184303</v>
      </c>
      <c r="D54" s="41">
        <f t="shared" si="6"/>
        <v>12</v>
      </c>
      <c r="E54" s="42" t="str">
        <f t="shared" si="2"/>
        <v>MELILLA</v>
      </c>
      <c r="F54" s="42">
        <f t="shared" si="7"/>
        <v>24908</v>
      </c>
      <c r="G54" s="42">
        <f t="shared" si="8"/>
        <v>23172</v>
      </c>
    </row>
    <row r="55" spans="1:7" x14ac:dyDescent="0.25">
      <c r="A55" s="42" t="str">
        <f t="shared" si="3"/>
        <v>MARIN Y RIA DE PONTEVEDRA</v>
      </c>
      <c r="B55" s="41">
        <f t="shared" si="4"/>
        <v>18687</v>
      </c>
      <c r="C55" s="41">
        <f t="shared" si="5"/>
        <v>19406</v>
      </c>
      <c r="D55" s="41">
        <f t="shared" si="6"/>
        <v>19</v>
      </c>
      <c r="E55" s="42" t="str">
        <f t="shared" si="2"/>
        <v>VILAGARCIA</v>
      </c>
      <c r="F55" s="42">
        <f t="shared" ref="F55:F65" si="9">LOOKUP(E55,$A$38:$A$65,$B$38:$B$65)</f>
        <v>23061</v>
      </c>
      <c r="G55" s="42">
        <f t="shared" si="8"/>
        <v>21405</v>
      </c>
    </row>
    <row r="56" spans="1:7" x14ac:dyDescent="0.25">
      <c r="A56" s="42" t="str">
        <f t="shared" si="3"/>
        <v>MELILLA</v>
      </c>
      <c r="B56" s="41">
        <f t="shared" si="4"/>
        <v>24908</v>
      </c>
      <c r="C56" s="41">
        <f t="shared" si="5"/>
        <v>23172</v>
      </c>
      <c r="D56" s="41">
        <f t="shared" si="6"/>
        <v>17</v>
      </c>
      <c r="E56" s="42" t="str">
        <f t="shared" si="2"/>
        <v>MARIN Y RIA DE PONTEVEDRA</v>
      </c>
      <c r="F56" s="42">
        <f t="shared" si="9"/>
        <v>18687</v>
      </c>
      <c r="G56" s="42">
        <f t="shared" si="8"/>
        <v>19406</v>
      </c>
    </row>
    <row r="57" spans="1:7" x14ac:dyDescent="0.25">
      <c r="A57" s="42" t="str">
        <f t="shared" si="3"/>
        <v>MOTRIL</v>
      </c>
      <c r="B57" s="41">
        <f t="shared" si="4"/>
        <v>1717</v>
      </c>
      <c r="C57" s="41">
        <f t="shared" si="5"/>
        <v>3884</v>
      </c>
      <c r="D57" s="41">
        <f t="shared" si="6"/>
        <v>23</v>
      </c>
      <c r="E57" s="42" t="str">
        <f t="shared" si="2"/>
        <v>CEUTA</v>
      </c>
      <c r="F57" s="42">
        <f t="shared" si="9"/>
        <v>13017</v>
      </c>
      <c r="G57" s="42">
        <f t="shared" si="8"/>
        <v>11969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9"/>
        <v>4658</v>
      </c>
      <c r="G58" s="42">
        <f t="shared" si="8"/>
        <v>4654</v>
      </c>
    </row>
    <row r="59" spans="1:7" x14ac:dyDescent="0.25">
      <c r="A59" s="42" t="str">
        <f t="shared" si="3"/>
        <v>SANTA CRUZ DE TENERIFE</v>
      </c>
      <c r="B59" s="41">
        <f t="shared" si="4"/>
        <v>208593</v>
      </c>
      <c r="C59" s="41">
        <f t="shared" si="5"/>
        <v>200722</v>
      </c>
      <c r="D59" s="41">
        <f t="shared" si="6"/>
        <v>6</v>
      </c>
      <c r="E59" s="42" t="str">
        <f t="shared" si="2"/>
        <v>HUELVA</v>
      </c>
      <c r="F59" s="42">
        <f t="shared" si="9"/>
        <v>3832</v>
      </c>
      <c r="G59" s="42">
        <f t="shared" si="8"/>
        <v>891</v>
      </c>
    </row>
    <row r="60" spans="1:7" x14ac:dyDescent="0.25">
      <c r="A60" s="42" t="str">
        <f t="shared" si="3"/>
        <v>SANTANDER</v>
      </c>
      <c r="B60" s="41">
        <f t="shared" si="4"/>
        <v>567</v>
      </c>
      <c r="C60" s="41">
        <f t="shared" si="5"/>
        <v>810</v>
      </c>
      <c r="D60" s="41">
        <f t="shared" si="6"/>
        <v>26</v>
      </c>
      <c r="E60" s="42" t="str">
        <f t="shared" si="2"/>
        <v>MOTRIL</v>
      </c>
      <c r="F60" s="42">
        <f t="shared" si="9"/>
        <v>1717</v>
      </c>
      <c r="G60" s="42">
        <f t="shared" si="8"/>
        <v>3884</v>
      </c>
    </row>
    <row r="61" spans="1:7" x14ac:dyDescent="0.25">
      <c r="A61" s="42" t="str">
        <f t="shared" si="3"/>
        <v>SEVILLA</v>
      </c>
      <c r="B61" s="41">
        <f t="shared" si="4"/>
        <v>103162</v>
      </c>
      <c r="C61" s="41">
        <f t="shared" si="5"/>
        <v>91687</v>
      </c>
      <c r="D61" s="41">
        <f t="shared" si="6"/>
        <v>10</v>
      </c>
      <c r="E61" s="42" t="str">
        <f t="shared" si="2"/>
        <v>A CORUÑA</v>
      </c>
      <c r="F61" s="42">
        <f t="shared" si="9"/>
        <v>1567</v>
      </c>
      <c r="G61" s="42">
        <f t="shared" si="8"/>
        <v>3826</v>
      </c>
    </row>
    <row r="62" spans="1:7" x14ac:dyDescent="0.25">
      <c r="A62" s="42" t="str">
        <f t="shared" si="3"/>
        <v>TARRAGONA</v>
      </c>
      <c r="B62" s="41">
        <f t="shared" si="4"/>
        <v>104574</v>
      </c>
      <c r="C62" s="41">
        <f t="shared" si="5"/>
        <v>98275</v>
      </c>
      <c r="D62" s="41">
        <f t="shared" si="6"/>
        <v>9</v>
      </c>
      <c r="E62" s="42" t="str">
        <f t="shared" si="2"/>
        <v>FERROL-SAN CIBRAO</v>
      </c>
      <c r="F62" s="42">
        <f t="shared" si="9"/>
        <v>594</v>
      </c>
      <c r="G62" s="42">
        <f t="shared" si="8"/>
        <v>665</v>
      </c>
    </row>
    <row r="63" spans="1:7" x14ac:dyDescent="0.25">
      <c r="A63" s="42" t="str">
        <f t="shared" si="3"/>
        <v>VALENCIA</v>
      </c>
      <c r="B63" s="41">
        <f t="shared" si="4"/>
        <v>2919032</v>
      </c>
      <c r="C63" s="41">
        <f t="shared" si="5"/>
        <v>2924953</v>
      </c>
      <c r="D63" s="41">
        <f t="shared" si="6"/>
        <v>2</v>
      </c>
      <c r="E63" s="42" t="str">
        <f t="shared" si="2"/>
        <v>SANTANDER</v>
      </c>
      <c r="F63" s="42">
        <f t="shared" si="9"/>
        <v>567</v>
      </c>
      <c r="G63" s="42">
        <f t="shared" si="8"/>
        <v>810</v>
      </c>
    </row>
    <row r="64" spans="1:7" x14ac:dyDescent="0.25">
      <c r="A64" s="42" t="str">
        <f t="shared" si="3"/>
        <v>VIGO</v>
      </c>
      <c r="B64" s="41">
        <f t="shared" si="4"/>
        <v>132297</v>
      </c>
      <c r="C64" s="41">
        <f t="shared" si="5"/>
        <v>142258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23061</v>
      </c>
      <c r="C65" s="41">
        <f t="shared" si="5"/>
        <v>21405</v>
      </c>
      <c r="D65" s="41">
        <f t="shared" si="6"/>
        <v>18</v>
      </c>
      <c r="E65" s="42" t="str">
        <f t="shared" si="2"/>
        <v>AVILES</v>
      </c>
      <c r="F65" s="42">
        <f t="shared" si="9"/>
        <v>0</v>
      </c>
      <c r="G65" s="42">
        <f t="shared" si="8"/>
        <v>2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Agosto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41918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567</v>
      </c>
      <c r="C8" s="38">
        <v>639</v>
      </c>
      <c r="D8" s="38">
        <v>1288</v>
      </c>
      <c r="E8" s="38">
        <v>1155</v>
      </c>
      <c r="F8" s="13">
        <f t="shared" ref="F8:F35" si="0">((E8*100)/D8)-100</f>
        <v>-10.326086956521735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354381</v>
      </c>
      <c r="C11" s="37">
        <v>338455</v>
      </c>
      <c r="D11" s="37">
        <v>2559043</v>
      </c>
      <c r="E11" s="37">
        <v>2845575</v>
      </c>
      <c r="F11" s="10">
        <f t="shared" si="0"/>
        <v>11.196841944430005</v>
      </c>
      <c r="G11" s="1"/>
      <c r="H11" s="1"/>
      <c r="I11" s="1"/>
    </row>
    <row r="12" spans="1:12" x14ac:dyDescent="0.25">
      <c r="A12" s="11" t="s">
        <v>49</v>
      </c>
      <c r="B12" s="38">
        <v>0</v>
      </c>
      <c r="C12" s="38">
        <v>0</v>
      </c>
      <c r="D12" s="38">
        <v>0</v>
      </c>
      <c r="E12" s="38">
        <v>100</v>
      </c>
      <c r="F12" s="13" t="e">
        <f t="shared" si="0"/>
        <v>#DIV/0!</v>
      </c>
      <c r="G12" s="1"/>
      <c r="H12" s="1"/>
      <c r="I12" s="1"/>
    </row>
    <row r="13" spans="1:12" x14ac:dyDescent="0.25">
      <c r="A13" s="8" t="s">
        <v>50</v>
      </c>
      <c r="B13" s="37">
        <v>4</v>
      </c>
      <c r="C13" s="37">
        <v>0</v>
      </c>
      <c r="D13" s="37">
        <v>11</v>
      </c>
      <c r="E13" s="37">
        <v>19</v>
      </c>
      <c r="F13" s="10">
        <f t="shared" si="0"/>
        <v>72.72727272727272</v>
      </c>
      <c r="G13" s="1"/>
      <c r="H13" s="1"/>
      <c r="I13" s="1"/>
    </row>
    <row r="14" spans="1:12" x14ac:dyDescent="0.25">
      <c r="A14" s="11" t="s">
        <v>51</v>
      </c>
      <c r="B14" s="38">
        <v>23420</v>
      </c>
      <c r="C14" s="38">
        <v>26532.5</v>
      </c>
      <c r="D14" s="38">
        <v>191553</v>
      </c>
      <c r="E14" s="38">
        <v>202281.5</v>
      </c>
      <c r="F14" s="13">
        <f t="shared" si="0"/>
        <v>5.6007997786513357</v>
      </c>
      <c r="G14" s="1"/>
      <c r="H14" s="1"/>
      <c r="I14" s="1"/>
    </row>
    <row r="15" spans="1:12" x14ac:dyDescent="0.25">
      <c r="A15" s="8" t="s">
        <v>52</v>
      </c>
      <c r="B15" s="37">
        <v>193.25</v>
      </c>
      <c r="C15" s="37">
        <v>428.25</v>
      </c>
      <c r="D15" s="37">
        <v>670</v>
      </c>
      <c r="E15" s="37">
        <v>799.25</v>
      </c>
      <c r="F15" s="10">
        <f t="shared" si="0"/>
        <v>19.291044776119406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0</v>
      </c>
      <c r="D16" s="38">
        <v>0</v>
      </c>
      <c r="E16" s="38">
        <v>208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7">
        <v>228</v>
      </c>
      <c r="C17" s="37">
        <v>2411</v>
      </c>
      <c r="D17" s="37">
        <v>1415</v>
      </c>
      <c r="E17" s="37">
        <v>7061</v>
      </c>
      <c r="F17" s="10">
        <f t="shared" si="0"/>
        <v>399.01060070671377</v>
      </c>
      <c r="G17" s="1"/>
      <c r="H17" s="1"/>
      <c r="I17" s="1"/>
    </row>
    <row r="18" spans="1:9" x14ac:dyDescent="0.25">
      <c r="A18" s="11" t="s">
        <v>55</v>
      </c>
      <c r="B18" s="38">
        <v>0</v>
      </c>
      <c r="C18" s="38">
        <v>0</v>
      </c>
      <c r="D18" s="38">
        <v>0</v>
      </c>
      <c r="E18" s="38">
        <v>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20</v>
      </c>
      <c r="C20" s="38">
        <v>0</v>
      </c>
      <c r="D20" s="38">
        <v>40</v>
      </c>
      <c r="E20" s="38">
        <v>0</v>
      </c>
      <c r="F20" s="17">
        <f t="shared" si="0"/>
        <v>-100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56971</v>
      </c>
      <c r="C22" s="38">
        <v>38987</v>
      </c>
      <c r="D22" s="38">
        <v>426736</v>
      </c>
      <c r="E22" s="38">
        <v>360969</v>
      </c>
      <c r="F22" s="13">
        <f t="shared" si="0"/>
        <v>-15.411636234111953</v>
      </c>
      <c r="G22" s="1"/>
      <c r="H22" s="1"/>
      <c r="I22" s="1"/>
    </row>
    <row r="23" spans="1:9" x14ac:dyDescent="0.25">
      <c r="A23" s="8" t="s">
        <v>60</v>
      </c>
      <c r="B23" s="37">
        <v>49907</v>
      </c>
      <c r="C23" s="37">
        <v>740</v>
      </c>
      <c r="D23" s="37">
        <v>162539</v>
      </c>
      <c r="E23" s="37">
        <v>50735</v>
      </c>
      <c r="F23" s="10">
        <f t="shared" si="0"/>
        <v>-68.785952909763196</v>
      </c>
      <c r="G23" s="1"/>
      <c r="H23" s="1"/>
      <c r="I23" s="1"/>
    </row>
    <row r="24" spans="1:9" x14ac:dyDescent="0.25">
      <c r="A24" s="11" t="s">
        <v>61</v>
      </c>
      <c r="B24" s="38">
        <v>366</v>
      </c>
      <c r="C24" s="38">
        <v>768</v>
      </c>
      <c r="D24" s="38">
        <v>1937</v>
      </c>
      <c r="E24" s="38">
        <v>2132</v>
      </c>
      <c r="F24" s="13">
        <f t="shared" si="0"/>
        <v>10.067114093959731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0</v>
      </c>
      <c r="E26" s="38">
        <v>10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257</v>
      </c>
      <c r="C28" s="38">
        <v>185</v>
      </c>
      <c r="D28" s="38">
        <v>1941</v>
      </c>
      <c r="E28" s="38">
        <v>2277</v>
      </c>
      <c r="F28" s="13">
        <f t="shared" si="0"/>
        <v>17.310664605873257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0</v>
      </c>
      <c r="D29" s="37">
        <v>0</v>
      </c>
      <c r="E29" s="37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37">
        <v>4859</v>
      </c>
      <c r="C31" s="37">
        <v>5434</v>
      </c>
      <c r="D31" s="37">
        <v>49146</v>
      </c>
      <c r="E31" s="37">
        <v>44618</v>
      </c>
      <c r="F31" s="10">
        <f t="shared" si="0"/>
        <v>-9.2133642615879268</v>
      </c>
      <c r="G31" s="1"/>
      <c r="H31" s="1"/>
      <c r="I31" s="1"/>
    </row>
    <row r="32" spans="1:9" x14ac:dyDescent="0.25">
      <c r="A32" s="11" t="s">
        <v>69</v>
      </c>
      <c r="B32" s="38">
        <v>165393</v>
      </c>
      <c r="C32" s="38">
        <v>193060</v>
      </c>
      <c r="D32" s="38">
        <v>1457518</v>
      </c>
      <c r="E32" s="38">
        <v>1572027</v>
      </c>
      <c r="F32" s="13">
        <f t="shared" si="0"/>
        <v>7.8564381366130647</v>
      </c>
      <c r="G32" s="1"/>
      <c r="H32" s="1"/>
      <c r="I32" s="1"/>
    </row>
    <row r="33" spans="1:9" x14ac:dyDescent="0.25">
      <c r="A33" s="8" t="s">
        <v>70</v>
      </c>
      <c r="B33" s="37">
        <v>598</v>
      </c>
      <c r="C33" s="37">
        <v>460</v>
      </c>
      <c r="D33" s="37">
        <v>5797</v>
      </c>
      <c r="E33" s="37">
        <v>3837</v>
      </c>
      <c r="F33" s="10">
        <f t="shared" si="0"/>
        <v>-33.810591685354495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0</v>
      </c>
      <c r="D34" s="38">
        <v>0</v>
      </c>
      <c r="E34" s="38">
        <v>10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657164.25</v>
      </c>
      <c r="C35" s="15">
        <f t="shared" ref="C35:E35" si="1">SUM(C7:C34)</f>
        <v>608099.75</v>
      </c>
      <c r="D35" s="15">
        <f t="shared" si="1"/>
        <v>4859634</v>
      </c>
      <c r="E35" s="15">
        <f t="shared" si="1"/>
        <v>5093813.75</v>
      </c>
      <c r="F35" s="16">
        <f t="shared" si="0"/>
        <v>4.8188762775139082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2845575</v>
      </c>
      <c r="G38" s="42">
        <f>LOOKUP(E38,$A$38:$A$65,$C$38:$C$65)</f>
        <v>2559043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1155</v>
      </c>
      <c r="C39" s="41">
        <f t="shared" ref="C39:C65" si="5">D8</f>
        <v>1288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1572027</v>
      </c>
      <c r="G39" s="42">
        <f t="shared" ref="G39:G65" si="8">LOOKUP(E39,$A$38:$A$65,$C$38:$C$65)</f>
        <v>1457518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360969</v>
      </c>
      <c r="G40" s="42">
        <f t="shared" si="8"/>
        <v>426736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202281.5</v>
      </c>
      <c r="G41" s="42">
        <f t="shared" si="8"/>
        <v>191553</v>
      </c>
    </row>
    <row r="42" spans="1:9" x14ac:dyDescent="0.25">
      <c r="A42" s="42" t="str">
        <f t="shared" si="3"/>
        <v>BAHIA DE ALGECIRAS</v>
      </c>
      <c r="B42" s="41">
        <f t="shared" si="4"/>
        <v>2845575</v>
      </c>
      <c r="C42" s="41">
        <f t="shared" si="5"/>
        <v>2559043</v>
      </c>
      <c r="D42" s="41">
        <f t="shared" si="6"/>
        <v>1</v>
      </c>
      <c r="E42" s="42" t="str">
        <f t="shared" si="2"/>
        <v>MALAGA</v>
      </c>
      <c r="F42" s="42">
        <f t="shared" si="7"/>
        <v>50735</v>
      </c>
      <c r="G42" s="42">
        <f t="shared" si="8"/>
        <v>162539</v>
      </c>
    </row>
    <row r="43" spans="1:9" x14ac:dyDescent="0.25">
      <c r="A43" s="42" t="str">
        <f t="shared" si="3"/>
        <v>BAHIA DE CADIZ</v>
      </c>
      <c r="B43" s="41">
        <f t="shared" si="4"/>
        <v>100</v>
      </c>
      <c r="C43" s="41">
        <f t="shared" si="5"/>
        <v>0</v>
      </c>
      <c r="D43" s="41">
        <f t="shared" si="6"/>
        <v>14</v>
      </c>
      <c r="E43" s="42" t="str">
        <f t="shared" si="2"/>
        <v>TARRAGONA</v>
      </c>
      <c r="F43" s="42">
        <f t="shared" si="7"/>
        <v>44618</v>
      </c>
      <c r="G43" s="42">
        <f t="shared" si="8"/>
        <v>49146</v>
      </c>
    </row>
    <row r="44" spans="1:9" x14ac:dyDescent="0.25">
      <c r="A44" s="42" t="str">
        <f t="shared" si="3"/>
        <v>BALEARES</v>
      </c>
      <c r="B44" s="41">
        <f t="shared" si="4"/>
        <v>19</v>
      </c>
      <c r="C44" s="41">
        <f t="shared" si="5"/>
        <v>11</v>
      </c>
      <c r="D44" s="41">
        <f t="shared" si="6"/>
        <v>15</v>
      </c>
      <c r="E44" s="42" t="str">
        <f t="shared" si="2"/>
        <v>CASTELLON</v>
      </c>
      <c r="F44" s="42">
        <f t="shared" si="7"/>
        <v>7061</v>
      </c>
      <c r="G44" s="42">
        <f t="shared" si="8"/>
        <v>1415</v>
      </c>
    </row>
    <row r="45" spans="1:9" x14ac:dyDescent="0.25">
      <c r="A45" s="42" t="str">
        <f t="shared" si="3"/>
        <v>BARCELONA</v>
      </c>
      <c r="B45" s="41">
        <f t="shared" si="4"/>
        <v>202281.5</v>
      </c>
      <c r="C45" s="41">
        <f t="shared" si="5"/>
        <v>191553</v>
      </c>
      <c r="D45" s="41">
        <f t="shared" si="6"/>
        <v>4</v>
      </c>
      <c r="E45" s="42" t="str">
        <f t="shared" si="2"/>
        <v>VIGO</v>
      </c>
      <c r="F45" s="42">
        <f t="shared" si="7"/>
        <v>3837</v>
      </c>
      <c r="G45" s="42">
        <f t="shared" si="8"/>
        <v>5797</v>
      </c>
    </row>
    <row r="46" spans="1:9" x14ac:dyDescent="0.25">
      <c r="A46" s="42" t="str">
        <f t="shared" si="3"/>
        <v>BILBAO</v>
      </c>
      <c r="B46" s="41">
        <f t="shared" si="4"/>
        <v>799.25</v>
      </c>
      <c r="C46" s="41">
        <f t="shared" si="5"/>
        <v>670</v>
      </c>
      <c r="D46" s="41">
        <f t="shared" si="6"/>
        <v>12</v>
      </c>
      <c r="E46" s="42" t="str">
        <f t="shared" si="2"/>
        <v>SANTA CRUZ DE TENERIFE</v>
      </c>
      <c r="F46" s="42">
        <f t="shared" si="7"/>
        <v>2277</v>
      </c>
      <c r="G46" s="42">
        <f t="shared" si="8"/>
        <v>1941</v>
      </c>
    </row>
    <row r="47" spans="1:9" x14ac:dyDescent="0.25">
      <c r="A47" s="42" t="str">
        <f t="shared" si="3"/>
        <v>CARTAGENA</v>
      </c>
      <c r="B47" s="41">
        <f t="shared" si="4"/>
        <v>208</v>
      </c>
      <c r="C47" s="41">
        <f t="shared" si="5"/>
        <v>0</v>
      </c>
      <c r="D47" s="41">
        <f t="shared" si="6"/>
        <v>13</v>
      </c>
      <c r="E47" s="42" t="str">
        <f t="shared" si="2"/>
        <v>MARIN Y RIA DE PONTEVEDRA</v>
      </c>
      <c r="F47" s="42">
        <f t="shared" si="7"/>
        <v>2132</v>
      </c>
      <c r="G47" s="42">
        <f t="shared" si="8"/>
        <v>1937</v>
      </c>
    </row>
    <row r="48" spans="1:9" x14ac:dyDescent="0.25">
      <c r="A48" s="42" t="str">
        <f t="shared" si="3"/>
        <v>CASTELLON</v>
      </c>
      <c r="B48" s="41">
        <f t="shared" si="4"/>
        <v>7061</v>
      </c>
      <c r="C48" s="41">
        <f t="shared" si="5"/>
        <v>1415</v>
      </c>
      <c r="D48" s="41">
        <f t="shared" si="6"/>
        <v>7</v>
      </c>
      <c r="E48" s="42" t="str">
        <f t="shared" si="2"/>
        <v>ALICANTE</v>
      </c>
      <c r="F48" s="42">
        <f t="shared" si="7"/>
        <v>1155</v>
      </c>
      <c r="G48" s="42">
        <f t="shared" si="8"/>
        <v>1288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BILBAO</v>
      </c>
      <c r="F49" s="42">
        <f t="shared" si="7"/>
        <v>799.25</v>
      </c>
      <c r="G49" s="42">
        <f t="shared" si="8"/>
        <v>670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CARTAGENA</v>
      </c>
      <c r="F50" s="42">
        <f t="shared" si="7"/>
        <v>208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40</v>
      </c>
      <c r="D51" s="41">
        <f t="shared" si="6"/>
        <v>28</v>
      </c>
      <c r="E51" s="42" t="str">
        <f t="shared" si="2"/>
        <v>BAHIA DE CADIZ</v>
      </c>
      <c r="F51" s="42">
        <f t="shared" si="7"/>
        <v>100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BALEARES</v>
      </c>
      <c r="F52" s="42">
        <f t="shared" si="7"/>
        <v>19</v>
      </c>
      <c r="G52" s="42">
        <f t="shared" si="8"/>
        <v>11</v>
      </c>
    </row>
    <row r="53" spans="1:7" x14ac:dyDescent="0.25">
      <c r="A53" s="42" t="str">
        <f t="shared" si="3"/>
        <v>LAS PALMAS</v>
      </c>
      <c r="B53" s="41">
        <f t="shared" si="4"/>
        <v>360969</v>
      </c>
      <c r="C53" s="41">
        <f t="shared" si="5"/>
        <v>426736</v>
      </c>
      <c r="D53" s="41">
        <f t="shared" si="6"/>
        <v>3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50735</v>
      </c>
      <c r="C54" s="41">
        <f t="shared" si="5"/>
        <v>162539</v>
      </c>
      <c r="D54" s="41">
        <f t="shared" si="6"/>
        <v>5</v>
      </c>
      <c r="E54" s="42" t="str">
        <f t="shared" si="2"/>
        <v>MOTRIL</v>
      </c>
      <c r="F54" s="42">
        <f t="shared" si="7"/>
        <v>10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2132</v>
      </c>
      <c r="C55" s="41">
        <f t="shared" si="5"/>
        <v>1937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10</v>
      </c>
      <c r="C57" s="41">
        <f t="shared" si="5"/>
        <v>0</v>
      </c>
      <c r="D57" s="41">
        <f t="shared" si="6"/>
        <v>17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2277</v>
      </c>
      <c r="C59" s="41">
        <f t="shared" si="5"/>
        <v>1941</v>
      </c>
      <c r="D59" s="41">
        <f t="shared" si="6"/>
        <v>9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44618</v>
      </c>
      <c r="C62" s="41">
        <f t="shared" si="5"/>
        <v>49146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1572027</v>
      </c>
      <c r="C63" s="41">
        <f t="shared" si="5"/>
        <v>1457518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3837</v>
      </c>
      <c r="C64" s="41">
        <f t="shared" si="5"/>
        <v>5797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</v>
      </c>
      <c r="C65" s="41">
        <f t="shared" si="5"/>
        <v>0</v>
      </c>
      <c r="D65" s="41">
        <f t="shared" si="6"/>
        <v>17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Agosto</v>
      </c>
      <c r="C5" s="92"/>
      <c r="D5" s="91" t="s">
        <v>40</v>
      </c>
      <c r="E5" s="92"/>
      <c r="F5" s="92"/>
      <c r="L5" s="39">
        <f>'Resumen general'!I4</f>
        <v>41918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214</v>
      </c>
      <c r="C7" s="9">
        <v>0</v>
      </c>
      <c r="D7" s="9">
        <v>698</v>
      </c>
      <c r="E7" s="9">
        <v>157</v>
      </c>
      <c r="F7" s="10">
        <f>((E7*100)/D7)-100</f>
        <v>-77.507163323782237</v>
      </c>
      <c r="G7" s="1"/>
      <c r="H7" s="1"/>
      <c r="I7" s="1"/>
    </row>
    <row r="8" spans="1:12" x14ac:dyDescent="0.25">
      <c r="A8" s="11" t="s">
        <v>45</v>
      </c>
      <c r="B8" s="12">
        <v>9055</v>
      </c>
      <c r="C8" s="12">
        <v>9854</v>
      </c>
      <c r="D8" s="12">
        <v>78055</v>
      </c>
      <c r="E8" s="12">
        <v>76226</v>
      </c>
      <c r="F8" s="13">
        <f t="shared" ref="F8:F35" si="0">((E8*100)/D8)-100</f>
        <v>-2.3432195246941205</v>
      </c>
      <c r="G8" s="1"/>
      <c r="H8" s="1"/>
      <c r="I8" s="1"/>
    </row>
    <row r="9" spans="1:12" x14ac:dyDescent="0.25">
      <c r="A9" s="8" t="s">
        <v>46</v>
      </c>
      <c r="B9" s="9">
        <v>194</v>
      </c>
      <c r="C9" s="9">
        <v>336</v>
      </c>
      <c r="D9" s="9">
        <v>2503</v>
      </c>
      <c r="E9" s="9">
        <v>1693</v>
      </c>
      <c r="F9" s="10">
        <f t="shared" si="0"/>
        <v>-32.361166600079898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344</v>
      </c>
      <c r="D11" s="9">
        <v>361</v>
      </c>
      <c r="E11" s="9">
        <v>2680</v>
      </c>
      <c r="F11" s="10">
        <f t="shared" si="0"/>
        <v>642.38227146814404</v>
      </c>
      <c r="G11" s="1"/>
      <c r="H11" s="1"/>
      <c r="I11" s="1"/>
    </row>
    <row r="12" spans="1:12" x14ac:dyDescent="0.25">
      <c r="A12" s="11" t="s">
        <v>49</v>
      </c>
      <c r="B12" s="12">
        <v>2675</v>
      </c>
      <c r="C12" s="12">
        <v>2698</v>
      </c>
      <c r="D12" s="12">
        <v>21602.5</v>
      </c>
      <c r="E12" s="12">
        <v>19794</v>
      </c>
      <c r="F12" s="13">
        <f t="shared" si="0"/>
        <v>-8.3717162365466891</v>
      </c>
      <c r="G12" s="1"/>
      <c r="H12" s="1"/>
      <c r="I12" s="1"/>
    </row>
    <row r="13" spans="1:12" x14ac:dyDescent="0.25">
      <c r="A13" s="8" t="s">
        <v>50</v>
      </c>
      <c r="B13" s="9">
        <v>5364</v>
      </c>
      <c r="C13" s="9">
        <v>6436</v>
      </c>
      <c r="D13" s="9">
        <v>43425</v>
      </c>
      <c r="E13" s="9">
        <v>46193</v>
      </c>
      <c r="F13" s="10">
        <f t="shared" si="0"/>
        <v>6.3742084052964856</v>
      </c>
      <c r="G13" s="1"/>
      <c r="H13" s="1"/>
      <c r="I13" s="1"/>
    </row>
    <row r="14" spans="1:12" x14ac:dyDescent="0.25">
      <c r="A14" s="11" t="s">
        <v>51</v>
      </c>
      <c r="B14" s="12">
        <v>20204</v>
      </c>
      <c r="C14" s="12">
        <v>16636</v>
      </c>
      <c r="D14" s="12">
        <v>120328</v>
      </c>
      <c r="E14" s="12">
        <v>129252</v>
      </c>
      <c r="F14" s="13">
        <f t="shared" si="0"/>
        <v>7.4163951864902629</v>
      </c>
      <c r="G14" s="1"/>
      <c r="H14" s="1"/>
      <c r="I14" s="1"/>
    </row>
    <row r="15" spans="1:12" x14ac:dyDescent="0.25">
      <c r="A15" s="8" t="s">
        <v>52</v>
      </c>
      <c r="B15" s="9">
        <v>5376.25</v>
      </c>
      <c r="C15" s="9">
        <v>7070.5</v>
      </c>
      <c r="D15" s="9">
        <v>43646</v>
      </c>
      <c r="E15" s="9">
        <v>47258.75</v>
      </c>
      <c r="F15" s="10">
        <f t="shared" si="0"/>
        <v>8.2773908261925442</v>
      </c>
      <c r="G15" s="1"/>
      <c r="H15" s="1"/>
      <c r="I15" s="1"/>
    </row>
    <row r="16" spans="1:12" x14ac:dyDescent="0.25">
      <c r="A16" s="11" t="s">
        <v>53</v>
      </c>
      <c r="B16" s="12">
        <v>2087</v>
      </c>
      <c r="C16" s="12">
        <v>3035</v>
      </c>
      <c r="D16" s="12">
        <v>13343</v>
      </c>
      <c r="E16" s="12">
        <v>16801</v>
      </c>
      <c r="F16" s="13">
        <f t="shared" si="0"/>
        <v>25.916210747208268</v>
      </c>
      <c r="G16" s="1"/>
      <c r="H16" s="1"/>
      <c r="I16" s="1"/>
    </row>
    <row r="17" spans="1:9" x14ac:dyDescent="0.25">
      <c r="A17" s="8" t="s">
        <v>54</v>
      </c>
      <c r="B17" s="9">
        <v>715</v>
      </c>
      <c r="C17" s="9">
        <v>284</v>
      </c>
      <c r="D17" s="9">
        <v>2089</v>
      </c>
      <c r="E17" s="9">
        <v>5204</v>
      </c>
      <c r="F17" s="10">
        <f t="shared" si="0"/>
        <v>149.11440880804213</v>
      </c>
      <c r="G17" s="1"/>
      <c r="H17" s="1"/>
      <c r="I17" s="1"/>
    </row>
    <row r="18" spans="1:9" x14ac:dyDescent="0.25">
      <c r="A18" s="11" t="s">
        <v>55</v>
      </c>
      <c r="B18" s="12">
        <v>1073</v>
      </c>
      <c r="C18" s="12">
        <v>1320</v>
      </c>
      <c r="D18" s="12">
        <v>11952</v>
      </c>
      <c r="E18" s="12">
        <v>13002</v>
      </c>
      <c r="F18" s="13">
        <f t="shared" si="0"/>
        <v>8.7851405622489978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40</v>
      </c>
      <c r="E19" s="9">
        <v>0</v>
      </c>
      <c r="F19" s="18">
        <f t="shared" si="0"/>
        <v>-100</v>
      </c>
      <c r="G19" s="1"/>
      <c r="H19" s="1"/>
      <c r="I19" s="1"/>
    </row>
    <row r="20" spans="1:9" x14ac:dyDescent="0.25">
      <c r="A20" s="11" t="s">
        <v>57</v>
      </c>
      <c r="B20" s="12">
        <v>915</v>
      </c>
      <c r="C20" s="12">
        <v>365</v>
      </c>
      <c r="D20" s="12">
        <v>6598</v>
      </c>
      <c r="E20" s="12">
        <v>5559</v>
      </c>
      <c r="F20" s="13">
        <f t="shared" si="0"/>
        <v>-15.747196120036378</v>
      </c>
      <c r="G20" s="1"/>
      <c r="H20" s="1"/>
      <c r="I20" s="1"/>
    </row>
    <row r="21" spans="1:9" x14ac:dyDescent="0.25">
      <c r="A21" s="8" t="s">
        <v>58</v>
      </c>
      <c r="B21" s="9">
        <v>302</v>
      </c>
      <c r="C21" s="9">
        <v>50</v>
      </c>
      <c r="D21" s="9">
        <v>891</v>
      </c>
      <c r="E21" s="9">
        <v>464</v>
      </c>
      <c r="F21" s="10">
        <f t="shared" si="0"/>
        <v>-47.923681257014593</v>
      </c>
      <c r="G21" s="1"/>
      <c r="H21" s="1"/>
      <c r="I21" s="1"/>
    </row>
    <row r="22" spans="1:9" x14ac:dyDescent="0.25">
      <c r="A22" s="11" t="s">
        <v>59</v>
      </c>
      <c r="B22" s="12">
        <v>28725</v>
      </c>
      <c r="C22" s="12">
        <v>30878</v>
      </c>
      <c r="D22" s="12">
        <v>221886</v>
      </c>
      <c r="E22" s="12">
        <v>244817</v>
      </c>
      <c r="F22" s="13">
        <f t="shared" si="0"/>
        <v>10.334586228964426</v>
      </c>
      <c r="G22" s="1"/>
      <c r="H22" s="1"/>
      <c r="I22" s="1"/>
    </row>
    <row r="23" spans="1:9" x14ac:dyDescent="0.25">
      <c r="A23" s="8" t="s">
        <v>60</v>
      </c>
      <c r="B23" s="9">
        <v>1115</v>
      </c>
      <c r="C23" s="9">
        <v>1141</v>
      </c>
      <c r="D23" s="9">
        <v>9102</v>
      </c>
      <c r="E23" s="9">
        <v>9575</v>
      </c>
      <c r="F23" s="10">
        <f t="shared" si="0"/>
        <v>5.1966600747088592</v>
      </c>
      <c r="G23" s="1"/>
      <c r="H23" s="1"/>
      <c r="I23" s="1"/>
    </row>
    <row r="24" spans="1:9" x14ac:dyDescent="0.25">
      <c r="A24" s="11" t="s">
        <v>61</v>
      </c>
      <c r="B24" s="12">
        <v>668</v>
      </c>
      <c r="C24" s="12">
        <v>583</v>
      </c>
      <c r="D24" s="12">
        <v>4537</v>
      </c>
      <c r="E24" s="12">
        <v>5199</v>
      </c>
      <c r="F24" s="13">
        <f t="shared" si="0"/>
        <v>14.591139519506285</v>
      </c>
      <c r="G24" s="1"/>
      <c r="H24" s="1"/>
      <c r="I24" s="1"/>
    </row>
    <row r="25" spans="1:9" x14ac:dyDescent="0.25">
      <c r="A25" s="8" t="s">
        <v>62</v>
      </c>
      <c r="B25" s="9">
        <v>1880</v>
      </c>
      <c r="C25" s="9">
        <v>2290</v>
      </c>
      <c r="D25" s="9">
        <v>13569</v>
      </c>
      <c r="E25" s="9">
        <v>15928</v>
      </c>
      <c r="F25" s="10">
        <f t="shared" si="0"/>
        <v>17.385216301864546</v>
      </c>
      <c r="G25" s="1"/>
      <c r="H25" s="1"/>
      <c r="I25" s="1"/>
    </row>
    <row r="26" spans="1:9" x14ac:dyDescent="0.25">
      <c r="A26" s="11" t="s">
        <v>63</v>
      </c>
      <c r="B26" s="12">
        <v>91</v>
      </c>
      <c r="C26" s="12">
        <v>0</v>
      </c>
      <c r="D26" s="12">
        <v>596</v>
      </c>
      <c r="E26" s="12">
        <v>350</v>
      </c>
      <c r="F26" s="13">
        <f t="shared" si="0"/>
        <v>-41.275167785234899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23379</v>
      </c>
      <c r="C28" s="12">
        <v>21710</v>
      </c>
      <c r="D28" s="12">
        <v>178173</v>
      </c>
      <c r="E28" s="12">
        <v>186544</v>
      </c>
      <c r="F28" s="13">
        <f t="shared" si="0"/>
        <v>4.698242719154976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10858</v>
      </c>
      <c r="C30" s="12">
        <v>12028</v>
      </c>
      <c r="D30" s="12">
        <v>82393</v>
      </c>
      <c r="E30" s="12">
        <v>92383</v>
      </c>
      <c r="F30" s="13">
        <f t="shared" si="0"/>
        <v>12.124816428580104</v>
      </c>
      <c r="G30" s="1"/>
      <c r="H30" s="1"/>
      <c r="I30" s="1"/>
    </row>
    <row r="31" spans="1:9" x14ac:dyDescent="0.25">
      <c r="A31" s="8" t="s">
        <v>68</v>
      </c>
      <c r="B31" s="9">
        <v>899</v>
      </c>
      <c r="C31" s="9">
        <v>497</v>
      </c>
      <c r="D31" s="9">
        <v>10243</v>
      </c>
      <c r="E31" s="9">
        <v>5619</v>
      </c>
      <c r="F31" s="10">
        <f t="shared" si="0"/>
        <v>-45.143024504539689</v>
      </c>
      <c r="G31" s="1"/>
      <c r="H31" s="1"/>
      <c r="I31" s="1"/>
    </row>
    <row r="32" spans="1:9" x14ac:dyDescent="0.25">
      <c r="A32" s="11" t="s">
        <v>69</v>
      </c>
      <c r="B32" s="12">
        <v>15324</v>
      </c>
      <c r="C32" s="12">
        <v>12556</v>
      </c>
      <c r="D32" s="12">
        <v>94332</v>
      </c>
      <c r="E32" s="12">
        <v>111620</v>
      </c>
      <c r="F32" s="13">
        <f t="shared" si="0"/>
        <v>18.32676080227283</v>
      </c>
      <c r="G32" s="1"/>
      <c r="H32" s="1"/>
      <c r="I32" s="1"/>
    </row>
    <row r="33" spans="1:9" x14ac:dyDescent="0.25">
      <c r="A33" s="8" t="s">
        <v>70</v>
      </c>
      <c r="B33" s="9">
        <v>2507</v>
      </c>
      <c r="C33" s="9">
        <v>2241</v>
      </c>
      <c r="D33" s="9">
        <v>17585</v>
      </c>
      <c r="E33" s="9">
        <v>18133</v>
      </c>
      <c r="F33" s="10">
        <f t="shared" si="0"/>
        <v>3.1162922945692344</v>
      </c>
      <c r="G33" s="1"/>
      <c r="H33" s="1"/>
      <c r="I33" s="1"/>
    </row>
    <row r="34" spans="1:9" x14ac:dyDescent="0.25">
      <c r="A34" s="11" t="s">
        <v>71</v>
      </c>
      <c r="B34" s="12">
        <v>2492</v>
      </c>
      <c r="C34" s="12">
        <v>3080</v>
      </c>
      <c r="D34" s="12">
        <v>20657</v>
      </c>
      <c r="E34" s="12">
        <v>22525</v>
      </c>
      <c r="F34" s="13">
        <f t="shared" si="0"/>
        <v>9.0429394394152069</v>
      </c>
      <c r="G34" s="1"/>
      <c r="H34" s="1"/>
      <c r="I34" s="1"/>
    </row>
    <row r="35" spans="1:9" x14ac:dyDescent="0.25">
      <c r="A35" s="14" t="s">
        <v>72</v>
      </c>
      <c r="B35" s="15">
        <f>SUM(B7:B34)</f>
        <v>136112.25</v>
      </c>
      <c r="C35" s="15">
        <f t="shared" ref="C35:E35" si="1">SUM(C7:C34)</f>
        <v>135432.5</v>
      </c>
      <c r="D35" s="15">
        <f t="shared" si="1"/>
        <v>998604.5</v>
      </c>
      <c r="E35" s="15">
        <f t="shared" si="1"/>
        <v>1076976.75</v>
      </c>
      <c r="F35" s="16">
        <f t="shared" si="0"/>
        <v>7.8481771311865742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157</v>
      </c>
      <c r="C38" s="41">
        <f>D7</f>
        <v>698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LAS PALMAS</v>
      </c>
      <c r="F38" s="42">
        <f>LOOKUP(E38,$A$38:$A$65,$B$38:$B$65)</f>
        <v>244817</v>
      </c>
      <c r="G38" s="42">
        <f>LOOKUP(E38,$A$38:$A$65,$C$38:$C$65)</f>
        <v>221886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76226</v>
      </c>
      <c r="C39" s="41">
        <f t="shared" ref="C39:C65" si="5">D8</f>
        <v>78055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186544</v>
      </c>
      <c r="G39" s="42">
        <f t="shared" ref="G39:G65" si="8">LOOKUP(E39,$A$38:$A$65,$C$38:$C$65)</f>
        <v>178173</v>
      </c>
    </row>
    <row r="40" spans="1:9" x14ac:dyDescent="0.25">
      <c r="A40" s="42" t="str">
        <f t="shared" si="3"/>
        <v>ALMERIA</v>
      </c>
      <c r="B40" s="41">
        <f t="shared" si="4"/>
        <v>1693</v>
      </c>
      <c r="C40" s="41">
        <f t="shared" si="5"/>
        <v>2503</v>
      </c>
      <c r="D40" s="41">
        <f t="shared" si="6"/>
        <v>21</v>
      </c>
      <c r="E40" s="42" t="str">
        <f t="shared" si="2"/>
        <v>BARCELONA</v>
      </c>
      <c r="F40" s="42">
        <f t="shared" si="7"/>
        <v>129252</v>
      </c>
      <c r="G40" s="42">
        <f t="shared" si="8"/>
        <v>120328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111620</v>
      </c>
      <c r="G41" s="42">
        <f t="shared" si="8"/>
        <v>94332</v>
      </c>
    </row>
    <row r="42" spans="1:9" x14ac:dyDescent="0.25">
      <c r="A42" s="42" t="str">
        <f t="shared" si="3"/>
        <v>BAHIA DE ALGECIRAS</v>
      </c>
      <c r="B42" s="41">
        <f t="shared" si="4"/>
        <v>2680</v>
      </c>
      <c r="C42" s="41">
        <f t="shared" si="5"/>
        <v>361</v>
      </c>
      <c r="D42" s="41">
        <f t="shared" si="6"/>
        <v>20</v>
      </c>
      <c r="E42" s="42" t="str">
        <f t="shared" si="2"/>
        <v>SEVILLA</v>
      </c>
      <c r="F42" s="42">
        <f t="shared" si="7"/>
        <v>92383</v>
      </c>
      <c r="G42" s="42">
        <f t="shared" si="8"/>
        <v>82393</v>
      </c>
    </row>
    <row r="43" spans="1:9" x14ac:dyDescent="0.25">
      <c r="A43" s="42" t="str">
        <f t="shared" si="3"/>
        <v>BAHIA DE CADIZ</v>
      </c>
      <c r="B43" s="41">
        <f t="shared" si="4"/>
        <v>19794</v>
      </c>
      <c r="C43" s="41">
        <f t="shared" si="5"/>
        <v>21602.5</v>
      </c>
      <c r="D43" s="41">
        <f t="shared" si="6"/>
        <v>10</v>
      </c>
      <c r="E43" s="42" t="str">
        <f t="shared" si="2"/>
        <v>ALICANTE</v>
      </c>
      <c r="F43" s="42">
        <f t="shared" si="7"/>
        <v>76226</v>
      </c>
      <c r="G43" s="42">
        <f t="shared" si="8"/>
        <v>78055</v>
      </c>
    </row>
    <row r="44" spans="1:9" x14ac:dyDescent="0.25">
      <c r="A44" s="42" t="str">
        <f t="shared" si="3"/>
        <v>BALEARES</v>
      </c>
      <c r="B44" s="41">
        <f t="shared" si="4"/>
        <v>46193</v>
      </c>
      <c r="C44" s="41">
        <f t="shared" si="5"/>
        <v>43425</v>
      </c>
      <c r="D44" s="41">
        <f t="shared" si="6"/>
        <v>8</v>
      </c>
      <c r="E44" s="42" t="str">
        <f t="shared" si="2"/>
        <v>BILBAO</v>
      </c>
      <c r="F44" s="42">
        <f t="shared" si="7"/>
        <v>47258.75</v>
      </c>
      <c r="G44" s="42">
        <f t="shared" si="8"/>
        <v>43646</v>
      </c>
    </row>
    <row r="45" spans="1:9" x14ac:dyDescent="0.25">
      <c r="A45" s="42" t="str">
        <f t="shared" si="3"/>
        <v>BARCELONA</v>
      </c>
      <c r="B45" s="41">
        <f t="shared" si="4"/>
        <v>129252</v>
      </c>
      <c r="C45" s="41">
        <f t="shared" si="5"/>
        <v>120328</v>
      </c>
      <c r="D45" s="41">
        <f t="shared" si="6"/>
        <v>3</v>
      </c>
      <c r="E45" s="42" t="str">
        <f t="shared" si="2"/>
        <v>BALEARES</v>
      </c>
      <c r="F45" s="42">
        <f t="shared" si="7"/>
        <v>46193</v>
      </c>
      <c r="G45" s="42">
        <f t="shared" si="8"/>
        <v>43425</v>
      </c>
    </row>
    <row r="46" spans="1:9" x14ac:dyDescent="0.25">
      <c r="A46" s="42" t="str">
        <f t="shared" si="3"/>
        <v>BILBAO</v>
      </c>
      <c r="B46" s="41">
        <f t="shared" si="4"/>
        <v>47258.75</v>
      </c>
      <c r="C46" s="41">
        <f t="shared" si="5"/>
        <v>43646</v>
      </c>
      <c r="D46" s="41">
        <f t="shared" si="6"/>
        <v>7</v>
      </c>
      <c r="E46" s="42" t="str">
        <f t="shared" si="2"/>
        <v>VILAGARCIA</v>
      </c>
      <c r="F46" s="42">
        <f t="shared" si="7"/>
        <v>22525</v>
      </c>
      <c r="G46" s="42">
        <f t="shared" si="8"/>
        <v>20657</v>
      </c>
    </row>
    <row r="47" spans="1:9" x14ac:dyDescent="0.25">
      <c r="A47" s="42" t="str">
        <f t="shared" si="3"/>
        <v>CARTAGENA</v>
      </c>
      <c r="B47" s="41">
        <f t="shared" si="4"/>
        <v>16801</v>
      </c>
      <c r="C47" s="41">
        <f t="shared" si="5"/>
        <v>13343</v>
      </c>
      <c r="D47" s="41">
        <f t="shared" si="6"/>
        <v>12</v>
      </c>
      <c r="E47" s="42" t="str">
        <f t="shared" si="2"/>
        <v>BAHIA DE CADIZ</v>
      </c>
      <c r="F47" s="42">
        <f t="shared" si="7"/>
        <v>19794</v>
      </c>
      <c r="G47" s="42">
        <f t="shared" si="8"/>
        <v>21602.5</v>
      </c>
    </row>
    <row r="48" spans="1:9" x14ac:dyDescent="0.25">
      <c r="A48" s="42" t="str">
        <f t="shared" si="3"/>
        <v>CASTELLON</v>
      </c>
      <c r="B48" s="41">
        <f t="shared" si="4"/>
        <v>5204</v>
      </c>
      <c r="C48" s="41">
        <f t="shared" si="5"/>
        <v>2089</v>
      </c>
      <c r="D48" s="41">
        <f t="shared" si="6"/>
        <v>18</v>
      </c>
      <c r="E48" s="42" t="str">
        <f t="shared" si="2"/>
        <v>VIGO</v>
      </c>
      <c r="F48" s="42">
        <f t="shared" si="7"/>
        <v>18133</v>
      </c>
      <c r="G48" s="42">
        <f t="shared" si="8"/>
        <v>17585</v>
      </c>
    </row>
    <row r="49" spans="1:7" x14ac:dyDescent="0.25">
      <c r="A49" s="42" t="str">
        <f t="shared" si="3"/>
        <v>CEUTA</v>
      </c>
      <c r="B49" s="41">
        <f t="shared" si="4"/>
        <v>13002</v>
      </c>
      <c r="C49" s="41">
        <f t="shared" si="5"/>
        <v>11952</v>
      </c>
      <c r="D49" s="41">
        <f t="shared" si="6"/>
        <v>14</v>
      </c>
      <c r="E49" s="42" t="str">
        <f t="shared" si="2"/>
        <v>CARTAGENA</v>
      </c>
      <c r="F49" s="42">
        <f t="shared" si="7"/>
        <v>16801</v>
      </c>
      <c r="G49" s="42">
        <f t="shared" si="8"/>
        <v>13343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40</v>
      </c>
      <c r="D50" s="41">
        <f t="shared" si="6"/>
        <v>28</v>
      </c>
      <c r="E50" s="42" t="str">
        <f t="shared" si="2"/>
        <v>MELILLA</v>
      </c>
      <c r="F50" s="42">
        <f t="shared" si="7"/>
        <v>15928</v>
      </c>
      <c r="G50" s="42">
        <f t="shared" si="8"/>
        <v>13569</v>
      </c>
    </row>
    <row r="51" spans="1:7" x14ac:dyDescent="0.25">
      <c r="A51" s="42" t="str">
        <f t="shared" si="3"/>
        <v>GIJON</v>
      </c>
      <c r="B51" s="41">
        <f t="shared" si="4"/>
        <v>5559</v>
      </c>
      <c r="C51" s="41">
        <f t="shared" si="5"/>
        <v>6598</v>
      </c>
      <c r="D51" s="41">
        <f t="shared" si="6"/>
        <v>17</v>
      </c>
      <c r="E51" s="42" t="str">
        <f t="shared" si="2"/>
        <v>CEUTA</v>
      </c>
      <c r="F51" s="42">
        <f t="shared" si="7"/>
        <v>13002</v>
      </c>
      <c r="G51" s="42">
        <f t="shared" si="8"/>
        <v>11952</v>
      </c>
    </row>
    <row r="52" spans="1:7" x14ac:dyDescent="0.25">
      <c r="A52" s="42" t="str">
        <f t="shared" si="3"/>
        <v>HUELVA</v>
      </c>
      <c r="B52" s="41">
        <f t="shared" si="4"/>
        <v>464</v>
      </c>
      <c r="C52" s="41">
        <f t="shared" si="5"/>
        <v>891</v>
      </c>
      <c r="D52" s="41">
        <f t="shared" si="6"/>
        <v>22</v>
      </c>
      <c r="E52" s="42" t="str">
        <f t="shared" si="2"/>
        <v>MALAGA</v>
      </c>
      <c r="F52" s="42">
        <f t="shared" si="7"/>
        <v>9575</v>
      </c>
      <c r="G52" s="42">
        <f t="shared" si="8"/>
        <v>9102</v>
      </c>
    </row>
    <row r="53" spans="1:7" x14ac:dyDescent="0.25">
      <c r="A53" s="42" t="str">
        <f t="shared" si="3"/>
        <v>LAS PALMAS</v>
      </c>
      <c r="B53" s="41">
        <f t="shared" si="4"/>
        <v>244817</v>
      </c>
      <c r="C53" s="41">
        <f t="shared" si="5"/>
        <v>221886</v>
      </c>
      <c r="D53" s="41">
        <f t="shared" si="6"/>
        <v>1</v>
      </c>
      <c r="E53" s="42" t="str">
        <f t="shared" si="2"/>
        <v>TARRAGONA</v>
      </c>
      <c r="F53" s="42">
        <f t="shared" si="7"/>
        <v>5619</v>
      </c>
      <c r="G53" s="42">
        <f t="shared" si="8"/>
        <v>10243</v>
      </c>
    </row>
    <row r="54" spans="1:7" x14ac:dyDescent="0.25">
      <c r="A54" s="42" t="str">
        <f t="shared" si="3"/>
        <v>MALAGA</v>
      </c>
      <c r="B54" s="41">
        <f t="shared" si="4"/>
        <v>9575</v>
      </c>
      <c r="C54" s="41">
        <f t="shared" si="5"/>
        <v>9102</v>
      </c>
      <c r="D54" s="41">
        <f t="shared" si="6"/>
        <v>15</v>
      </c>
      <c r="E54" s="42" t="str">
        <f t="shared" si="2"/>
        <v>GIJON</v>
      </c>
      <c r="F54" s="42">
        <f t="shared" si="7"/>
        <v>5559</v>
      </c>
      <c r="G54" s="42">
        <f t="shared" si="8"/>
        <v>6598</v>
      </c>
    </row>
    <row r="55" spans="1:7" x14ac:dyDescent="0.25">
      <c r="A55" s="42" t="str">
        <f t="shared" si="3"/>
        <v>MARIN Y RIA DE PONTEVEDRA</v>
      </c>
      <c r="B55" s="41">
        <f t="shared" si="4"/>
        <v>5199</v>
      </c>
      <c r="C55" s="41">
        <f t="shared" si="5"/>
        <v>4537</v>
      </c>
      <c r="D55" s="41">
        <f t="shared" si="6"/>
        <v>19</v>
      </c>
      <c r="E55" s="42" t="str">
        <f t="shared" si="2"/>
        <v>CASTELLON</v>
      </c>
      <c r="F55" s="42">
        <f t="shared" si="7"/>
        <v>5204</v>
      </c>
      <c r="G55" s="42">
        <f t="shared" si="8"/>
        <v>2089</v>
      </c>
    </row>
    <row r="56" spans="1:7" x14ac:dyDescent="0.25">
      <c r="A56" s="42" t="str">
        <f t="shared" si="3"/>
        <v>MELILLA</v>
      </c>
      <c r="B56" s="41">
        <f t="shared" si="4"/>
        <v>15928</v>
      </c>
      <c r="C56" s="41">
        <f t="shared" si="5"/>
        <v>13569</v>
      </c>
      <c r="D56" s="41">
        <f t="shared" si="6"/>
        <v>13</v>
      </c>
      <c r="E56" s="42" t="str">
        <f t="shared" si="2"/>
        <v>MARIN Y RIA DE PONTEVEDRA</v>
      </c>
      <c r="F56" s="42">
        <f t="shared" si="7"/>
        <v>5199</v>
      </c>
      <c r="G56" s="42">
        <f t="shared" si="8"/>
        <v>4537</v>
      </c>
    </row>
    <row r="57" spans="1:7" x14ac:dyDescent="0.25">
      <c r="A57" s="42" t="str">
        <f t="shared" si="3"/>
        <v>MOTRIL</v>
      </c>
      <c r="B57" s="41">
        <f t="shared" si="4"/>
        <v>350</v>
      </c>
      <c r="C57" s="41">
        <f t="shared" si="5"/>
        <v>596</v>
      </c>
      <c r="D57" s="41">
        <f t="shared" si="6"/>
        <v>23</v>
      </c>
      <c r="E57" s="42" t="str">
        <f t="shared" si="2"/>
        <v>BAHIA DE ALGECIRAS</v>
      </c>
      <c r="F57" s="42">
        <f t="shared" si="7"/>
        <v>2680</v>
      </c>
      <c r="G57" s="42">
        <f t="shared" si="8"/>
        <v>361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1693</v>
      </c>
      <c r="G58" s="42">
        <f t="shared" si="8"/>
        <v>2503</v>
      </c>
    </row>
    <row r="59" spans="1:7" x14ac:dyDescent="0.25">
      <c r="A59" s="42" t="str">
        <f t="shared" si="3"/>
        <v>SANTA CRUZ DE TENERIFE</v>
      </c>
      <c r="B59" s="41">
        <f t="shared" si="4"/>
        <v>186544</v>
      </c>
      <c r="C59" s="41">
        <f t="shared" si="5"/>
        <v>178173</v>
      </c>
      <c r="D59" s="41">
        <f t="shared" si="6"/>
        <v>2</v>
      </c>
      <c r="E59" s="42" t="str">
        <f t="shared" si="2"/>
        <v>HUELVA</v>
      </c>
      <c r="F59" s="42">
        <f t="shared" si="7"/>
        <v>464</v>
      </c>
      <c r="G59" s="42">
        <f t="shared" si="8"/>
        <v>891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MOTRIL</v>
      </c>
      <c r="F60" s="42">
        <f t="shared" si="7"/>
        <v>350</v>
      </c>
      <c r="G60" s="42">
        <f t="shared" si="8"/>
        <v>596</v>
      </c>
    </row>
    <row r="61" spans="1:7" x14ac:dyDescent="0.25">
      <c r="A61" s="42" t="str">
        <f t="shared" si="3"/>
        <v>SEVILLA</v>
      </c>
      <c r="B61" s="41">
        <f t="shared" si="4"/>
        <v>92383</v>
      </c>
      <c r="C61" s="41">
        <f t="shared" si="5"/>
        <v>82393</v>
      </c>
      <c r="D61" s="41">
        <f t="shared" si="6"/>
        <v>5</v>
      </c>
      <c r="E61" s="42" t="str">
        <f t="shared" si="2"/>
        <v>A CORUÑA</v>
      </c>
      <c r="F61" s="42">
        <f t="shared" si="7"/>
        <v>157</v>
      </c>
      <c r="G61" s="42">
        <f t="shared" si="8"/>
        <v>698</v>
      </c>
    </row>
    <row r="62" spans="1:7" x14ac:dyDescent="0.25">
      <c r="A62" s="42" t="str">
        <f t="shared" si="3"/>
        <v>TARRAGONA</v>
      </c>
      <c r="B62" s="41">
        <f t="shared" si="4"/>
        <v>5619</v>
      </c>
      <c r="C62" s="41">
        <f t="shared" si="5"/>
        <v>10243</v>
      </c>
      <c r="D62" s="41">
        <f t="shared" si="6"/>
        <v>16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111620</v>
      </c>
      <c r="C63" s="41">
        <f t="shared" si="5"/>
        <v>94332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18133</v>
      </c>
      <c r="C64" s="41">
        <f t="shared" si="5"/>
        <v>17585</v>
      </c>
      <c r="D64" s="41">
        <f t="shared" si="6"/>
        <v>11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22525</v>
      </c>
      <c r="C65" s="41">
        <f t="shared" si="5"/>
        <v>20657</v>
      </c>
      <c r="D65" s="41">
        <f t="shared" si="6"/>
        <v>9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Agosto</v>
      </c>
      <c r="C5" s="92"/>
      <c r="D5" s="91" t="s">
        <v>40</v>
      </c>
      <c r="E5" s="92"/>
      <c r="F5" s="92"/>
      <c r="L5" s="39">
        <f>'Resumen general'!I4</f>
        <v>41918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686</v>
      </c>
      <c r="C7" s="9">
        <v>264</v>
      </c>
      <c r="D7" s="9">
        <v>3128</v>
      </c>
      <c r="E7" s="9">
        <v>1410</v>
      </c>
      <c r="F7" s="10">
        <f>((E7*100)/D7)-100</f>
        <v>-54.923273657289002</v>
      </c>
      <c r="G7" s="1"/>
      <c r="H7" s="1"/>
      <c r="I7" s="1"/>
    </row>
    <row r="8" spans="1:12" x14ac:dyDescent="0.25">
      <c r="A8" s="11" t="s">
        <v>45</v>
      </c>
      <c r="B8" s="12">
        <v>1908</v>
      </c>
      <c r="C8" s="12">
        <v>1301</v>
      </c>
      <c r="D8" s="12">
        <v>20152</v>
      </c>
      <c r="E8" s="12">
        <v>16094</v>
      </c>
      <c r="F8" s="13">
        <f t="shared" ref="F8:F35" si="0">((E8*100)/D8)-100</f>
        <v>-20.136959110758241</v>
      </c>
      <c r="G8" s="1"/>
      <c r="H8" s="1"/>
      <c r="I8" s="1"/>
    </row>
    <row r="9" spans="1:12" x14ac:dyDescent="0.25">
      <c r="A9" s="8" t="s">
        <v>46</v>
      </c>
      <c r="B9" s="9">
        <v>281</v>
      </c>
      <c r="C9" s="9">
        <v>54</v>
      </c>
      <c r="D9" s="9">
        <v>2151</v>
      </c>
      <c r="E9" s="9">
        <v>2965</v>
      </c>
      <c r="F9" s="10">
        <f t="shared" si="0"/>
        <v>37.842863784286379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2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33711</v>
      </c>
      <c r="C11" s="9">
        <v>25468</v>
      </c>
      <c r="D11" s="9">
        <v>258151</v>
      </c>
      <c r="E11" s="9">
        <v>242140</v>
      </c>
      <c r="F11" s="10">
        <f t="shared" si="0"/>
        <v>-6.2021839930893208</v>
      </c>
      <c r="G11" s="1"/>
      <c r="H11" s="1"/>
      <c r="I11" s="1"/>
    </row>
    <row r="12" spans="1:12" x14ac:dyDescent="0.25">
      <c r="A12" s="11" t="s">
        <v>49</v>
      </c>
      <c r="B12" s="12">
        <v>4898</v>
      </c>
      <c r="C12" s="12">
        <v>2680</v>
      </c>
      <c r="D12" s="12">
        <v>38291</v>
      </c>
      <c r="E12" s="12">
        <v>37089.5</v>
      </c>
      <c r="F12" s="13">
        <f t="shared" si="0"/>
        <v>-3.1378130631218824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0</v>
      </c>
      <c r="D13" s="9">
        <v>25</v>
      </c>
      <c r="E13" s="9">
        <v>50</v>
      </c>
      <c r="F13" s="10">
        <f t="shared" si="0"/>
        <v>100</v>
      </c>
      <c r="G13" s="1"/>
      <c r="H13" s="1"/>
      <c r="I13" s="1"/>
    </row>
    <row r="14" spans="1:12" x14ac:dyDescent="0.25">
      <c r="A14" s="11" t="s">
        <v>51</v>
      </c>
      <c r="B14" s="12">
        <v>125962</v>
      </c>
      <c r="C14" s="12">
        <v>123544</v>
      </c>
      <c r="D14" s="12">
        <v>840937</v>
      </c>
      <c r="E14" s="12">
        <v>893229.5</v>
      </c>
      <c r="F14" s="13">
        <f t="shared" si="0"/>
        <v>6.2183611852017435</v>
      </c>
      <c r="G14" s="1"/>
      <c r="H14" s="1"/>
      <c r="I14" s="1"/>
    </row>
    <row r="15" spans="1:12" x14ac:dyDescent="0.25">
      <c r="A15" s="8" t="s">
        <v>52</v>
      </c>
      <c r="B15" s="9">
        <v>45259</v>
      </c>
      <c r="C15" s="9">
        <v>45810.5</v>
      </c>
      <c r="D15" s="9">
        <v>355898.75</v>
      </c>
      <c r="E15" s="9">
        <v>363267</v>
      </c>
      <c r="F15" s="10">
        <f t="shared" si="0"/>
        <v>2.0703219665705461</v>
      </c>
      <c r="G15" s="1"/>
      <c r="H15" s="1"/>
      <c r="I15" s="1"/>
    </row>
    <row r="16" spans="1:12" x14ac:dyDescent="0.25">
      <c r="A16" s="11" t="s">
        <v>53</v>
      </c>
      <c r="B16" s="12">
        <v>4429</v>
      </c>
      <c r="C16" s="12">
        <v>5813</v>
      </c>
      <c r="D16" s="12">
        <v>38231</v>
      </c>
      <c r="E16" s="12">
        <v>43991</v>
      </c>
      <c r="F16" s="13">
        <f t="shared" si="0"/>
        <v>15.066307446836333</v>
      </c>
      <c r="G16" s="1"/>
      <c r="H16" s="1"/>
      <c r="I16" s="1"/>
    </row>
    <row r="17" spans="1:9" x14ac:dyDescent="0.25">
      <c r="A17" s="8" t="s">
        <v>54</v>
      </c>
      <c r="B17" s="9">
        <v>18500</v>
      </c>
      <c r="C17" s="9">
        <v>16835</v>
      </c>
      <c r="D17" s="9">
        <v>128786</v>
      </c>
      <c r="E17" s="9">
        <v>130311</v>
      </c>
      <c r="F17" s="10">
        <f t="shared" si="0"/>
        <v>1.1841349214976731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0</v>
      </c>
      <c r="D18" s="12">
        <v>17</v>
      </c>
      <c r="E18" s="12">
        <v>15</v>
      </c>
      <c r="F18" s="13">
        <f t="shared" si="0"/>
        <v>-11.764705882352942</v>
      </c>
      <c r="G18" s="1"/>
      <c r="H18" s="1"/>
      <c r="I18" s="1"/>
    </row>
    <row r="19" spans="1:9" x14ac:dyDescent="0.25">
      <c r="A19" s="8" t="s">
        <v>56</v>
      </c>
      <c r="B19" s="9">
        <v>92</v>
      </c>
      <c r="C19" s="9">
        <v>82</v>
      </c>
      <c r="D19" s="9">
        <v>625</v>
      </c>
      <c r="E19" s="9">
        <v>594</v>
      </c>
      <c r="F19" s="10">
        <f t="shared" si="0"/>
        <v>-4.9599999999999937</v>
      </c>
      <c r="G19" s="1"/>
      <c r="H19" s="1"/>
      <c r="I19" s="1"/>
    </row>
    <row r="20" spans="1:9" x14ac:dyDescent="0.25">
      <c r="A20" s="11" t="s">
        <v>57</v>
      </c>
      <c r="B20" s="12">
        <v>4575</v>
      </c>
      <c r="C20" s="12">
        <v>2887</v>
      </c>
      <c r="D20" s="12">
        <v>35470</v>
      </c>
      <c r="E20" s="12">
        <v>28367</v>
      </c>
      <c r="F20" s="13">
        <f t="shared" si="0"/>
        <v>-20.025373555117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193</v>
      </c>
      <c r="D21" s="9">
        <v>0</v>
      </c>
      <c r="E21" s="9">
        <v>3368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5561</v>
      </c>
      <c r="C22" s="12">
        <v>6390</v>
      </c>
      <c r="D22" s="12">
        <v>47882</v>
      </c>
      <c r="E22" s="12">
        <v>46716</v>
      </c>
      <c r="F22" s="13">
        <f t="shared" si="0"/>
        <v>-2.4351530846664673</v>
      </c>
      <c r="G22" s="1"/>
      <c r="H22" s="1"/>
      <c r="I22" s="1"/>
    </row>
    <row r="23" spans="1:9" x14ac:dyDescent="0.25">
      <c r="A23" s="8" t="s">
        <v>60</v>
      </c>
      <c r="B23" s="9">
        <v>1993</v>
      </c>
      <c r="C23" s="9">
        <v>2758</v>
      </c>
      <c r="D23" s="9">
        <v>12662</v>
      </c>
      <c r="E23" s="9">
        <v>16334</v>
      </c>
      <c r="F23" s="10">
        <f t="shared" si="0"/>
        <v>29.000157952930039</v>
      </c>
      <c r="G23" s="1"/>
      <c r="H23" s="1"/>
      <c r="I23" s="1"/>
    </row>
    <row r="24" spans="1:9" x14ac:dyDescent="0.25">
      <c r="A24" s="11" t="s">
        <v>61</v>
      </c>
      <c r="B24" s="12">
        <v>1074</v>
      </c>
      <c r="C24" s="12">
        <v>1157</v>
      </c>
      <c r="D24" s="12">
        <v>12932</v>
      </c>
      <c r="E24" s="12">
        <v>11356</v>
      </c>
      <c r="F24" s="13">
        <f t="shared" si="0"/>
        <v>-12.186823383854005</v>
      </c>
      <c r="G24" s="1"/>
      <c r="H24" s="1"/>
      <c r="I24" s="1"/>
    </row>
    <row r="25" spans="1:9" x14ac:dyDescent="0.25">
      <c r="A25" s="8" t="s">
        <v>62</v>
      </c>
      <c r="B25" s="9">
        <v>1011</v>
      </c>
      <c r="C25" s="9">
        <v>1223</v>
      </c>
      <c r="D25" s="9">
        <v>9603</v>
      </c>
      <c r="E25" s="9">
        <v>8980</v>
      </c>
      <c r="F25" s="10">
        <f t="shared" si="0"/>
        <v>-6.4875559720920535</v>
      </c>
      <c r="G25" s="1"/>
      <c r="H25" s="1"/>
      <c r="I25" s="1"/>
    </row>
    <row r="26" spans="1:9" x14ac:dyDescent="0.25">
      <c r="A26" s="11" t="s">
        <v>63</v>
      </c>
      <c r="B26" s="12">
        <v>322</v>
      </c>
      <c r="C26" s="12">
        <v>0</v>
      </c>
      <c r="D26" s="12">
        <v>3288</v>
      </c>
      <c r="E26" s="12">
        <v>1357</v>
      </c>
      <c r="F26" s="13">
        <f t="shared" si="0"/>
        <v>-58.728710462287104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2564</v>
      </c>
      <c r="C28" s="12">
        <v>1964</v>
      </c>
      <c r="D28" s="12">
        <v>20608</v>
      </c>
      <c r="E28" s="12">
        <v>19772</v>
      </c>
      <c r="F28" s="13">
        <f t="shared" si="0"/>
        <v>-4.0566770186335361</v>
      </c>
      <c r="G28" s="1"/>
      <c r="H28" s="1"/>
      <c r="I28" s="1"/>
    </row>
    <row r="29" spans="1:9" x14ac:dyDescent="0.25">
      <c r="A29" s="8" t="s">
        <v>66</v>
      </c>
      <c r="B29" s="9">
        <v>42</v>
      </c>
      <c r="C29" s="9">
        <v>33</v>
      </c>
      <c r="D29" s="9">
        <v>810</v>
      </c>
      <c r="E29" s="9">
        <v>567</v>
      </c>
      <c r="F29" s="10">
        <f t="shared" si="0"/>
        <v>-30</v>
      </c>
      <c r="G29" s="1"/>
      <c r="H29" s="1"/>
      <c r="I29" s="1"/>
    </row>
    <row r="30" spans="1:9" x14ac:dyDescent="0.25">
      <c r="A30" s="11" t="s">
        <v>67</v>
      </c>
      <c r="B30" s="12">
        <v>1394</v>
      </c>
      <c r="C30" s="12">
        <v>2091</v>
      </c>
      <c r="D30" s="12">
        <v>9294</v>
      </c>
      <c r="E30" s="12">
        <v>10779</v>
      </c>
      <c r="F30" s="13">
        <f t="shared" si="0"/>
        <v>15.978050355067779</v>
      </c>
      <c r="G30" s="1"/>
      <c r="H30" s="1"/>
      <c r="I30" s="1"/>
    </row>
    <row r="31" spans="1:9" x14ac:dyDescent="0.25">
      <c r="A31" s="8" t="s">
        <v>68</v>
      </c>
      <c r="B31" s="9">
        <v>4251</v>
      </c>
      <c r="C31" s="9">
        <v>5519</v>
      </c>
      <c r="D31" s="9">
        <v>38886</v>
      </c>
      <c r="E31" s="9">
        <v>54337</v>
      </c>
      <c r="F31" s="10">
        <f t="shared" si="0"/>
        <v>39.734094532736719</v>
      </c>
      <c r="G31" s="1"/>
      <c r="H31" s="1"/>
      <c r="I31" s="1"/>
    </row>
    <row r="32" spans="1:9" x14ac:dyDescent="0.25">
      <c r="A32" s="11" t="s">
        <v>69</v>
      </c>
      <c r="B32" s="12">
        <v>167820</v>
      </c>
      <c r="C32" s="12">
        <v>196348</v>
      </c>
      <c r="D32" s="12">
        <v>1373103</v>
      </c>
      <c r="E32" s="12">
        <v>1235385</v>
      </c>
      <c r="F32" s="13">
        <f t="shared" si="0"/>
        <v>-10.029691873078718</v>
      </c>
      <c r="G32" s="1"/>
      <c r="H32" s="1"/>
      <c r="I32" s="1"/>
    </row>
    <row r="33" spans="1:9" x14ac:dyDescent="0.25">
      <c r="A33" s="8" t="s">
        <v>70</v>
      </c>
      <c r="B33" s="9">
        <v>15047.5</v>
      </c>
      <c r="C33" s="9">
        <v>13861</v>
      </c>
      <c r="D33" s="9">
        <v>118876</v>
      </c>
      <c r="E33" s="9">
        <v>110327</v>
      </c>
      <c r="F33" s="10">
        <f t="shared" si="0"/>
        <v>-7.1915273057639837</v>
      </c>
      <c r="G33" s="1"/>
      <c r="H33" s="1"/>
      <c r="I33" s="1"/>
    </row>
    <row r="34" spans="1:9" x14ac:dyDescent="0.25">
      <c r="A34" s="11" t="s">
        <v>71</v>
      </c>
      <c r="B34" s="12">
        <v>140</v>
      </c>
      <c r="C34" s="12">
        <v>62</v>
      </c>
      <c r="D34" s="12">
        <v>748</v>
      </c>
      <c r="E34" s="12">
        <v>526</v>
      </c>
      <c r="F34" s="13">
        <f t="shared" si="0"/>
        <v>-29.679144385026731</v>
      </c>
      <c r="G34" s="1"/>
      <c r="H34" s="1"/>
      <c r="I34" s="1"/>
    </row>
    <row r="35" spans="1:9" x14ac:dyDescent="0.25">
      <c r="A35" s="14" t="s">
        <v>72</v>
      </c>
      <c r="B35" s="15">
        <f>SUM(B7:B34)</f>
        <v>441520.5</v>
      </c>
      <c r="C35" s="15">
        <f>SUM(C7:C34)</f>
        <v>456337.5</v>
      </c>
      <c r="D35" s="15">
        <f t="shared" ref="D35:E35" si="1">SUM(D7:D34)</f>
        <v>3370556.75</v>
      </c>
      <c r="E35" s="15">
        <f t="shared" si="1"/>
        <v>3279327</v>
      </c>
      <c r="F35" s="16">
        <f t="shared" si="0"/>
        <v>-2.706667081039356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  <c r="H37" s="42"/>
    </row>
    <row r="38" spans="1:9" x14ac:dyDescent="0.25">
      <c r="A38" s="42" t="str">
        <f>A7</f>
        <v>A CORUÑA</v>
      </c>
      <c r="B38" s="41">
        <f>E7</f>
        <v>1410</v>
      </c>
      <c r="C38" s="41">
        <f>D7</f>
        <v>3128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1235385</v>
      </c>
      <c r="G38" s="42">
        <f>LOOKUP(E38,$A$38:$A$65,$C$38:$C$65)</f>
        <v>1373103</v>
      </c>
      <c r="H38" s="42"/>
    </row>
    <row r="39" spans="1:9" x14ac:dyDescent="0.25">
      <c r="A39" s="42" t="str">
        <f t="shared" ref="A39:A65" si="3">A8</f>
        <v>ALICANTE</v>
      </c>
      <c r="B39" s="41">
        <f t="shared" ref="B39:B65" si="4">E8</f>
        <v>16094</v>
      </c>
      <c r="C39" s="41">
        <f t="shared" ref="C39:C65" si="5">D8</f>
        <v>20152</v>
      </c>
      <c r="D39" s="41">
        <f t="shared" ref="D39:D65" si="6">_xlfn.RANK.EQ(B39,$B$38:$B$65)+COUNTIF($B$38:$B$65,B39)-1</f>
        <v>14</v>
      </c>
      <c r="E39" s="42" t="str">
        <f t="shared" si="2"/>
        <v>BARCELONA</v>
      </c>
      <c r="F39" s="42">
        <f t="shared" ref="F39:F65" si="7">LOOKUP(E39,$A$38:$A$65,$B$38:$B$65)</f>
        <v>893229.5</v>
      </c>
      <c r="G39" s="42">
        <f t="shared" ref="G39:G65" si="8">LOOKUP(E39,$A$38:$A$65,$C$38:$C$65)</f>
        <v>840937</v>
      </c>
      <c r="H39" s="42"/>
    </row>
    <row r="40" spans="1:9" x14ac:dyDescent="0.25">
      <c r="A40" s="42" t="str">
        <f t="shared" si="3"/>
        <v>ALMERIA</v>
      </c>
      <c r="B40" s="41">
        <f t="shared" si="4"/>
        <v>2965</v>
      </c>
      <c r="C40" s="41">
        <f t="shared" si="5"/>
        <v>2151</v>
      </c>
      <c r="D40" s="41">
        <f t="shared" si="6"/>
        <v>19</v>
      </c>
      <c r="E40" s="42" t="str">
        <f t="shared" si="2"/>
        <v>BILBAO</v>
      </c>
      <c r="F40" s="42">
        <f t="shared" si="7"/>
        <v>363267</v>
      </c>
      <c r="G40" s="42">
        <f t="shared" si="8"/>
        <v>355898.75</v>
      </c>
      <c r="H40" s="42"/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</v>
      </c>
      <c r="D41" s="41">
        <f t="shared" si="6"/>
        <v>28</v>
      </c>
      <c r="E41" s="42" t="str">
        <f t="shared" si="2"/>
        <v>BAHIA DE ALGECIRAS</v>
      </c>
      <c r="F41" s="42">
        <f t="shared" si="7"/>
        <v>242140</v>
      </c>
      <c r="G41" s="42">
        <f t="shared" si="8"/>
        <v>258151</v>
      </c>
      <c r="H41" s="42"/>
    </row>
    <row r="42" spans="1:9" x14ac:dyDescent="0.25">
      <c r="A42" s="42" t="str">
        <f t="shared" si="3"/>
        <v>BAHIA DE ALGECIRAS</v>
      </c>
      <c r="B42" s="41">
        <f t="shared" si="4"/>
        <v>242140</v>
      </c>
      <c r="C42" s="41">
        <f t="shared" si="5"/>
        <v>258151</v>
      </c>
      <c r="D42" s="41">
        <f t="shared" si="6"/>
        <v>4</v>
      </c>
      <c r="E42" s="42" t="str">
        <f t="shared" si="2"/>
        <v>CASTELLON</v>
      </c>
      <c r="F42" s="42">
        <f t="shared" si="7"/>
        <v>130311</v>
      </c>
      <c r="G42" s="42">
        <f t="shared" si="8"/>
        <v>128786</v>
      </c>
      <c r="H42" s="42"/>
    </row>
    <row r="43" spans="1:9" x14ac:dyDescent="0.25">
      <c r="A43" s="42" t="str">
        <f t="shared" si="3"/>
        <v>BAHIA DE CADIZ</v>
      </c>
      <c r="B43" s="41">
        <f t="shared" si="4"/>
        <v>37089.5</v>
      </c>
      <c r="C43" s="41">
        <f t="shared" si="5"/>
        <v>38291</v>
      </c>
      <c r="D43" s="41">
        <f t="shared" si="6"/>
        <v>10</v>
      </c>
      <c r="E43" s="42" t="str">
        <f t="shared" si="2"/>
        <v>VIGO</v>
      </c>
      <c r="F43" s="42">
        <f t="shared" si="7"/>
        <v>110327</v>
      </c>
      <c r="G43" s="42">
        <f t="shared" si="8"/>
        <v>118876</v>
      </c>
      <c r="H43" s="42"/>
    </row>
    <row r="44" spans="1:9" x14ac:dyDescent="0.25">
      <c r="A44" s="42" t="str">
        <f t="shared" si="3"/>
        <v>BALEARES</v>
      </c>
      <c r="B44" s="41">
        <f t="shared" si="4"/>
        <v>50</v>
      </c>
      <c r="C44" s="41">
        <f t="shared" si="5"/>
        <v>25</v>
      </c>
      <c r="D44" s="41">
        <f t="shared" si="6"/>
        <v>25</v>
      </c>
      <c r="E44" s="42" t="str">
        <f t="shared" si="2"/>
        <v>TARRAGONA</v>
      </c>
      <c r="F44" s="42">
        <f t="shared" si="7"/>
        <v>54337</v>
      </c>
      <c r="G44" s="42">
        <f t="shared" si="8"/>
        <v>38886</v>
      </c>
      <c r="H44" s="42"/>
    </row>
    <row r="45" spans="1:9" x14ac:dyDescent="0.25">
      <c r="A45" s="42" t="str">
        <f t="shared" si="3"/>
        <v>BARCELONA</v>
      </c>
      <c r="B45" s="41">
        <f t="shared" si="4"/>
        <v>893229.5</v>
      </c>
      <c r="C45" s="41">
        <f t="shared" si="5"/>
        <v>840937</v>
      </c>
      <c r="D45" s="41">
        <f t="shared" si="6"/>
        <v>2</v>
      </c>
      <c r="E45" s="42" t="str">
        <f t="shared" si="2"/>
        <v>LAS PALMAS</v>
      </c>
      <c r="F45" s="42">
        <f t="shared" si="7"/>
        <v>46716</v>
      </c>
      <c r="G45" s="42">
        <f t="shared" si="8"/>
        <v>47882</v>
      </c>
      <c r="H45" s="42"/>
    </row>
    <row r="46" spans="1:9" x14ac:dyDescent="0.25">
      <c r="A46" s="42" t="str">
        <f t="shared" si="3"/>
        <v>BILBAO</v>
      </c>
      <c r="B46" s="41">
        <f t="shared" si="4"/>
        <v>363267</v>
      </c>
      <c r="C46" s="41">
        <f t="shared" si="5"/>
        <v>355898.75</v>
      </c>
      <c r="D46" s="41">
        <f t="shared" si="6"/>
        <v>3</v>
      </c>
      <c r="E46" s="42" t="str">
        <f t="shared" si="2"/>
        <v>CARTAGENA</v>
      </c>
      <c r="F46" s="42">
        <f t="shared" si="7"/>
        <v>43991</v>
      </c>
      <c r="G46" s="42">
        <f t="shared" si="8"/>
        <v>38231</v>
      </c>
      <c r="H46" s="42"/>
    </row>
    <row r="47" spans="1:9" x14ac:dyDescent="0.25">
      <c r="A47" s="42" t="str">
        <f t="shared" si="3"/>
        <v>CARTAGENA</v>
      </c>
      <c r="B47" s="41">
        <f t="shared" si="4"/>
        <v>43991</v>
      </c>
      <c r="C47" s="41">
        <f t="shared" si="5"/>
        <v>38231</v>
      </c>
      <c r="D47" s="41">
        <f t="shared" si="6"/>
        <v>9</v>
      </c>
      <c r="E47" s="42" t="str">
        <f t="shared" si="2"/>
        <v>BAHIA DE CADIZ</v>
      </c>
      <c r="F47" s="42">
        <f t="shared" si="7"/>
        <v>37089.5</v>
      </c>
      <c r="G47" s="42">
        <f t="shared" si="8"/>
        <v>38291</v>
      </c>
      <c r="H47" s="42"/>
    </row>
    <row r="48" spans="1:9" x14ac:dyDescent="0.25">
      <c r="A48" s="42" t="str">
        <f t="shared" si="3"/>
        <v>CASTELLON</v>
      </c>
      <c r="B48" s="41">
        <f t="shared" si="4"/>
        <v>130311</v>
      </c>
      <c r="C48" s="41">
        <f t="shared" si="5"/>
        <v>128786</v>
      </c>
      <c r="D48" s="41">
        <f t="shared" si="6"/>
        <v>5</v>
      </c>
      <c r="E48" s="42" t="str">
        <f t="shared" si="2"/>
        <v>GIJON</v>
      </c>
      <c r="F48" s="42">
        <f t="shared" si="7"/>
        <v>28367</v>
      </c>
      <c r="G48" s="42">
        <f t="shared" si="8"/>
        <v>35470</v>
      </c>
      <c r="H48" s="42"/>
    </row>
    <row r="49" spans="1:8" x14ac:dyDescent="0.25">
      <c r="A49" s="42" t="str">
        <f t="shared" si="3"/>
        <v>CEUTA</v>
      </c>
      <c r="B49" s="41">
        <f t="shared" si="4"/>
        <v>15</v>
      </c>
      <c r="C49" s="41">
        <f t="shared" si="5"/>
        <v>17</v>
      </c>
      <c r="D49" s="41">
        <f t="shared" si="6"/>
        <v>26</v>
      </c>
      <c r="E49" s="42" t="str">
        <f t="shared" si="2"/>
        <v>SANTA CRUZ DE TENERIFE</v>
      </c>
      <c r="F49" s="42">
        <f t="shared" si="7"/>
        <v>19772</v>
      </c>
      <c r="G49" s="42">
        <f t="shared" si="8"/>
        <v>20608</v>
      </c>
      <c r="H49" s="42"/>
    </row>
    <row r="50" spans="1:8" x14ac:dyDescent="0.25">
      <c r="A50" s="42" t="str">
        <f t="shared" si="3"/>
        <v>FERROL-SAN CIBRAO</v>
      </c>
      <c r="B50" s="41">
        <f t="shared" si="4"/>
        <v>594</v>
      </c>
      <c r="C50" s="41">
        <f t="shared" si="5"/>
        <v>625</v>
      </c>
      <c r="D50" s="41">
        <f t="shared" si="6"/>
        <v>22</v>
      </c>
      <c r="E50" s="42" t="str">
        <f t="shared" si="2"/>
        <v>MALAGA</v>
      </c>
      <c r="F50" s="42">
        <f t="shared" si="7"/>
        <v>16334</v>
      </c>
      <c r="G50" s="42">
        <f t="shared" si="8"/>
        <v>12662</v>
      </c>
      <c r="H50" s="42"/>
    </row>
    <row r="51" spans="1:8" x14ac:dyDescent="0.25">
      <c r="A51" s="42" t="str">
        <f t="shared" si="3"/>
        <v>GIJON</v>
      </c>
      <c r="B51" s="41">
        <f t="shared" si="4"/>
        <v>28367</v>
      </c>
      <c r="C51" s="41">
        <f t="shared" si="5"/>
        <v>35470</v>
      </c>
      <c r="D51" s="41">
        <f t="shared" si="6"/>
        <v>11</v>
      </c>
      <c r="E51" s="42" t="str">
        <f t="shared" si="2"/>
        <v>ALICANTE</v>
      </c>
      <c r="F51" s="42">
        <f t="shared" si="7"/>
        <v>16094</v>
      </c>
      <c r="G51" s="42">
        <f t="shared" si="8"/>
        <v>20152</v>
      </c>
      <c r="H51" s="42"/>
    </row>
    <row r="52" spans="1:8" x14ac:dyDescent="0.25">
      <c r="A52" s="42" t="str">
        <f t="shared" si="3"/>
        <v>HUELVA</v>
      </c>
      <c r="B52" s="41">
        <f t="shared" si="4"/>
        <v>3368</v>
      </c>
      <c r="C52" s="41">
        <f t="shared" si="5"/>
        <v>0</v>
      </c>
      <c r="D52" s="41">
        <f t="shared" si="6"/>
        <v>18</v>
      </c>
      <c r="E52" s="42" t="str">
        <f t="shared" si="2"/>
        <v>MARIN Y RIA DE PONTEVEDRA</v>
      </c>
      <c r="F52" s="42">
        <f t="shared" si="7"/>
        <v>11356</v>
      </c>
      <c r="G52" s="42">
        <f t="shared" si="8"/>
        <v>12932</v>
      </c>
      <c r="H52" s="42"/>
    </row>
    <row r="53" spans="1:8" x14ac:dyDescent="0.25">
      <c r="A53" s="42" t="str">
        <f t="shared" si="3"/>
        <v>LAS PALMAS</v>
      </c>
      <c r="B53" s="41">
        <f t="shared" si="4"/>
        <v>46716</v>
      </c>
      <c r="C53" s="41">
        <f t="shared" si="5"/>
        <v>47882</v>
      </c>
      <c r="D53" s="41">
        <f t="shared" si="6"/>
        <v>8</v>
      </c>
      <c r="E53" s="42" t="str">
        <f t="shared" si="2"/>
        <v>SEVILLA</v>
      </c>
      <c r="F53" s="42">
        <f t="shared" si="7"/>
        <v>10779</v>
      </c>
      <c r="G53" s="42">
        <f t="shared" si="8"/>
        <v>9294</v>
      </c>
      <c r="H53" s="42"/>
    </row>
    <row r="54" spans="1:8" x14ac:dyDescent="0.25">
      <c r="A54" s="42" t="str">
        <f t="shared" si="3"/>
        <v>MALAGA</v>
      </c>
      <c r="B54" s="41">
        <f t="shared" si="4"/>
        <v>16334</v>
      </c>
      <c r="C54" s="41">
        <f t="shared" si="5"/>
        <v>12662</v>
      </c>
      <c r="D54" s="41">
        <f t="shared" si="6"/>
        <v>13</v>
      </c>
      <c r="E54" s="42" t="str">
        <f t="shared" si="2"/>
        <v>MELILLA</v>
      </c>
      <c r="F54" s="42">
        <f t="shared" si="7"/>
        <v>8980</v>
      </c>
      <c r="G54" s="42">
        <f t="shared" si="8"/>
        <v>9603</v>
      </c>
      <c r="H54" s="42"/>
    </row>
    <row r="55" spans="1:8" x14ac:dyDescent="0.25">
      <c r="A55" s="42" t="str">
        <f t="shared" si="3"/>
        <v>MARIN Y RIA DE PONTEVEDRA</v>
      </c>
      <c r="B55" s="41">
        <f t="shared" si="4"/>
        <v>11356</v>
      </c>
      <c r="C55" s="41">
        <f t="shared" si="5"/>
        <v>12932</v>
      </c>
      <c r="D55" s="41">
        <f t="shared" si="6"/>
        <v>15</v>
      </c>
      <c r="E55" s="42" t="str">
        <f t="shared" si="2"/>
        <v>HUELVA</v>
      </c>
      <c r="F55" s="42">
        <f t="shared" si="7"/>
        <v>3368</v>
      </c>
      <c r="G55" s="42">
        <f t="shared" si="8"/>
        <v>0</v>
      </c>
      <c r="H55" s="42"/>
    </row>
    <row r="56" spans="1:8" x14ac:dyDescent="0.25">
      <c r="A56" s="42" t="str">
        <f t="shared" si="3"/>
        <v>MELILLA</v>
      </c>
      <c r="B56" s="41">
        <f t="shared" si="4"/>
        <v>8980</v>
      </c>
      <c r="C56" s="41">
        <f t="shared" si="5"/>
        <v>9603</v>
      </c>
      <c r="D56" s="41">
        <f t="shared" si="6"/>
        <v>17</v>
      </c>
      <c r="E56" s="42" t="str">
        <f t="shared" si="2"/>
        <v>ALMERIA</v>
      </c>
      <c r="F56" s="42">
        <f t="shared" si="7"/>
        <v>2965</v>
      </c>
      <c r="G56" s="42">
        <f t="shared" si="8"/>
        <v>2151</v>
      </c>
      <c r="H56" s="42"/>
    </row>
    <row r="57" spans="1:8" x14ac:dyDescent="0.25">
      <c r="A57" s="42" t="str">
        <f t="shared" si="3"/>
        <v>MOTRIL</v>
      </c>
      <c r="B57" s="41">
        <f t="shared" si="4"/>
        <v>1357</v>
      </c>
      <c r="C57" s="41">
        <f t="shared" si="5"/>
        <v>3288</v>
      </c>
      <c r="D57" s="41">
        <f t="shared" si="6"/>
        <v>21</v>
      </c>
      <c r="E57" s="42" t="str">
        <f t="shared" si="2"/>
        <v>A CORUÑA</v>
      </c>
      <c r="F57" s="42">
        <f t="shared" si="7"/>
        <v>1410</v>
      </c>
      <c r="G57" s="42">
        <f t="shared" si="8"/>
        <v>3128</v>
      </c>
      <c r="H57" s="42"/>
    </row>
    <row r="58" spans="1:8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1357</v>
      </c>
      <c r="G58" s="42">
        <f t="shared" si="8"/>
        <v>3288</v>
      </c>
      <c r="H58" s="42"/>
    </row>
    <row r="59" spans="1:8" x14ac:dyDescent="0.25">
      <c r="A59" s="42" t="str">
        <f t="shared" si="3"/>
        <v>SANTA CRUZ DE TENERIFE</v>
      </c>
      <c r="B59" s="41">
        <f t="shared" si="4"/>
        <v>19772</v>
      </c>
      <c r="C59" s="41">
        <f t="shared" si="5"/>
        <v>20608</v>
      </c>
      <c r="D59" s="41">
        <f t="shared" si="6"/>
        <v>12</v>
      </c>
      <c r="E59" s="42" t="str">
        <f t="shared" si="2"/>
        <v>FERROL-SAN CIBRAO</v>
      </c>
      <c r="F59" s="42">
        <f t="shared" si="7"/>
        <v>594</v>
      </c>
      <c r="G59" s="42">
        <f t="shared" si="8"/>
        <v>625</v>
      </c>
      <c r="H59" s="42"/>
    </row>
    <row r="60" spans="1:8" x14ac:dyDescent="0.25">
      <c r="A60" s="42" t="str">
        <f t="shared" si="3"/>
        <v>SANTANDER</v>
      </c>
      <c r="B60" s="41">
        <f t="shared" si="4"/>
        <v>567</v>
      </c>
      <c r="C60" s="41">
        <f t="shared" si="5"/>
        <v>810</v>
      </c>
      <c r="D60" s="41">
        <f t="shared" si="6"/>
        <v>23</v>
      </c>
      <c r="E60" s="42" t="str">
        <f t="shared" si="2"/>
        <v>SANTANDER</v>
      </c>
      <c r="F60" s="42">
        <f t="shared" si="7"/>
        <v>567</v>
      </c>
      <c r="G60" s="42">
        <f t="shared" si="8"/>
        <v>810</v>
      </c>
      <c r="H60" s="42"/>
    </row>
    <row r="61" spans="1:8" x14ac:dyDescent="0.25">
      <c r="A61" s="42" t="str">
        <f t="shared" si="3"/>
        <v>SEVILLA</v>
      </c>
      <c r="B61" s="41">
        <f t="shared" si="4"/>
        <v>10779</v>
      </c>
      <c r="C61" s="41">
        <f t="shared" si="5"/>
        <v>9294</v>
      </c>
      <c r="D61" s="41">
        <f t="shared" si="6"/>
        <v>16</v>
      </c>
      <c r="E61" s="42" t="str">
        <f t="shared" si="2"/>
        <v>VILAGARCIA</v>
      </c>
      <c r="F61" s="42">
        <f t="shared" si="7"/>
        <v>526</v>
      </c>
      <c r="G61" s="42">
        <f t="shared" si="8"/>
        <v>748</v>
      </c>
      <c r="H61" s="42"/>
    </row>
    <row r="62" spans="1:8" x14ac:dyDescent="0.25">
      <c r="A62" s="42" t="str">
        <f t="shared" si="3"/>
        <v>TARRAGONA</v>
      </c>
      <c r="B62" s="41">
        <f t="shared" si="4"/>
        <v>54337</v>
      </c>
      <c r="C62" s="41">
        <f t="shared" si="5"/>
        <v>38886</v>
      </c>
      <c r="D62" s="41">
        <f t="shared" si="6"/>
        <v>7</v>
      </c>
      <c r="E62" s="42" t="str">
        <f t="shared" si="2"/>
        <v>BALEARES</v>
      </c>
      <c r="F62" s="42">
        <f t="shared" si="7"/>
        <v>50</v>
      </c>
      <c r="G62" s="42">
        <f t="shared" si="8"/>
        <v>25</v>
      </c>
      <c r="H62" s="42"/>
    </row>
    <row r="63" spans="1:8" x14ac:dyDescent="0.25">
      <c r="A63" s="42" t="str">
        <f t="shared" si="3"/>
        <v>VALENCIA</v>
      </c>
      <c r="B63" s="41">
        <f t="shared" si="4"/>
        <v>1235385</v>
      </c>
      <c r="C63" s="41">
        <f t="shared" si="5"/>
        <v>1373103</v>
      </c>
      <c r="D63" s="41">
        <f t="shared" si="6"/>
        <v>1</v>
      </c>
      <c r="E63" s="42" t="str">
        <f t="shared" si="2"/>
        <v>CEUTA</v>
      </c>
      <c r="F63" s="42">
        <f t="shared" si="7"/>
        <v>15</v>
      </c>
      <c r="G63" s="42">
        <f t="shared" si="8"/>
        <v>17</v>
      </c>
      <c r="H63" s="42"/>
    </row>
    <row r="64" spans="1:8" x14ac:dyDescent="0.25">
      <c r="A64" s="42" t="str">
        <f t="shared" si="3"/>
        <v>VIGO</v>
      </c>
      <c r="B64" s="41">
        <f t="shared" si="4"/>
        <v>110327</v>
      </c>
      <c r="C64" s="41">
        <f t="shared" si="5"/>
        <v>118876</v>
      </c>
      <c r="D64" s="41">
        <f t="shared" si="6"/>
        <v>6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  <c r="H64" s="42"/>
    </row>
    <row r="65" spans="1:8" x14ac:dyDescent="0.25">
      <c r="A65" s="42" t="str">
        <f t="shared" si="3"/>
        <v>VILAGARCIA</v>
      </c>
      <c r="B65" s="41">
        <f t="shared" si="4"/>
        <v>526</v>
      </c>
      <c r="C65" s="41">
        <f t="shared" si="5"/>
        <v>748</v>
      </c>
      <c r="D65" s="41">
        <f t="shared" si="6"/>
        <v>24</v>
      </c>
      <c r="E65" s="42" t="str">
        <f t="shared" si="2"/>
        <v>AVILES</v>
      </c>
      <c r="F65" s="42">
        <f t="shared" si="7"/>
        <v>0</v>
      </c>
      <c r="G65" s="42">
        <f t="shared" si="8"/>
        <v>2</v>
      </c>
      <c r="H65" s="42"/>
    </row>
    <row r="67" spans="1:8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93" t="s">
        <v>73</v>
      </c>
      <c r="B5" s="91" t="str">
        <f>'Resumen general'!D6</f>
        <v>Mes Agosto</v>
      </c>
      <c r="C5" s="92"/>
      <c r="D5" s="91" t="s">
        <v>40</v>
      </c>
      <c r="E5" s="92"/>
      <c r="F5" s="92"/>
      <c r="L5" s="39">
        <f>'Resumen general'!I4</f>
        <v>41918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900</v>
      </c>
      <c r="C7" s="9">
        <v>264</v>
      </c>
      <c r="D7" s="9">
        <v>3826</v>
      </c>
      <c r="E7" s="9">
        <v>1567</v>
      </c>
      <c r="F7" s="10">
        <f>((E7*100)/D7)-100</f>
        <v>-59.043387349712496</v>
      </c>
      <c r="G7" s="1"/>
      <c r="H7" s="1"/>
      <c r="I7" s="1"/>
    </row>
    <row r="8" spans="1:12" x14ac:dyDescent="0.25">
      <c r="A8" s="11" t="s">
        <v>45</v>
      </c>
      <c r="B8" s="12">
        <v>10963</v>
      </c>
      <c r="C8" s="12">
        <v>11155</v>
      </c>
      <c r="D8" s="12">
        <v>98207</v>
      </c>
      <c r="E8" s="12">
        <v>92320</v>
      </c>
      <c r="F8" s="13">
        <f t="shared" ref="F8:F35" si="0">((E8*100)/D8)-100</f>
        <v>-5.9944810451393522</v>
      </c>
      <c r="G8" s="1"/>
      <c r="H8" s="1"/>
      <c r="I8" s="1"/>
    </row>
    <row r="9" spans="1:12" x14ac:dyDescent="0.25">
      <c r="A9" s="8" t="s">
        <v>46</v>
      </c>
      <c r="B9" s="9">
        <v>475</v>
      </c>
      <c r="C9" s="9">
        <v>390</v>
      </c>
      <c r="D9" s="9">
        <v>4654</v>
      </c>
      <c r="E9" s="9">
        <v>4658</v>
      </c>
      <c r="F9" s="10">
        <f t="shared" si="0"/>
        <v>8.5947571981094484E-2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2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33711</v>
      </c>
      <c r="C11" s="9">
        <v>25812</v>
      </c>
      <c r="D11" s="9">
        <v>258512</v>
      </c>
      <c r="E11" s="9">
        <v>244820</v>
      </c>
      <c r="F11" s="10">
        <f t="shared" si="0"/>
        <v>-5.2964659280807069</v>
      </c>
      <c r="G11" s="1"/>
      <c r="H11" s="1"/>
      <c r="I11" s="1"/>
    </row>
    <row r="12" spans="1:12" x14ac:dyDescent="0.25">
      <c r="A12" s="11" t="s">
        <v>49</v>
      </c>
      <c r="B12" s="12">
        <v>7573</v>
      </c>
      <c r="C12" s="12">
        <v>5378</v>
      </c>
      <c r="D12" s="12">
        <v>59893.5</v>
      </c>
      <c r="E12" s="12">
        <v>56883.5</v>
      </c>
      <c r="F12" s="13">
        <f t="shared" si="0"/>
        <v>-5.0255870837403052</v>
      </c>
      <c r="G12" s="1"/>
      <c r="H12" s="1"/>
      <c r="I12" s="1"/>
    </row>
    <row r="13" spans="1:12" x14ac:dyDescent="0.25">
      <c r="A13" s="8" t="s">
        <v>50</v>
      </c>
      <c r="B13" s="9">
        <v>5364</v>
      </c>
      <c r="C13" s="9">
        <v>6436</v>
      </c>
      <c r="D13" s="9">
        <v>43450</v>
      </c>
      <c r="E13" s="9">
        <v>46243</v>
      </c>
      <c r="F13" s="10">
        <f t="shared" si="0"/>
        <v>6.4280782508630665</v>
      </c>
      <c r="G13" s="1"/>
      <c r="H13" s="1"/>
      <c r="I13" s="1"/>
    </row>
    <row r="14" spans="1:12" x14ac:dyDescent="0.25">
      <c r="A14" s="11" t="s">
        <v>51</v>
      </c>
      <c r="B14" s="12">
        <v>146166</v>
      </c>
      <c r="C14" s="12">
        <v>140187</v>
      </c>
      <c r="D14" s="12">
        <v>961275</v>
      </c>
      <c r="E14" s="12">
        <v>1022488.5</v>
      </c>
      <c r="F14" s="13">
        <f t="shared" si="0"/>
        <v>6.3679488179761279</v>
      </c>
      <c r="G14" s="1"/>
      <c r="H14" s="1"/>
      <c r="I14" s="1"/>
    </row>
    <row r="15" spans="1:12" x14ac:dyDescent="0.25">
      <c r="A15" s="8" t="s">
        <v>52</v>
      </c>
      <c r="B15" s="9">
        <v>50635.25</v>
      </c>
      <c r="C15" s="9">
        <v>52881</v>
      </c>
      <c r="D15" s="9">
        <v>399544.75</v>
      </c>
      <c r="E15" s="9">
        <v>410525.75</v>
      </c>
      <c r="F15" s="10">
        <f t="shared" si="0"/>
        <v>2.7483779977086442</v>
      </c>
      <c r="G15" s="1"/>
      <c r="H15" s="1"/>
      <c r="I15" s="1"/>
    </row>
    <row r="16" spans="1:12" x14ac:dyDescent="0.25">
      <c r="A16" s="11" t="s">
        <v>53</v>
      </c>
      <c r="B16" s="12">
        <v>6516</v>
      </c>
      <c r="C16" s="12">
        <v>8848</v>
      </c>
      <c r="D16" s="12">
        <v>51574</v>
      </c>
      <c r="E16" s="12">
        <v>60792</v>
      </c>
      <c r="F16" s="13">
        <f t="shared" si="0"/>
        <v>17.873347035327882</v>
      </c>
      <c r="G16" s="1"/>
      <c r="H16" s="1"/>
      <c r="I16" s="1"/>
    </row>
    <row r="17" spans="1:9" x14ac:dyDescent="0.25">
      <c r="A17" s="8" t="s">
        <v>54</v>
      </c>
      <c r="B17" s="9">
        <v>19215</v>
      </c>
      <c r="C17" s="9">
        <v>17119</v>
      </c>
      <c r="D17" s="9">
        <v>130875</v>
      </c>
      <c r="E17" s="9">
        <v>135515</v>
      </c>
      <c r="F17" s="10">
        <f t="shared" si="0"/>
        <v>3.5453677172874904</v>
      </c>
      <c r="G17" s="1"/>
      <c r="H17" s="1"/>
      <c r="I17" s="1"/>
    </row>
    <row r="18" spans="1:9" x14ac:dyDescent="0.25">
      <c r="A18" s="11" t="s">
        <v>55</v>
      </c>
      <c r="B18" s="12">
        <v>1073</v>
      </c>
      <c r="C18" s="12">
        <v>1320</v>
      </c>
      <c r="D18" s="12">
        <v>11969</v>
      </c>
      <c r="E18" s="12">
        <v>13017</v>
      </c>
      <c r="F18" s="13">
        <f t="shared" si="0"/>
        <v>8.7559528782688574</v>
      </c>
      <c r="G18" s="1"/>
      <c r="H18" s="1"/>
      <c r="I18" s="1"/>
    </row>
    <row r="19" spans="1:9" x14ac:dyDescent="0.25">
      <c r="A19" s="8" t="s">
        <v>56</v>
      </c>
      <c r="B19" s="9">
        <v>92</v>
      </c>
      <c r="C19" s="9">
        <v>82</v>
      </c>
      <c r="D19" s="9">
        <v>665</v>
      </c>
      <c r="E19" s="9">
        <v>594</v>
      </c>
      <c r="F19" s="10">
        <f t="shared" si="0"/>
        <v>-10.676691729323309</v>
      </c>
      <c r="G19" s="1"/>
      <c r="H19" s="1"/>
      <c r="I19" s="1"/>
    </row>
    <row r="20" spans="1:9" x14ac:dyDescent="0.25">
      <c r="A20" s="11" t="s">
        <v>57</v>
      </c>
      <c r="B20" s="12">
        <v>5490</v>
      </c>
      <c r="C20" s="12">
        <v>3252</v>
      </c>
      <c r="D20" s="12">
        <v>42068</v>
      </c>
      <c r="E20" s="12">
        <v>33926</v>
      </c>
      <c r="F20" s="13">
        <f t="shared" si="0"/>
        <v>-19.3543786250832</v>
      </c>
      <c r="G20" s="1"/>
      <c r="H20" s="1"/>
      <c r="I20" s="1"/>
    </row>
    <row r="21" spans="1:9" x14ac:dyDescent="0.25">
      <c r="A21" s="8" t="s">
        <v>58</v>
      </c>
      <c r="B21" s="9">
        <v>302</v>
      </c>
      <c r="C21" s="9">
        <v>243</v>
      </c>
      <c r="D21" s="9">
        <v>891</v>
      </c>
      <c r="E21" s="9">
        <v>3832</v>
      </c>
      <c r="F21" s="10">
        <f t="shared" si="0"/>
        <v>330.07856341189677</v>
      </c>
      <c r="G21" s="1"/>
      <c r="H21" s="1"/>
      <c r="I21" s="1"/>
    </row>
    <row r="22" spans="1:9" x14ac:dyDescent="0.25">
      <c r="A22" s="11" t="s">
        <v>59</v>
      </c>
      <c r="B22" s="12">
        <v>34286</v>
      </c>
      <c r="C22" s="12">
        <v>37268</v>
      </c>
      <c r="D22" s="12">
        <v>269769</v>
      </c>
      <c r="E22" s="12">
        <v>291539</v>
      </c>
      <c r="F22" s="13">
        <f t="shared" si="0"/>
        <v>8.0698671826636854</v>
      </c>
      <c r="G22" s="1"/>
      <c r="H22" s="1"/>
      <c r="I22" s="1"/>
    </row>
    <row r="23" spans="1:9" x14ac:dyDescent="0.25">
      <c r="A23" s="8" t="s">
        <v>60</v>
      </c>
      <c r="B23" s="9">
        <v>3108</v>
      </c>
      <c r="C23" s="9">
        <v>3899</v>
      </c>
      <c r="D23" s="9">
        <v>21764</v>
      </c>
      <c r="E23" s="9">
        <v>25909</v>
      </c>
      <c r="F23" s="10">
        <f t="shared" si="0"/>
        <v>19.045212277154931</v>
      </c>
      <c r="G23" s="1"/>
      <c r="H23" s="1"/>
      <c r="I23" s="1"/>
    </row>
    <row r="24" spans="1:9" x14ac:dyDescent="0.25">
      <c r="A24" s="11" t="s">
        <v>61</v>
      </c>
      <c r="B24" s="12">
        <v>1742</v>
      </c>
      <c r="C24" s="12">
        <v>1740</v>
      </c>
      <c r="D24" s="12">
        <v>17469</v>
      </c>
      <c r="E24" s="12">
        <v>16555</v>
      </c>
      <c r="F24" s="13">
        <f t="shared" si="0"/>
        <v>-5.232125479420688</v>
      </c>
      <c r="G24" s="1"/>
      <c r="H24" s="1"/>
      <c r="I24" s="1"/>
    </row>
    <row r="25" spans="1:9" x14ac:dyDescent="0.25">
      <c r="A25" s="8" t="s">
        <v>62</v>
      </c>
      <c r="B25" s="9">
        <v>2891</v>
      </c>
      <c r="C25" s="9">
        <v>3513</v>
      </c>
      <c r="D25" s="9">
        <v>23172</v>
      </c>
      <c r="E25" s="9">
        <v>24908</v>
      </c>
      <c r="F25" s="10">
        <f t="shared" si="0"/>
        <v>7.4918004488175427</v>
      </c>
      <c r="G25" s="1"/>
      <c r="H25" s="1"/>
      <c r="I25" s="1"/>
    </row>
    <row r="26" spans="1:9" x14ac:dyDescent="0.25">
      <c r="A26" s="11" t="s">
        <v>63</v>
      </c>
      <c r="B26" s="12">
        <v>413</v>
      </c>
      <c r="C26" s="12">
        <v>0</v>
      </c>
      <c r="D26" s="12">
        <v>3884</v>
      </c>
      <c r="E26" s="12">
        <v>1707</v>
      </c>
      <c r="F26" s="13">
        <f t="shared" si="0"/>
        <v>-56.050463439752832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25943</v>
      </c>
      <c r="C28" s="12">
        <v>23674</v>
      </c>
      <c r="D28" s="12">
        <v>198781</v>
      </c>
      <c r="E28" s="12">
        <v>206316</v>
      </c>
      <c r="F28" s="13">
        <f t="shared" si="0"/>
        <v>3.7906037297327231</v>
      </c>
      <c r="G28" s="1"/>
      <c r="H28" s="1"/>
      <c r="I28" s="1"/>
    </row>
    <row r="29" spans="1:9" x14ac:dyDescent="0.25">
      <c r="A29" s="8" t="s">
        <v>66</v>
      </c>
      <c r="B29" s="9">
        <v>42</v>
      </c>
      <c r="C29" s="9">
        <v>33</v>
      </c>
      <c r="D29" s="9">
        <v>810</v>
      </c>
      <c r="E29" s="9">
        <v>567</v>
      </c>
      <c r="F29" s="10">
        <f t="shared" si="0"/>
        <v>-30</v>
      </c>
      <c r="G29" s="1"/>
      <c r="H29" s="1"/>
      <c r="I29" s="1"/>
    </row>
    <row r="30" spans="1:9" x14ac:dyDescent="0.25">
      <c r="A30" s="11" t="s">
        <v>67</v>
      </c>
      <c r="B30" s="12">
        <v>12252</v>
      </c>
      <c r="C30" s="12">
        <v>14119</v>
      </c>
      <c r="D30" s="12">
        <v>91687</v>
      </c>
      <c r="E30" s="12">
        <v>103162</v>
      </c>
      <c r="F30" s="13">
        <f t="shared" si="0"/>
        <v>12.515405673650577</v>
      </c>
      <c r="G30" s="1"/>
      <c r="H30" s="1"/>
      <c r="I30" s="1"/>
    </row>
    <row r="31" spans="1:9" x14ac:dyDescent="0.25">
      <c r="A31" s="8" t="s">
        <v>68</v>
      </c>
      <c r="B31" s="9">
        <v>5150</v>
      </c>
      <c r="C31" s="9">
        <v>6016</v>
      </c>
      <c r="D31" s="9">
        <v>49129</v>
      </c>
      <c r="E31" s="9">
        <v>59956</v>
      </c>
      <c r="F31" s="10">
        <f t="shared" si="0"/>
        <v>22.037900221864888</v>
      </c>
      <c r="G31" s="1"/>
      <c r="H31" s="1"/>
      <c r="I31" s="1"/>
    </row>
    <row r="32" spans="1:9" x14ac:dyDescent="0.25">
      <c r="A32" s="11" t="s">
        <v>69</v>
      </c>
      <c r="B32" s="12">
        <v>183144</v>
      </c>
      <c r="C32" s="12">
        <v>208904</v>
      </c>
      <c r="D32" s="12">
        <v>1467435</v>
      </c>
      <c r="E32" s="12">
        <v>1347005</v>
      </c>
      <c r="F32" s="13">
        <f t="shared" si="0"/>
        <v>-8.2068371001100502</v>
      </c>
      <c r="G32" s="1"/>
      <c r="H32" s="1"/>
      <c r="I32" s="1"/>
    </row>
    <row r="33" spans="1:9" x14ac:dyDescent="0.25">
      <c r="A33" s="8" t="s">
        <v>70</v>
      </c>
      <c r="B33" s="9">
        <v>17554.5</v>
      </c>
      <c r="C33" s="9">
        <v>16102</v>
      </c>
      <c r="D33" s="9">
        <v>136461</v>
      </c>
      <c r="E33" s="9">
        <v>128460</v>
      </c>
      <c r="F33" s="10">
        <f t="shared" si="0"/>
        <v>-5.8632136654428706</v>
      </c>
      <c r="G33" s="1"/>
      <c r="H33" s="1"/>
      <c r="I33" s="1"/>
    </row>
    <row r="34" spans="1:9" x14ac:dyDescent="0.25">
      <c r="A34" s="11" t="s">
        <v>71</v>
      </c>
      <c r="B34" s="12">
        <v>2632</v>
      </c>
      <c r="C34" s="12">
        <v>3142</v>
      </c>
      <c r="D34" s="12">
        <v>21405</v>
      </c>
      <c r="E34" s="12">
        <v>23051</v>
      </c>
      <c r="F34" s="13">
        <f t="shared" si="0"/>
        <v>7.689792104648447</v>
      </c>
      <c r="G34" s="1"/>
      <c r="H34" s="1"/>
      <c r="I34" s="1"/>
    </row>
    <row r="35" spans="1:9" x14ac:dyDescent="0.25">
      <c r="A35" s="14" t="s">
        <v>72</v>
      </c>
      <c r="B35" s="15">
        <f>SUM(B7:B34)</f>
        <v>577632.75</v>
      </c>
      <c r="C35" s="15">
        <f t="shared" ref="C35:E35" si="1">SUM(C7:C34)</f>
        <v>591777</v>
      </c>
      <c r="D35" s="15">
        <f t="shared" si="1"/>
        <v>4369172.25</v>
      </c>
      <c r="E35" s="15">
        <f t="shared" si="1"/>
        <v>4356316.75</v>
      </c>
      <c r="F35" s="16">
        <f t="shared" si="0"/>
        <v>-0.29423193374900336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1567</v>
      </c>
      <c r="C38" s="41">
        <f>D7</f>
        <v>3826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VALENCIA</v>
      </c>
      <c r="F38" s="42">
        <f>LOOKUP(E38,$A$38:$A$65,$B$38:$B$65)</f>
        <v>1347005</v>
      </c>
      <c r="G38" s="42">
        <f>LOOKUP(E38,$A$38:$A$65,$C$38:$C$65)</f>
        <v>1467435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92320</v>
      </c>
      <c r="C39" s="41">
        <f t="shared" ref="C39:C65" si="5">D8</f>
        <v>98207</v>
      </c>
      <c r="D39" s="41">
        <f t="shared" ref="D39:D65" si="6">_xlfn.RANK.EQ(B39,$B$38:$B$65)+COUNTIF($B$38:$B$65,B39)-1</f>
        <v>10</v>
      </c>
      <c r="E39" s="42" t="str">
        <f t="shared" si="2"/>
        <v>BARCELONA</v>
      </c>
      <c r="F39" s="42">
        <f t="shared" ref="F39:F65" si="7">LOOKUP(E39,$A$38:$A$65,$B$38:$B$65)</f>
        <v>1022488.5</v>
      </c>
      <c r="G39" s="42">
        <f t="shared" ref="G39:G65" si="8">LOOKUP(E39,$A$38:$A$65,$C$38:$C$65)</f>
        <v>961275</v>
      </c>
    </row>
    <row r="40" spans="1:9" x14ac:dyDescent="0.25">
      <c r="A40" s="42" t="str">
        <f t="shared" si="3"/>
        <v>ALMERIA</v>
      </c>
      <c r="B40" s="41">
        <f t="shared" si="4"/>
        <v>4658</v>
      </c>
      <c r="C40" s="41">
        <f t="shared" si="5"/>
        <v>4654</v>
      </c>
      <c r="D40" s="41">
        <f t="shared" si="6"/>
        <v>21</v>
      </c>
      <c r="E40" s="42" t="str">
        <f t="shared" si="2"/>
        <v>BILBAO</v>
      </c>
      <c r="F40" s="42">
        <f t="shared" si="7"/>
        <v>410525.75</v>
      </c>
      <c r="G40" s="42">
        <f t="shared" si="8"/>
        <v>399544.75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</v>
      </c>
      <c r="D41" s="41">
        <f t="shared" si="6"/>
        <v>28</v>
      </c>
      <c r="E41" s="42" t="str">
        <f t="shared" si="2"/>
        <v>LAS PALMAS</v>
      </c>
      <c r="F41" s="42">
        <f t="shared" si="7"/>
        <v>291539</v>
      </c>
      <c r="G41" s="42">
        <f t="shared" si="8"/>
        <v>269769</v>
      </c>
    </row>
    <row r="42" spans="1:9" x14ac:dyDescent="0.25">
      <c r="A42" s="42" t="str">
        <f t="shared" si="3"/>
        <v>BAHIA DE ALGECIRAS</v>
      </c>
      <c r="B42" s="41">
        <f t="shared" si="4"/>
        <v>244820</v>
      </c>
      <c r="C42" s="41">
        <f t="shared" si="5"/>
        <v>258512</v>
      </c>
      <c r="D42" s="41">
        <f t="shared" si="6"/>
        <v>5</v>
      </c>
      <c r="E42" s="42" t="str">
        <f t="shared" si="2"/>
        <v>BAHIA DE ALGECIRAS</v>
      </c>
      <c r="F42" s="42">
        <f t="shared" si="7"/>
        <v>244820</v>
      </c>
      <c r="G42" s="42">
        <f t="shared" si="8"/>
        <v>258512</v>
      </c>
    </row>
    <row r="43" spans="1:9" x14ac:dyDescent="0.25">
      <c r="A43" s="42" t="str">
        <f t="shared" si="3"/>
        <v>BAHIA DE CADIZ</v>
      </c>
      <c r="B43" s="41">
        <f t="shared" si="4"/>
        <v>56883.5</v>
      </c>
      <c r="C43" s="41">
        <f t="shared" si="5"/>
        <v>59893.5</v>
      </c>
      <c r="D43" s="41">
        <f t="shared" si="6"/>
        <v>13</v>
      </c>
      <c r="E43" s="42" t="str">
        <f t="shared" si="2"/>
        <v>SANTA CRUZ DE TENERIFE</v>
      </c>
      <c r="F43" s="42">
        <f t="shared" si="7"/>
        <v>206316</v>
      </c>
      <c r="G43" s="42">
        <f t="shared" si="8"/>
        <v>198781</v>
      </c>
    </row>
    <row r="44" spans="1:9" x14ac:dyDescent="0.25">
      <c r="A44" s="42" t="str">
        <f t="shared" si="3"/>
        <v>BALEARES</v>
      </c>
      <c r="B44" s="41">
        <f t="shared" si="4"/>
        <v>46243</v>
      </c>
      <c r="C44" s="41">
        <f t="shared" si="5"/>
        <v>43450</v>
      </c>
      <c r="D44" s="41">
        <f t="shared" si="6"/>
        <v>14</v>
      </c>
      <c r="E44" s="42" t="str">
        <f t="shared" si="2"/>
        <v>CASTELLON</v>
      </c>
      <c r="F44" s="42">
        <f t="shared" si="7"/>
        <v>135515</v>
      </c>
      <c r="G44" s="42">
        <f t="shared" si="8"/>
        <v>130875</v>
      </c>
    </row>
    <row r="45" spans="1:9" x14ac:dyDescent="0.25">
      <c r="A45" s="42" t="str">
        <f t="shared" si="3"/>
        <v>BARCELONA</v>
      </c>
      <c r="B45" s="41">
        <f t="shared" si="4"/>
        <v>1022488.5</v>
      </c>
      <c r="C45" s="41">
        <f t="shared" si="5"/>
        <v>961275</v>
      </c>
      <c r="D45" s="41">
        <f t="shared" si="6"/>
        <v>2</v>
      </c>
      <c r="E45" s="42" t="str">
        <f t="shared" si="2"/>
        <v>VIGO</v>
      </c>
      <c r="F45" s="42">
        <f t="shared" si="7"/>
        <v>128460</v>
      </c>
      <c r="G45" s="42">
        <f t="shared" si="8"/>
        <v>136461</v>
      </c>
    </row>
    <row r="46" spans="1:9" x14ac:dyDescent="0.25">
      <c r="A46" s="42" t="str">
        <f t="shared" si="3"/>
        <v>BILBAO</v>
      </c>
      <c r="B46" s="41">
        <f t="shared" si="4"/>
        <v>410525.75</v>
      </c>
      <c r="C46" s="41">
        <f t="shared" si="5"/>
        <v>399544.75</v>
      </c>
      <c r="D46" s="41">
        <f t="shared" si="6"/>
        <v>3</v>
      </c>
      <c r="E46" s="42" t="str">
        <f t="shared" si="2"/>
        <v>SEVILLA</v>
      </c>
      <c r="F46" s="42">
        <f t="shared" si="7"/>
        <v>103162</v>
      </c>
      <c r="G46" s="42">
        <f t="shared" si="8"/>
        <v>91687</v>
      </c>
    </row>
    <row r="47" spans="1:9" x14ac:dyDescent="0.25">
      <c r="A47" s="42" t="str">
        <f t="shared" si="3"/>
        <v>CARTAGENA</v>
      </c>
      <c r="B47" s="41">
        <f t="shared" si="4"/>
        <v>60792</v>
      </c>
      <c r="C47" s="41">
        <f t="shared" si="5"/>
        <v>51574</v>
      </c>
      <c r="D47" s="41">
        <f t="shared" si="6"/>
        <v>11</v>
      </c>
      <c r="E47" s="42" t="str">
        <f t="shared" si="2"/>
        <v>ALICANTE</v>
      </c>
      <c r="F47" s="42">
        <f t="shared" si="7"/>
        <v>92320</v>
      </c>
      <c r="G47" s="42">
        <f t="shared" si="8"/>
        <v>98207</v>
      </c>
    </row>
    <row r="48" spans="1:9" x14ac:dyDescent="0.25">
      <c r="A48" s="42" t="str">
        <f t="shared" si="3"/>
        <v>CASTELLON</v>
      </c>
      <c r="B48" s="41">
        <f t="shared" si="4"/>
        <v>135515</v>
      </c>
      <c r="C48" s="41">
        <f t="shared" si="5"/>
        <v>130875</v>
      </c>
      <c r="D48" s="41">
        <f t="shared" si="6"/>
        <v>7</v>
      </c>
      <c r="E48" s="42" t="str">
        <f t="shared" si="2"/>
        <v>CARTAGENA</v>
      </c>
      <c r="F48" s="42">
        <f t="shared" si="7"/>
        <v>60792</v>
      </c>
      <c r="G48" s="42">
        <f t="shared" si="8"/>
        <v>51574</v>
      </c>
    </row>
    <row r="49" spans="1:7" x14ac:dyDescent="0.25">
      <c r="A49" s="42" t="str">
        <f t="shared" si="3"/>
        <v>CEUTA</v>
      </c>
      <c r="B49" s="41">
        <f t="shared" si="4"/>
        <v>13017</v>
      </c>
      <c r="C49" s="41">
        <f t="shared" si="5"/>
        <v>11969</v>
      </c>
      <c r="D49" s="41">
        <f t="shared" si="6"/>
        <v>20</v>
      </c>
      <c r="E49" s="42" t="str">
        <f t="shared" si="2"/>
        <v>TARRAGONA</v>
      </c>
      <c r="F49" s="42">
        <f t="shared" si="7"/>
        <v>59956</v>
      </c>
      <c r="G49" s="42">
        <f t="shared" si="8"/>
        <v>49129</v>
      </c>
    </row>
    <row r="50" spans="1:7" x14ac:dyDescent="0.25">
      <c r="A50" s="42" t="str">
        <f t="shared" si="3"/>
        <v>FERROL-SAN CIBRAO</v>
      </c>
      <c r="B50" s="41">
        <f t="shared" si="4"/>
        <v>594</v>
      </c>
      <c r="C50" s="41">
        <f t="shared" si="5"/>
        <v>665</v>
      </c>
      <c r="D50" s="41">
        <f t="shared" si="6"/>
        <v>25</v>
      </c>
      <c r="E50" s="42" t="str">
        <f t="shared" si="2"/>
        <v>BAHIA DE CADIZ</v>
      </c>
      <c r="F50" s="42">
        <f t="shared" si="7"/>
        <v>56883.5</v>
      </c>
      <c r="G50" s="42">
        <f t="shared" si="8"/>
        <v>59893.5</v>
      </c>
    </row>
    <row r="51" spans="1:7" x14ac:dyDescent="0.25">
      <c r="A51" s="42" t="str">
        <f t="shared" si="3"/>
        <v>GIJON</v>
      </c>
      <c r="B51" s="41">
        <f t="shared" si="4"/>
        <v>33926</v>
      </c>
      <c r="C51" s="41">
        <f t="shared" si="5"/>
        <v>42068</v>
      </c>
      <c r="D51" s="41">
        <f t="shared" si="6"/>
        <v>15</v>
      </c>
      <c r="E51" s="42" t="str">
        <f t="shared" si="2"/>
        <v>BALEARES</v>
      </c>
      <c r="F51" s="42">
        <f t="shared" si="7"/>
        <v>46243</v>
      </c>
      <c r="G51" s="42">
        <f t="shared" si="8"/>
        <v>43450</v>
      </c>
    </row>
    <row r="52" spans="1:7" x14ac:dyDescent="0.25">
      <c r="A52" s="42" t="str">
        <f t="shared" si="3"/>
        <v>HUELVA</v>
      </c>
      <c r="B52" s="41">
        <f t="shared" si="4"/>
        <v>3832</v>
      </c>
      <c r="C52" s="41">
        <f t="shared" si="5"/>
        <v>891</v>
      </c>
      <c r="D52" s="41">
        <f t="shared" si="6"/>
        <v>22</v>
      </c>
      <c r="E52" s="42" t="str">
        <f t="shared" si="2"/>
        <v>GIJON</v>
      </c>
      <c r="F52" s="42">
        <f t="shared" si="7"/>
        <v>33926</v>
      </c>
      <c r="G52" s="42">
        <f t="shared" si="8"/>
        <v>42068</v>
      </c>
    </row>
    <row r="53" spans="1:7" x14ac:dyDescent="0.25">
      <c r="A53" s="42" t="str">
        <f t="shared" si="3"/>
        <v>LAS PALMAS</v>
      </c>
      <c r="B53" s="41">
        <f t="shared" si="4"/>
        <v>291539</v>
      </c>
      <c r="C53" s="41">
        <f t="shared" si="5"/>
        <v>269769</v>
      </c>
      <c r="D53" s="41">
        <f t="shared" si="6"/>
        <v>4</v>
      </c>
      <c r="E53" s="42" t="str">
        <f t="shared" si="2"/>
        <v>MALAGA</v>
      </c>
      <c r="F53" s="42">
        <f t="shared" si="7"/>
        <v>25909</v>
      </c>
      <c r="G53" s="42">
        <f t="shared" si="8"/>
        <v>21764</v>
      </c>
    </row>
    <row r="54" spans="1:7" x14ac:dyDescent="0.25">
      <c r="A54" s="42" t="str">
        <f t="shared" si="3"/>
        <v>MALAGA</v>
      </c>
      <c r="B54" s="41">
        <f t="shared" si="4"/>
        <v>25909</v>
      </c>
      <c r="C54" s="41">
        <f t="shared" si="5"/>
        <v>21764</v>
      </c>
      <c r="D54" s="41">
        <f t="shared" si="6"/>
        <v>16</v>
      </c>
      <c r="E54" s="42" t="str">
        <f t="shared" si="2"/>
        <v>MELILLA</v>
      </c>
      <c r="F54" s="42">
        <f t="shared" si="7"/>
        <v>24908</v>
      </c>
      <c r="G54" s="42">
        <f t="shared" si="8"/>
        <v>23172</v>
      </c>
    </row>
    <row r="55" spans="1:7" x14ac:dyDescent="0.25">
      <c r="A55" s="42" t="str">
        <f t="shared" si="3"/>
        <v>MARIN Y RIA DE PONTEVEDRA</v>
      </c>
      <c r="B55" s="41">
        <f t="shared" si="4"/>
        <v>16555</v>
      </c>
      <c r="C55" s="41">
        <f t="shared" si="5"/>
        <v>17469</v>
      </c>
      <c r="D55" s="41">
        <f t="shared" si="6"/>
        <v>19</v>
      </c>
      <c r="E55" s="42" t="str">
        <f t="shared" si="2"/>
        <v>VILAGARCIA</v>
      </c>
      <c r="F55" s="42">
        <f t="shared" si="7"/>
        <v>23051</v>
      </c>
      <c r="G55" s="42">
        <f t="shared" si="8"/>
        <v>21405</v>
      </c>
    </row>
    <row r="56" spans="1:7" x14ac:dyDescent="0.25">
      <c r="A56" s="42" t="str">
        <f t="shared" si="3"/>
        <v>MELILLA</v>
      </c>
      <c r="B56" s="41">
        <f t="shared" si="4"/>
        <v>24908</v>
      </c>
      <c r="C56" s="41">
        <f t="shared" si="5"/>
        <v>23172</v>
      </c>
      <c r="D56" s="41">
        <f t="shared" si="6"/>
        <v>17</v>
      </c>
      <c r="E56" s="42" t="str">
        <f t="shared" si="2"/>
        <v>MARIN Y RIA DE PONTEVEDRA</v>
      </c>
      <c r="F56" s="42">
        <f t="shared" si="7"/>
        <v>16555</v>
      </c>
      <c r="G56" s="42">
        <f t="shared" si="8"/>
        <v>17469</v>
      </c>
    </row>
    <row r="57" spans="1:7" x14ac:dyDescent="0.25">
      <c r="A57" s="42" t="str">
        <f t="shared" si="3"/>
        <v>MOTRIL</v>
      </c>
      <c r="B57" s="41">
        <f t="shared" si="4"/>
        <v>1707</v>
      </c>
      <c r="C57" s="41">
        <f t="shared" si="5"/>
        <v>3884</v>
      </c>
      <c r="D57" s="41">
        <f t="shared" si="6"/>
        <v>23</v>
      </c>
      <c r="E57" s="42" t="str">
        <f t="shared" si="2"/>
        <v>CEUTA</v>
      </c>
      <c r="F57" s="42">
        <f t="shared" si="7"/>
        <v>13017</v>
      </c>
      <c r="G57" s="42">
        <f t="shared" si="8"/>
        <v>11969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4658</v>
      </c>
      <c r="G58" s="42">
        <f t="shared" si="8"/>
        <v>4654</v>
      </c>
    </row>
    <row r="59" spans="1:7" x14ac:dyDescent="0.25">
      <c r="A59" s="42" t="str">
        <f t="shared" si="3"/>
        <v>SANTA CRUZ DE TENERIFE</v>
      </c>
      <c r="B59" s="41">
        <f t="shared" si="4"/>
        <v>206316</v>
      </c>
      <c r="C59" s="41">
        <f t="shared" si="5"/>
        <v>198781</v>
      </c>
      <c r="D59" s="41">
        <f t="shared" si="6"/>
        <v>6</v>
      </c>
      <c r="E59" s="42" t="str">
        <f t="shared" si="2"/>
        <v>HUELVA</v>
      </c>
      <c r="F59" s="42">
        <f t="shared" si="7"/>
        <v>3832</v>
      </c>
      <c r="G59" s="42">
        <f t="shared" si="8"/>
        <v>891</v>
      </c>
    </row>
    <row r="60" spans="1:7" x14ac:dyDescent="0.25">
      <c r="A60" s="42" t="str">
        <f t="shared" si="3"/>
        <v>SANTANDER</v>
      </c>
      <c r="B60" s="41">
        <f t="shared" si="4"/>
        <v>567</v>
      </c>
      <c r="C60" s="41">
        <f t="shared" si="5"/>
        <v>810</v>
      </c>
      <c r="D60" s="41">
        <f t="shared" si="6"/>
        <v>26</v>
      </c>
      <c r="E60" s="42" t="str">
        <f t="shared" si="2"/>
        <v>MOTRIL</v>
      </c>
      <c r="F60" s="42">
        <f t="shared" si="7"/>
        <v>1707</v>
      </c>
      <c r="G60" s="42">
        <f t="shared" si="8"/>
        <v>3884</v>
      </c>
    </row>
    <row r="61" spans="1:7" x14ac:dyDescent="0.25">
      <c r="A61" s="42" t="str">
        <f t="shared" si="3"/>
        <v>SEVILLA</v>
      </c>
      <c r="B61" s="41">
        <f t="shared" si="4"/>
        <v>103162</v>
      </c>
      <c r="C61" s="41">
        <f t="shared" si="5"/>
        <v>91687</v>
      </c>
      <c r="D61" s="41">
        <f t="shared" si="6"/>
        <v>9</v>
      </c>
      <c r="E61" s="42" t="str">
        <f t="shared" si="2"/>
        <v>A CORUÑA</v>
      </c>
      <c r="F61" s="42">
        <f t="shared" si="7"/>
        <v>1567</v>
      </c>
      <c r="G61" s="42">
        <f t="shared" si="8"/>
        <v>3826</v>
      </c>
    </row>
    <row r="62" spans="1:7" x14ac:dyDescent="0.25">
      <c r="A62" s="42" t="str">
        <f t="shared" si="3"/>
        <v>TARRAGONA</v>
      </c>
      <c r="B62" s="41">
        <f t="shared" si="4"/>
        <v>59956</v>
      </c>
      <c r="C62" s="41">
        <f t="shared" si="5"/>
        <v>49129</v>
      </c>
      <c r="D62" s="41">
        <f t="shared" si="6"/>
        <v>12</v>
      </c>
      <c r="E62" s="42" t="str">
        <f t="shared" si="2"/>
        <v>FERROL-SAN CIBRAO</v>
      </c>
      <c r="F62" s="42">
        <f t="shared" si="7"/>
        <v>594</v>
      </c>
      <c r="G62" s="42">
        <f t="shared" si="8"/>
        <v>665</v>
      </c>
    </row>
    <row r="63" spans="1:7" x14ac:dyDescent="0.25">
      <c r="A63" s="42" t="str">
        <f t="shared" si="3"/>
        <v>VALENCIA</v>
      </c>
      <c r="B63" s="41">
        <f t="shared" si="4"/>
        <v>1347005</v>
      </c>
      <c r="C63" s="41">
        <f t="shared" si="5"/>
        <v>1467435</v>
      </c>
      <c r="D63" s="41">
        <f t="shared" si="6"/>
        <v>1</v>
      </c>
      <c r="E63" s="42" t="str">
        <f t="shared" si="2"/>
        <v>SANTANDER</v>
      </c>
      <c r="F63" s="42">
        <f t="shared" si="7"/>
        <v>567</v>
      </c>
      <c r="G63" s="42">
        <f t="shared" si="8"/>
        <v>810</v>
      </c>
    </row>
    <row r="64" spans="1:7" x14ac:dyDescent="0.25">
      <c r="A64" s="42" t="str">
        <f t="shared" si="3"/>
        <v>VIGO</v>
      </c>
      <c r="B64" s="41">
        <f t="shared" si="4"/>
        <v>128460</v>
      </c>
      <c r="C64" s="41">
        <f t="shared" si="5"/>
        <v>136461</v>
      </c>
      <c r="D64" s="41">
        <f t="shared" si="6"/>
        <v>8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23051</v>
      </c>
      <c r="C65" s="41">
        <f t="shared" si="5"/>
        <v>21405</v>
      </c>
      <c r="D65" s="41">
        <f t="shared" si="6"/>
        <v>18</v>
      </c>
      <c r="E65" s="42" t="str">
        <f t="shared" si="2"/>
        <v>AVILES</v>
      </c>
      <c r="F65" s="42">
        <f t="shared" si="7"/>
        <v>0</v>
      </c>
      <c r="G65" s="42">
        <f t="shared" si="8"/>
        <v>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Agosto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41918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23081</v>
      </c>
      <c r="C7" s="9">
        <v>10760</v>
      </c>
      <c r="D7" s="9">
        <v>91180</v>
      </c>
      <c r="E7" s="9">
        <v>73124</v>
      </c>
      <c r="F7" s="10">
        <f>((E7*100)/D7)-100</f>
        <v>-19.802588286905021</v>
      </c>
      <c r="G7" s="1"/>
      <c r="H7" s="1"/>
      <c r="I7" s="1"/>
    </row>
    <row r="8" spans="1:12" x14ac:dyDescent="0.25">
      <c r="A8" s="11" t="s">
        <v>45</v>
      </c>
      <c r="B8" s="12">
        <v>52906</v>
      </c>
      <c r="C8" s="12">
        <v>57966</v>
      </c>
      <c r="D8" s="12">
        <v>156168</v>
      </c>
      <c r="E8" s="12">
        <v>152037</v>
      </c>
      <c r="F8" s="13">
        <f t="shared" ref="F8:F35" si="0">((E8*100)/D8)-100</f>
        <v>-2.6452282157676308</v>
      </c>
      <c r="G8" s="1"/>
      <c r="H8" s="1"/>
      <c r="I8" s="1"/>
    </row>
    <row r="9" spans="1:12" x14ac:dyDescent="0.25">
      <c r="A9" s="8" t="s">
        <v>46</v>
      </c>
      <c r="B9" s="9">
        <v>172612</v>
      </c>
      <c r="C9" s="9">
        <v>168707</v>
      </c>
      <c r="D9" s="9">
        <v>483564</v>
      </c>
      <c r="E9" s="9">
        <v>464523</v>
      </c>
      <c r="F9" s="10">
        <f t="shared" si="0"/>
        <v>-3.937638037571034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1400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1048863</v>
      </c>
      <c r="C11" s="9">
        <v>1118595</v>
      </c>
      <c r="D11" s="9">
        <v>3612692</v>
      </c>
      <c r="E11" s="9">
        <v>3805414</v>
      </c>
      <c r="F11" s="10">
        <f t="shared" si="0"/>
        <v>5.3345815253556026</v>
      </c>
      <c r="G11" s="1"/>
      <c r="H11" s="1"/>
      <c r="I11" s="1"/>
    </row>
    <row r="12" spans="1:12" x14ac:dyDescent="0.25">
      <c r="A12" s="11" t="s">
        <v>49</v>
      </c>
      <c r="B12" s="12">
        <v>26824</v>
      </c>
      <c r="C12" s="12">
        <v>35495</v>
      </c>
      <c r="D12" s="12">
        <v>212983</v>
      </c>
      <c r="E12" s="12">
        <v>219395</v>
      </c>
      <c r="F12" s="13">
        <f t="shared" si="0"/>
        <v>3.0105689186460864</v>
      </c>
      <c r="G12" s="1"/>
      <c r="H12" s="1"/>
      <c r="I12" s="1"/>
    </row>
    <row r="13" spans="1:12" x14ac:dyDescent="0.25">
      <c r="A13" s="8" t="s">
        <v>50</v>
      </c>
      <c r="B13" s="9">
        <v>1087392</v>
      </c>
      <c r="C13" s="9">
        <v>645914</v>
      </c>
      <c r="D13" s="9">
        <v>4141940</v>
      </c>
      <c r="E13" s="9">
        <v>3566293</v>
      </c>
      <c r="F13" s="10">
        <f t="shared" si="0"/>
        <v>-13.898004316817719</v>
      </c>
      <c r="G13" s="1"/>
      <c r="H13" s="1"/>
      <c r="I13" s="1"/>
    </row>
    <row r="14" spans="1:12" x14ac:dyDescent="0.25">
      <c r="A14" s="11" t="s">
        <v>51</v>
      </c>
      <c r="B14" s="12">
        <v>564941</v>
      </c>
      <c r="C14" s="12">
        <v>583416</v>
      </c>
      <c r="D14" s="12">
        <v>2481003</v>
      </c>
      <c r="E14" s="12">
        <v>2371155</v>
      </c>
      <c r="F14" s="13">
        <f t="shared" si="0"/>
        <v>-4.4275641746503283</v>
      </c>
      <c r="G14" s="1"/>
      <c r="H14" s="1"/>
      <c r="I14" s="1"/>
    </row>
    <row r="15" spans="1:12" x14ac:dyDescent="0.25">
      <c r="A15" s="8" t="s">
        <v>52</v>
      </c>
      <c r="B15" s="9">
        <v>26130</v>
      </c>
      <c r="C15" s="9">
        <v>22793</v>
      </c>
      <c r="D15" s="9">
        <v>83700</v>
      </c>
      <c r="E15" s="9">
        <v>100396</v>
      </c>
      <c r="F15" s="10">
        <f t="shared" si="0"/>
        <v>19.947431302270019</v>
      </c>
      <c r="G15" s="1"/>
      <c r="H15" s="1"/>
      <c r="I15" s="1"/>
    </row>
    <row r="16" spans="1:12" x14ac:dyDescent="0.25">
      <c r="A16" s="11" t="s">
        <v>53</v>
      </c>
      <c r="B16" s="12">
        <v>9628</v>
      </c>
      <c r="C16" s="12">
        <v>16328</v>
      </c>
      <c r="D16" s="12">
        <v>76708</v>
      </c>
      <c r="E16" s="12">
        <v>80297</v>
      </c>
      <c r="F16" s="13">
        <f t="shared" si="0"/>
        <v>4.678781874120034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325</v>
      </c>
      <c r="E17" s="9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55</v>
      </c>
      <c r="B18" s="12">
        <v>281744</v>
      </c>
      <c r="C18" s="12">
        <v>341285</v>
      </c>
      <c r="D18" s="12">
        <v>1305678</v>
      </c>
      <c r="E18" s="12">
        <v>1365561</v>
      </c>
      <c r="F18" s="13">
        <f t="shared" si="0"/>
        <v>4.5863528373764382</v>
      </c>
      <c r="G18" s="1"/>
      <c r="H18" s="1"/>
      <c r="I18" s="1"/>
    </row>
    <row r="19" spans="1:9" x14ac:dyDescent="0.25">
      <c r="A19" s="8" t="s">
        <v>56</v>
      </c>
      <c r="B19" s="9">
        <v>12</v>
      </c>
      <c r="C19" s="9">
        <v>2669</v>
      </c>
      <c r="D19" s="9">
        <v>3142</v>
      </c>
      <c r="E19" s="9">
        <v>24040</v>
      </c>
      <c r="F19" s="10">
        <f t="shared" si="0"/>
        <v>665.11775938892424</v>
      </c>
      <c r="G19" s="1"/>
      <c r="H19" s="1"/>
      <c r="I19" s="1"/>
    </row>
    <row r="20" spans="1:9" x14ac:dyDescent="0.25">
      <c r="A20" s="11" t="s">
        <v>57</v>
      </c>
      <c r="B20" s="12">
        <v>9734</v>
      </c>
      <c r="C20" s="12">
        <v>13381</v>
      </c>
      <c r="D20" s="12">
        <v>44446</v>
      </c>
      <c r="E20" s="12">
        <v>52398</v>
      </c>
      <c r="F20" s="13">
        <f t="shared" si="0"/>
        <v>17.891373801916927</v>
      </c>
      <c r="G20" s="1"/>
      <c r="H20" s="1"/>
      <c r="I20" s="1"/>
    </row>
    <row r="21" spans="1:9" x14ac:dyDescent="0.25">
      <c r="A21" s="8" t="s">
        <v>58</v>
      </c>
      <c r="B21" s="9">
        <v>7403</v>
      </c>
      <c r="C21" s="9">
        <v>5289</v>
      </c>
      <c r="D21" s="9">
        <v>21887</v>
      </c>
      <c r="E21" s="9">
        <v>21621</v>
      </c>
      <c r="F21" s="10">
        <f t="shared" si="0"/>
        <v>-1.2153333028738587</v>
      </c>
      <c r="G21" s="1"/>
      <c r="H21" s="1"/>
      <c r="I21" s="1"/>
    </row>
    <row r="22" spans="1:9" x14ac:dyDescent="0.25">
      <c r="A22" s="11" t="s">
        <v>59</v>
      </c>
      <c r="B22" s="12">
        <v>212749</v>
      </c>
      <c r="C22" s="12">
        <v>193620</v>
      </c>
      <c r="D22" s="12">
        <v>1372485</v>
      </c>
      <c r="E22" s="12">
        <v>1413105</v>
      </c>
      <c r="F22" s="13">
        <f t="shared" si="0"/>
        <v>2.9595951868326438</v>
      </c>
      <c r="G22" s="1"/>
      <c r="H22" s="1"/>
      <c r="I22" s="1"/>
    </row>
    <row r="23" spans="1:9" x14ac:dyDescent="0.25">
      <c r="A23" s="8" t="s">
        <v>60</v>
      </c>
      <c r="B23" s="9">
        <v>75569</v>
      </c>
      <c r="C23" s="9">
        <v>46566</v>
      </c>
      <c r="D23" s="9">
        <v>388586</v>
      </c>
      <c r="E23" s="9">
        <v>345366</v>
      </c>
      <c r="F23" s="10">
        <f t="shared" si="0"/>
        <v>-11.122377028508495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164148</v>
      </c>
      <c r="C25" s="9">
        <v>156606</v>
      </c>
      <c r="D25" s="9">
        <v>535696</v>
      </c>
      <c r="E25" s="9">
        <v>541514</v>
      </c>
      <c r="F25" s="10">
        <f t="shared" si="0"/>
        <v>1.0860637376422488</v>
      </c>
      <c r="G25" s="1"/>
      <c r="H25" s="1"/>
      <c r="I25" s="1"/>
    </row>
    <row r="26" spans="1:9" x14ac:dyDescent="0.25">
      <c r="A26" s="11" t="s">
        <v>63</v>
      </c>
      <c r="B26" s="12">
        <v>98643</v>
      </c>
      <c r="C26" s="12">
        <v>131129</v>
      </c>
      <c r="D26" s="12">
        <v>245063</v>
      </c>
      <c r="E26" s="12">
        <v>339170</v>
      </c>
      <c r="F26" s="13">
        <f t="shared" si="0"/>
        <v>38.401145827807539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508747</v>
      </c>
      <c r="C28" s="12">
        <v>498883</v>
      </c>
      <c r="D28" s="12">
        <v>3402974</v>
      </c>
      <c r="E28" s="12">
        <v>3320121</v>
      </c>
      <c r="F28" s="13">
        <f t="shared" si="0"/>
        <v>-2.4347232744064513</v>
      </c>
      <c r="G28" s="1"/>
      <c r="H28" s="1"/>
      <c r="I28" s="1"/>
    </row>
    <row r="29" spans="1:9" x14ac:dyDescent="0.25">
      <c r="A29" s="8" t="s">
        <v>66</v>
      </c>
      <c r="B29" s="9">
        <v>37824</v>
      </c>
      <c r="C29" s="9">
        <v>40177</v>
      </c>
      <c r="D29" s="9">
        <v>147949</v>
      </c>
      <c r="E29" s="9">
        <v>159888</v>
      </c>
      <c r="F29" s="10">
        <f t="shared" si="0"/>
        <v>8.069672657469809</v>
      </c>
      <c r="G29" s="1"/>
      <c r="H29" s="1"/>
      <c r="I29" s="1"/>
    </row>
    <row r="30" spans="1:9" x14ac:dyDescent="0.25">
      <c r="A30" s="11" t="s">
        <v>67</v>
      </c>
      <c r="B30" s="12">
        <v>2449</v>
      </c>
      <c r="C30" s="12">
        <v>2334</v>
      </c>
      <c r="D30" s="12">
        <v>12452</v>
      </c>
      <c r="E30" s="12">
        <v>10709</v>
      </c>
      <c r="F30" s="13">
        <f t="shared" si="0"/>
        <v>-13.997751365242536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1528</v>
      </c>
      <c r="D31" s="9">
        <v>172</v>
      </c>
      <c r="E31" s="9">
        <v>1895</v>
      </c>
      <c r="F31" s="10">
        <f t="shared" si="0"/>
        <v>1001.7441860465117</v>
      </c>
      <c r="G31" s="1"/>
      <c r="H31" s="1"/>
      <c r="I31" s="1"/>
    </row>
    <row r="32" spans="1:9" x14ac:dyDescent="0.25">
      <c r="A32" s="11" t="s">
        <v>69</v>
      </c>
      <c r="B32" s="12">
        <v>123062</v>
      </c>
      <c r="C32" s="12">
        <v>80287</v>
      </c>
      <c r="D32" s="12">
        <v>528568</v>
      </c>
      <c r="E32" s="12">
        <v>417648</v>
      </c>
      <c r="F32" s="13">
        <f t="shared" si="0"/>
        <v>-20.985000983790158</v>
      </c>
      <c r="G32" s="1"/>
      <c r="H32" s="1"/>
      <c r="I32" s="1"/>
    </row>
    <row r="33" spans="1:9" x14ac:dyDescent="0.25">
      <c r="A33" s="8" t="s">
        <v>70</v>
      </c>
      <c r="B33" s="9">
        <v>15323</v>
      </c>
      <c r="C33" s="9">
        <v>22935</v>
      </c>
      <c r="D33" s="9">
        <v>104613</v>
      </c>
      <c r="E33" s="9">
        <v>79497</v>
      </c>
      <c r="F33" s="10">
        <f t="shared" si="0"/>
        <v>-24.008488428780367</v>
      </c>
      <c r="G33" s="1"/>
      <c r="H33" s="1"/>
      <c r="I33" s="1"/>
    </row>
    <row r="34" spans="1:9" x14ac:dyDescent="0.25">
      <c r="A34" s="11" t="s">
        <v>71</v>
      </c>
      <c r="B34" s="12">
        <v>857</v>
      </c>
      <c r="C34" s="12">
        <v>0</v>
      </c>
      <c r="D34" s="12">
        <v>1878</v>
      </c>
      <c r="E34" s="12">
        <v>897</v>
      </c>
      <c r="F34" s="13">
        <f t="shared" si="0"/>
        <v>-52.236421725239616</v>
      </c>
      <c r="G34" s="1"/>
      <c r="H34" s="1"/>
      <c r="I34" s="1"/>
    </row>
    <row r="35" spans="1:9" x14ac:dyDescent="0.25">
      <c r="A35" s="14" t="s">
        <v>72</v>
      </c>
      <c r="B35" s="15">
        <f>SUM(B7:B34)</f>
        <v>4550641</v>
      </c>
      <c r="C35" s="15">
        <f t="shared" ref="C35:E35" si="1">SUM(C7:C34)</f>
        <v>4196663</v>
      </c>
      <c r="D35" s="15">
        <f t="shared" si="1"/>
        <v>19457252</v>
      </c>
      <c r="E35" s="15">
        <f t="shared" si="1"/>
        <v>18926064</v>
      </c>
      <c r="F35" s="16">
        <f t="shared" si="0"/>
        <v>-2.7300258022047501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73124</v>
      </c>
      <c r="C38" s="41">
        <f>D7</f>
        <v>91180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3805414</v>
      </c>
      <c r="G38" s="42">
        <f>LOOKUP(E38,$A$38:$A$65,$C$38:$C$65)</f>
        <v>3612692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152037</v>
      </c>
      <c r="C39" s="41">
        <f t="shared" ref="C39:C65" si="5">D8</f>
        <v>156168</v>
      </c>
      <c r="D39" s="41">
        <f t="shared" ref="D39:D65" si="6">_xlfn.RANK.EQ(B39,$B$38:$B$65)+COUNTIF($B$38:$B$65,B39)-1</f>
        <v>14</v>
      </c>
      <c r="E39" s="42" t="str">
        <f t="shared" si="2"/>
        <v>BALEARES</v>
      </c>
      <c r="F39" s="42">
        <f t="shared" ref="F39:F54" si="7">LOOKUP(E39,$A$38:$A$65,$B$38:$B$65)</f>
        <v>3566293</v>
      </c>
      <c r="G39" s="42">
        <f t="shared" ref="G39:G65" si="8">LOOKUP(E39,$A$38:$A$65,$C$38:$C$65)</f>
        <v>4141940</v>
      </c>
    </row>
    <row r="40" spans="1:9" x14ac:dyDescent="0.25">
      <c r="A40" s="42" t="str">
        <f t="shared" si="3"/>
        <v>ALMERIA</v>
      </c>
      <c r="B40" s="41">
        <f t="shared" si="4"/>
        <v>464523</v>
      </c>
      <c r="C40" s="41">
        <f t="shared" si="5"/>
        <v>483564</v>
      </c>
      <c r="D40" s="41">
        <f t="shared" si="6"/>
        <v>8</v>
      </c>
      <c r="E40" s="42" t="str">
        <f t="shared" si="2"/>
        <v>SANTA CRUZ DE TENERIFE</v>
      </c>
      <c r="F40" s="42">
        <f t="shared" si="7"/>
        <v>3320121</v>
      </c>
      <c r="G40" s="42">
        <f t="shared" si="8"/>
        <v>3402974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1400</v>
      </c>
      <c r="D41" s="41">
        <f t="shared" si="6"/>
        <v>28</v>
      </c>
      <c r="E41" s="42" t="str">
        <f t="shared" si="2"/>
        <v>BARCELONA</v>
      </c>
      <c r="F41" s="42">
        <f t="shared" si="7"/>
        <v>2371155</v>
      </c>
      <c r="G41" s="42">
        <f t="shared" si="8"/>
        <v>2481003</v>
      </c>
    </row>
    <row r="42" spans="1:9" x14ac:dyDescent="0.25">
      <c r="A42" s="42" t="str">
        <f t="shared" si="3"/>
        <v>BAHIA DE ALGECIRAS</v>
      </c>
      <c r="B42" s="41">
        <f t="shared" si="4"/>
        <v>3805414</v>
      </c>
      <c r="C42" s="41">
        <f t="shared" si="5"/>
        <v>3612692</v>
      </c>
      <c r="D42" s="41">
        <f t="shared" si="6"/>
        <v>1</v>
      </c>
      <c r="E42" s="42" t="str">
        <f t="shared" si="2"/>
        <v>LAS PALMAS</v>
      </c>
      <c r="F42" s="42">
        <f t="shared" si="7"/>
        <v>1413105</v>
      </c>
      <c r="G42" s="42">
        <f t="shared" si="8"/>
        <v>1372485</v>
      </c>
    </row>
    <row r="43" spans="1:9" x14ac:dyDescent="0.25">
      <c r="A43" s="42" t="str">
        <f t="shared" si="3"/>
        <v>BAHIA DE CADIZ</v>
      </c>
      <c r="B43" s="41">
        <f t="shared" si="4"/>
        <v>219395</v>
      </c>
      <c r="C43" s="41">
        <f t="shared" si="5"/>
        <v>212983</v>
      </c>
      <c r="D43" s="41">
        <f t="shared" si="6"/>
        <v>12</v>
      </c>
      <c r="E43" s="42" t="str">
        <f t="shared" si="2"/>
        <v>CEUTA</v>
      </c>
      <c r="F43" s="42">
        <f t="shared" si="7"/>
        <v>1365561</v>
      </c>
      <c r="G43" s="42">
        <f t="shared" si="8"/>
        <v>1305678</v>
      </c>
    </row>
    <row r="44" spans="1:9" x14ac:dyDescent="0.25">
      <c r="A44" s="42" t="str">
        <f t="shared" si="3"/>
        <v>BALEARES</v>
      </c>
      <c r="B44" s="41">
        <f t="shared" si="4"/>
        <v>3566293</v>
      </c>
      <c r="C44" s="41">
        <f t="shared" si="5"/>
        <v>4141940</v>
      </c>
      <c r="D44" s="41">
        <f t="shared" si="6"/>
        <v>2</v>
      </c>
      <c r="E44" s="42" t="str">
        <f t="shared" si="2"/>
        <v>MELILLA</v>
      </c>
      <c r="F44" s="42">
        <f t="shared" si="7"/>
        <v>541514</v>
      </c>
      <c r="G44" s="42">
        <f t="shared" si="8"/>
        <v>535696</v>
      </c>
    </row>
    <row r="45" spans="1:9" x14ac:dyDescent="0.25">
      <c r="A45" s="42" t="str">
        <f t="shared" si="3"/>
        <v>BARCELONA</v>
      </c>
      <c r="B45" s="41">
        <f t="shared" si="4"/>
        <v>2371155</v>
      </c>
      <c r="C45" s="41">
        <f t="shared" si="5"/>
        <v>2481003</v>
      </c>
      <c r="D45" s="41">
        <f t="shared" si="6"/>
        <v>4</v>
      </c>
      <c r="E45" s="42" t="str">
        <f t="shared" si="2"/>
        <v>ALMERIA</v>
      </c>
      <c r="F45" s="42">
        <f t="shared" si="7"/>
        <v>464523</v>
      </c>
      <c r="G45" s="42">
        <f t="shared" si="8"/>
        <v>483564</v>
      </c>
    </row>
    <row r="46" spans="1:9" x14ac:dyDescent="0.25">
      <c r="A46" s="42" t="str">
        <f t="shared" si="3"/>
        <v>BILBAO</v>
      </c>
      <c r="B46" s="41">
        <f t="shared" si="4"/>
        <v>100396</v>
      </c>
      <c r="C46" s="41">
        <f t="shared" si="5"/>
        <v>83700</v>
      </c>
      <c r="D46" s="41">
        <f t="shared" si="6"/>
        <v>15</v>
      </c>
      <c r="E46" s="42" t="str">
        <f t="shared" si="2"/>
        <v>VALENCIA</v>
      </c>
      <c r="F46" s="42">
        <f t="shared" si="7"/>
        <v>417648</v>
      </c>
      <c r="G46" s="42">
        <f t="shared" si="8"/>
        <v>528568</v>
      </c>
    </row>
    <row r="47" spans="1:9" x14ac:dyDescent="0.25">
      <c r="A47" s="42" t="str">
        <f t="shared" si="3"/>
        <v>CARTAGENA</v>
      </c>
      <c r="B47" s="41">
        <f t="shared" si="4"/>
        <v>80297</v>
      </c>
      <c r="C47" s="41">
        <f t="shared" si="5"/>
        <v>76708</v>
      </c>
      <c r="D47" s="41">
        <f t="shared" si="6"/>
        <v>16</v>
      </c>
      <c r="E47" s="42" t="str">
        <f t="shared" si="2"/>
        <v>MALAGA</v>
      </c>
      <c r="F47" s="42">
        <f t="shared" si="7"/>
        <v>345366</v>
      </c>
      <c r="G47" s="42">
        <f t="shared" si="8"/>
        <v>388586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325</v>
      </c>
      <c r="D48" s="41">
        <f t="shared" si="6"/>
        <v>28</v>
      </c>
      <c r="E48" s="42" t="str">
        <f t="shared" si="2"/>
        <v>MOTRIL</v>
      </c>
      <c r="F48" s="42">
        <f t="shared" si="7"/>
        <v>339170</v>
      </c>
      <c r="G48" s="42">
        <f t="shared" si="8"/>
        <v>245063</v>
      </c>
    </row>
    <row r="49" spans="1:7" x14ac:dyDescent="0.25">
      <c r="A49" s="42" t="str">
        <f t="shared" si="3"/>
        <v>CEUTA</v>
      </c>
      <c r="B49" s="41">
        <f t="shared" si="4"/>
        <v>1365561</v>
      </c>
      <c r="C49" s="41">
        <f t="shared" si="5"/>
        <v>1305678</v>
      </c>
      <c r="D49" s="41">
        <f t="shared" si="6"/>
        <v>6</v>
      </c>
      <c r="E49" s="42" t="str">
        <f t="shared" si="2"/>
        <v>BAHIA DE CADIZ</v>
      </c>
      <c r="F49" s="42">
        <f t="shared" si="7"/>
        <v>219395</v>
      </c>
      <c r="G49" s="42">
        <f t="shared" si="8"/>
        <v>212983</v>
      </c>
    </row>
    <row r="50" spans="1:7" x14ac:dyDescent="0.25">
      <c r="A50" s="42" t="str">
        <f t="shared" si="3"/>
        <v>FERROL-SAN CIBRAO</v>
      </c>
      <c r="B50" s="41">
        <f t="shared" si="4"/>
        <v>24040</v>
      </c>
      <c r="C50" s="41">
        <f t="shared" si="5"/>
        <v>3142</v>
      </c>
      <c r="D50" s="41">
        <f t="shared" si="6"/>
        <v>20</v>
      </c>
      <c r="E50" s="42" t="str">
        <f t="shared" si="2"/>
        <v>SANTANDER</v>
      </c>
      <c r="F50" s="42">
        <f t="shared" si="7"/>
        <v>159888</v>
      </c>
      <c r="G50" s="42">
        <f t="shared" si="8"/>
        <v>147949</v>
      </c>
    </row>
    <row r="51" spans="1:7" x14ac:dyDescent="0.25">
      <c r="A51" s="42" t="str">
        <f t="shared" si="3"/>
        <v>GIJON</v>
      </c>
      <c r="B51" s="41">
        <f t="shared" si="4"/>
        <v>52398</v>
      </c>
      <c r="C51" s="41">
        <f t="shared" si="5"/>
        <v>44446</v>
      </c>
      <c r="D51" s="41">
        <f t="shared" si="6"/>
        <v>19</v>
      </c>
      <c r="E51" s="42" t="str">
        <f t="shared" si="2"/>
        <v>ALICANTE</v>
      </c>
      <c r="F51" s="42">
        <f t="shared" si="7"/>
        <v>152037</v>
      </c>
      <c r="G51" s="42">
        <f t="shared" si="8"/>
        <v>156168</v>
      </c>
    </row>
    <row r="52" spans="1:7" x14ac:dyDescent="0.25">
      <c r="A52" s="42" t="str">
        <f t="shared" si="3"/>
        <v>HUELVA</v>
      </c>
      <c r="B52" s="41">
        <f t="shared" si="4"/>
        <v>21621</v>
      </c>
      <c r="C52" s="41">
        <f t="shared" si="5"/>
        <v>21887</v>
      </c>
      <c r="D52" s="41">
        <f t="shared" si="6"/>
        <v>21</v>
      </c>
      <c r="E52" s="42" t="str">
        <f t="shared" si="2"/>
        <v>BILBAO</v>
      </c>
      <c r="F52" s="42">
        <f t="shared" si="7"/>
        <v>100396</v>
      </c>
      <c r="G52" s="42">
        <f t="shared" si="8"/>
        <v>83700</v>
      </c>
    </row>
    <row r="53" spans="1:7" x14ac:dyDescent="0.25">
      <c r="A53" s="42" t="str">
        <f t="shared" si="3"/>
        <v>LAS PALMAS</v>
      </c>
      <c r="B53" s="41">
        <f t="shared" si="4"/>
        <v>1413105</v>
      </c>
      <c r="C53" s="41">
        <f t="shared" si="5"/>
        <v>1372485</v>
      </c>
      <c r="D53" s="41">
        <f t="shared" si="6"/>
        <v>5</v>
      </c>
      <c r="E53" s="42" t="str">
        <f t="shared" si="2"/>
        <v>CARTAGENA</v>
      </c>
      <c r="F53" s="42">
        <f t="shared" si="7"/>
        <v>80297</v>
      </c>
      <c r="G53" s="42">
        <f t="shared" si="8"/>
        <v>76708</v>
      </c>
    </row>
    <row r="54" spans="1:7" x14ac:dyDescent="0.25">
      <c r="A54" s="42" t="str">
        <f t="shared" si="3"/>
        <v>MALAGA</v>
      </c>
      <c r="B54" s="41">
        <f t="shared" si="4"/>
        <v>345366</v>
      </c>
      <c r="C54" s="41">
        <f t="shared" si="5"/>
        <v>388586</v>
      </c>
      <c r="D54" s="41">
        <f t="shared" si="6"/>
        <v>10</v>
      </c>
      <c r="E54" s="42" t="str">
        <f t="shared" si="2"/>
        <v>VIGO</v>
      </c>
      <c r="F54" s="42">
        <f t="shared" si="7"/>
        <v>79497</v>
      </c>
      <c r="G54" s="42">
        <f t="shared" si="8"/>
        <v>104613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A CORUÑA</v>
      </c>
      <c r="F55" s="42">
        <f t="shared" ref="F55:F65" si="9">LOOKUP(E55,$A$38:$A$65,$B$38:$B$65)</f>
        <v>73124</v>
      </c>
      <c r="G55" s="42">
        <f t="shared" si="8"/>
        <v>91180</v>
      </c>
    </row>
    <row r="56" spans="1:7" x14ac:dyDescent="0.25">
      <c r="A56" s="42" t="str">
        <f t="shared" si="3"/>
        <v>MELILLA</v>
      </c>
      <c r="B56" s="41">
        <f t="shared" si="4"/>
        <v>541514</v>
      </c>
      <c r="C56" s="41">
        <f t="shared" si="5"/>
        <v>535696</v>
      </c>
      <c r="D56" s="41">
        <f t="shared" si="6"/>
        <v>7</v>
      </c>
      <c r="E56" s="42" t="str">
        <f t="shared" si="2"/>
        <v>GIJON</v>
      </c>
      <c r="F56" s="42">
        <f t="shared" si="9"/>
        <v>52398</v>
      </c>
      <c r="G56" s="42">
        <f t="shared" si="8"/>
        <v>44446</v>
      </c>
    </row>
    <row r="57" spans="1:7" x14ac:dyDescent="0.25">
      <c r="A57" s="42" t="str">
        <f t="shared" si="3"/>
        <v>MOTRIL</v>
      </c>
      <c r="B57" s="41">
        <f t="shared" si="4"/>
        <v>339170</v>
      </c>
      <c r="C57" s="41">
        <f t="shared" si="5"/>
        <v>245063</v>
      </c>
      <c r="D57" s="41">
        <f t="shared" si="6"/>
        <v>11</v>
      </c>
      <c r="E57" s="42" t="str">
        <f t="shared" si="2"/>
        <v>FERROL-SAN CIBRAO</v>
      </c>
      <c r="F57" s="42">
        <f t="shared" si="9"/>
        <v>24040</v>
      </c>
      <c r="G57" s="42">
        <f t="shared" si="8"/>
        <v>3142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HUELVA</v>
      </c>
      <c r="F58" s="42">
        <f t="shared" si="9"/>
        <v>21621</v>
      </c>
      <c r="G58" s="42">
        <f t="shared" si="8"/>
        <v>21887</v>
      </c>
    </row>
    <row r="59" spans="1:7" x14ac:dyDescent="0.25">
      <c r="A59" s="42" t="str">
        <f t="shared" si="3"/>
        <v>SANTA CRUZ DE TENERIFE</v>
      </c>
      <c r="B59" s="41">
        <f t="shared" si="4"/>
        <v>3320121</v>
      </c>
      <c r="C59" s="41">
        <f t="shared" si="5"/>
        <v>3402974</v>
      </c>
      <c r="D59" s="41">
        <f t="shared" si="6"/>
        <v>3</v>
      </c>
      <c r="E59" s="42" t="str">
        <f t="shared" si="2"/>
        <v>SEVILLA</v>
      </c>
      <c r="F59" s="42">
        <f t="shared" si="9"/>
        <v>10709</v>
      </c>
      <c r="G59" s="42">
        <f t="shared" si="8"/>
        <v>12452</v>
      </c>
    </row>
    <row r="60" spans="1:7" x14ac:dyDescent="0.25">
      <c r="A60" s="42" t="str">
        <f t="shared" si="3"/>
        <v>SANTANDER</v>
      </c>
      <c r="B60" s="41">
        <f t="shared" si="4"/>
        <v>159888</v>
      </c>
      <c r="C60" s="41">
        <f t="shared" si="5"/>
        <v>147949</v>
      </c>
      <c r="D60" s="41">
        <f t="shared" si="6"/>
        <v>13</v>
      </c>
      <c r="E60" s="42" t="str">
        <f t="shared" si="2"/>
        <v>TARRAGONA</v>
      </c>
      <c r="F60" s="42">
        <f t="shared" si="9"/>
        <v>1895</v>
      </c>
      <c r="G60" s="42">
        <f t="shared" si="8"/>
        <v>172</v>
      </c>
    </row>
    <row r="61" spans="1:7" x14ac:dyDescent="0.25">
      <c r="A61" s="42" t="str">
        <f t="shared" si="3"/>
        <v>SEVILLA</v>
      </c>
      <c r="B61" s="41">
        <f t="shared" si="4"/>
        <v>10709</v>
      </c>
      <c r="C61" s="41">
        <f t="shared" si="5"/>
        <v>12452</v>
      </c>
      <c r="D61" s="41">
        <f t="shared" si="6"/>
        <v>22</v>
      </c>
      <c r="E61" s="42" t="str">
        <f t="shared" si="2"/>
        <v>VILAGARCIA</v>
      </c>
      <c r="F61" s="42">
        <f t="shared" si="9"/>
        <v>897</v>
      </c>
      <c r="G61" s="42">
        <f t="shared" si="8"/>
        <v>1878</v>
      </c>
    </row>
    <row r="62" spans="1:7" x14ac:dyDescent="0.25">
      <c r="A62" s="42" t="str">
        <f t="shared" si="3"/>
        <v>TARRAGONA</v>
      </c>
      <c r="B62" s="41">
        <f t="shared" si="4"/>
        <v>1895</v>
      </c>
      <c r="C62" s="41">
        <f t="shared" si="5"/>
        <v>172</v>
      </c>
      <c r="D62" s="41">
        <f t="shared" si="6"/>
        <v>23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417648</v>
      </c>
      <c r="C63" s="41">
        <f t="shared" si="5"/>
        <v>528568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79497</v>
      </c>
      <c r="C64" s="41">
        <f t="shared" si="5"/>
        <v>104613</v>
      </c>
      <c r="D64" s="41">
        <f t="shared" si="6"/>
        <v>17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897</v>
      </c>
      <c r="C65" s="41">
        <f t="shared" si="5"/>
        <v>1878</v>
      </c>
      <c r="D65" s="41">
        <f t="shared" si="6"/>
        <v>24</v>
      </c>
      <c r="E65" s="42" t="str">
        <f t="shared" si="2"/>
        <v>AVILES</v>
      </c>
      <c r="F65" s="42">
        <f t="shared" si="9"/>
        <v>0</v>
      </c>
      <c r="G65" s="42">
        <f t="shared" si="8"/>
        <v>1400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93" t="s">
        <v>73</v>
      </c>
      <c r="B5" s="91" t="str">
        <f>'Resumen general'!D6</f>
        <v>Mes Agosto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41918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23081</v>
      </c>
      <c r="C7" s="9">
        <v>10760</v>
      </c>
      <c r="D7" s="9">
        <v>91180</v>
      </c>
      <c r="E7" s="9">
        <v>73124</v>
      </c>
      <c r="F7" s="10">
        <f>((E7*100)/D7)-100</f>
        <v>-19.802588286905021</v>
      </c>
      <c r="G7" s="1"/>
      <c r="H7" s="1"/>
      <c r="I7" s="1"/>
    </row>
    <row r="8" spans="1:12" x14ac:dyDescent="0.25">
      <c r="A8" s="11" t="s">
        <v>45</v>
      </c>
      <c r="B8" s="12">
        <v>1304</v>
      </c>
      <c r="C8" s="12">
        <v>1802</v>
      </c>
      <c r="D8" s="12">
        <v>19510</v>
      </c>
      <c r="E8" s="12">
        <v>18838</v>
      </c>
      <c r="F8" s="13">
        <f t="shared" ref="F8:F35" si="0">((E8*100)/D8)-100</f>
        <v>-3.4443874935930268</v>
      </c>
      <c r="G8" s="1"/>
      <c r="H8" s="1"/>
      <c r="I8" s="1"/>
    </row>
    <row r="9" spans="1:12" x14ac:dyDescent="0.25">
      <c r="A9" s="8" t="s">
        <v>46</v>
      </c>
      <c r="B9" s="9">
        <v>857</v>
      </c>
      <c r="C9" s="9">
        <v>1949</v>
      </c>
      <c r="D9" s="9">
        <v>9100</v>
      </c>
      <c r="E9" s="9">
        <v>7376</v>
      </c>
      <c r="F9" s="10">
        <f t="shared" si="0"/>
        <v>-18.945054945054949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1400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24250</v>
      </c>
      <c r="C12" s="12">
        <v>33308</v>
      </c>
      <c r="D12" s="12">
        <v>197649</v>
      </c>
      <c r="E12" s="12">
        <v>205855</v>
      </c>
      <c r="F12" s="13">
        <f t="shared" si="0"/>
        <v>4.1518044614442715</v>
      </c>
      <c r="G12" s="1"/>
      <c r="H12" s="1"/>
      <c r="I12" s="1"/>
    </row>
    <row r="13" spans="1:12" x14ac:dyDescent="0.25">
      <c r="A13" s="8" t="s">
        <v>50</v>
      </c>
      <c r="B13" s="9">
        <v>219598</v>
      </c>
      <c r="C13" s="9">
        <v>217034</v>
      </c>
      <c r="D13" s="9">
        <v>998084</v>
      </c>
      <c r="E13" s="9">
        <v>1001947</v>
      </c>
      <c r="F13" s="10">
        <f t="shared" si="0"/>
        <v>0.38704157165128095</v>
      </c>
      <c r="G13" s="1"/>
      <c r="H13" s="1"/>
      <c r="I13" s="1"/>
    </row>
    <row r="14" spans="1:12" x14ac:dyDescent="0.25">
      <c r="A14" s="11" t="s">
        <v>51</v>
      </c>
      <c r="B14" s="12">
        <v>325915</v>
      </c>
      <c r="C14" s="12">
        <v>326074</v>
      </c>
      <c r="D14" s="12">
        <v>1689468</v>
      </c>
      <c r="E14" s="12">
        <v>1527177</v>
      </c>
      <c r="F14" s="13">
        <f t="shared" si="0"/>
        <v>-9.6060416651869076</v>
      </c>
      <c r="G14" s="1"/>
      <c r="H14" s="1"/>
      <c r="I14" s="1"/>
    </row>
    <row r="15" spans="1:12" x14ac:dyDescent="0.25">
      <c r="A15" s="8" t="s">
        <v>52</v>
      </c>
      <c r="B15" s="9">
        <v>9355</v>
      </c>
      <c r="C15" s="9">
        <v>9180</v>
      </c>
      <c r="D15" s="9">
        <v>23125</v>
      </c>
      <c r="E15" s="9">
        <v>47100</v>
      </c>
      <c r="F15" s="10">
        <f t="shared" si="0"/>
        <v>103.67567567567568</v>
      </c>
      <c r="G15" s="1"/>
      <c r="H15" s="1"/>
      <c r="I15" s="1"/>
    </row>
    <row r="16" spans="1:12" x14ac:dyDescent="0.25">
      <c r="A16" s="11" t="s">
        <v>53</v>
      </c>
      <c r="B16" s="12">
        <v>9628</v>
      </c>
      <c r="C16" s="12">
        <v>16328</v>
      </c>
      <c r="D16" s="12">
        <v>76708</v>
      </c>
      <c r="E16" s="12">
        <v>80297</v>
      </c>
      <c r="F16" s="13">
        <f t="shared" si="0"/>
        <v>4.678781874120034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325</v>
      </c>
      <c r="E17" s="9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55</v>
      </c>
      <c r="B18" s="12">
        <v>294</v>
      </c>
      <c r="C18" s="12">
        <v>0</v>
      </c>
      <c r="D18" s="12">
        <v>1779</v>
      </c>
      <c r="E18" s="12">
        <v>2141</v>
      </c>
      <c r="F18" s="13">
        <f t="shared" si="0"/>
        <v>20.348510399100618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2669</v>
      </c>
      <c r="D19" s="9">
        <v>3130</v>
      </c>
      <c r="E19" s="9">
        <v>24040</v>
      </c>
      <c r="F19" s="10">
        <f t="shared" si="0"/>
        <v>668.05111821086257</v>
      </c>
      <c r="G19" s="1"/>
      <c r="H19" s="1"/>
      <c r="I19" s="1"/>
    </row>
    <row r="20" spans="1:9" x14ac:dyDescent="0.25">
      <c r="A20" s="11" t="s">
        <v>57</v>
      </c>
      <c r="B20" s="12">
        <v>202</v>
      </c>
      <c r="C20" s="12">
        <v>0</v>
      </c>
      <c r="D20" s="12">
        <v>5118</v>
      </c>
      <c r="E20" s="12">
        <v>6017</v>
      </c>
      <c r="F20" s="13">
        <f t="shared" si="0"/>
        <v>17.565455255959364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12503</v>
      </c>
      <c r="C22" s="12">
        <v>17225</v>
      </c>
      <c r="D22" s="12">
        <v>389550</v>
      </c>
      <c r="E22" s="12">
        <v>597519</v>
      </c>
      <c r="F22" s="13">
        <f t="shared" si="0"/>
        <v>53.386984982672317</v>
      </c>
      <c r="G22" s="1"/>
      <c r="H22" s="1"/>
      <c r="I22" s="1"/>
    </row>
    <row r="23" spans="1:9" x14ac:dyDescent="0.25">
      <c r="A23" s="8" t="s">
        <v>60</v>
      </c>
      <c r="B23" s="9">
        <v>23839</v>
      </c>
      <c r="C23" s="9">
        <v>16723</v>
      </c>
      <c r="D23" s="9">
        <v>207513</v>
      </c>
      <c r="E23" s="9">
        <v>198989</v>
      </c>
      <c r="F23" s="10">
        <f t="shared" si="0"/>
        <v>-4.1076944576966241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1354</v>
      </c>
      <c r="E25" s="9">
        <v>254</v>
      </c>
      <c r="F25" s="10">
        <f t="shared" si="0"/>
        <v>-81.240768094534715</v>
      </c>
      <c r="G25" s="1"/>
      <c r="H25" s="1"/>
      <c r="I25" s="1"/>
    </row>
    <row r="26" spans="1:9" x14ac:dyDescent="0.25">
      <c r="A26" s="11" t="s">
        <v>63</v>
      </c>
      <c r="B26" s="12">
        <v>1916</v>
      </c>
      <c r="C26" s="12">
        <v>2808</v>
      </c>
      <c r="D26" s="12">
        <v>10794</v>
      </c>
      <c r="E26" s="12">
        <v>17032</v>
      </c>
      <c r="F26" s="13">
        <f t="shared" si="0"/>
        <v>57.791365573466749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15959</v>
      </c>
      <c r="C28" s="12">
        <v>10822</v>
      </c>
      <c r="D28" s="12">
        <v>444600</v>
      </c>
      <c r="E28" s="12">
        <v>466358</v>
      </c>
      <c r="F28" s="13">
        <f t="shared" si="0"/>
        <v>4.8938371569950476</v>
      </c>
      <c r="G28" s="1"/>
      <c r="H28" s="1"/>
      <c r="I28" s="1"/>
    </row>
    <row r="29" spans="1:9" x14ac:dyDescent="0.25">
      <c r="A29" s="8" t="s">
        <v>66</v>
      </c>
      <c r="B29" s="9">
        <v>5374</v>
      </c>
      <c r="C29" s="9">
        <v>4153</v>
      </c>
      <c r="D29" s="9">
        <v>13528</v>
      </c>
      <c r="E29" s="9">
        <v>14063</v>
      </c>
      <c r="F29" s="10">
        <f t="shared" si="0"/>
        <v>3.9547604967474825</v>
      </c>
      <c r="G29" s="1"/>
      <c r="H29" s="1"/>
      <c r="I29" s="1"/>
    </row>
    <row r="30" spans="1:9" x14ac:dyDescent="0.25">
      <c r="A30" s="11" t="s">
        <v>67</v>
      </c>
      <c r="B30" s="12">
        <v>2449</v>
      </c>
      <c r="C30" s="12">
        <v>2334</v>
      </c>
      <c r="D30" s="12">
        <v>12452</v>
      </c>
      <c r="E30" s="12">
        <v>10709</v>
      </c>
      <c r="F30" s="13">
        <f t="shared" si="0"/>
        <v>-13.997751365242536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1528</v>
      </c>
      <c r="D31" s="9">
        <v>172</v>
      </c>
      <c r="E31" s="9">
        <v>1887</v>
      </c>
      <c r="F31" s="10">
        <f t="shared" si="0"/>
        <v>997.09302325581393</v>
      </c>
      <c r="G31" s="1"/>
      <c r="H31" s="1"/>
      <c r="I31" s="1"/>
    </row>
    <row r="32" spans="1:9" x14ac:dyDescent="0.25">
      <c r="A32" s="11" t="s">
        <v>69</v>
      </c>
      <c r="B32" s="12">
        <v>45517</v>
      </c>
      <c r="C32" s="12">
        <v>30153</v>
      </c>
      <c r="D32" s="12">
        <v>268843</v>
      </c>
      <c r="E32" s="12">
        <v>192287</v>
      </c>
      <c r="F32" s="13">
        <f t="shared" si="0"/>
        <v>-28.476099433498362</v>
      </c>
      <c r="G32" s="1"/>
      <c r="H32" s="1"/>
      <c r="I32" s="1"/>
    </row>
    <row r="33" spans="1:9" x14ac:dyDescent="0.25">
      <c r="A33" s="8" t="s">
        <v>70</v>
      </c>
      <c r="B33" s="9">
        <v>15323</v>
      </c>
      <c r="C33" s="9">
        <v>22935</v>
      </c>
      <c r="D33" s="9">
        <v>104613</v>
      </c>
      <c r="E33" s="9">
        <v>79497</v>
      </c>
      <c r="F33" s="10">
        <f t="shared" si="0"/>
        <v>-24.008488428780367</v>
      </c>
      <c r="G33" s="1"/>
      <c r="H33" s="1"/>
      <c r="I33" s="1"/>
    </row>
    <row r="34" spans="1:9" x14ac:dyDescent="0.25">
      <c r="A34" s="11" t="s">
        <v>71</v>
      </c>
      <c r="B34" s="12">
        <v>857</v>
      </c>
      <c r="C34" s="12">
        <v>0</v>
      </c>
      <c r="D34" s="12">
        <v>1878</v>
      </c>
      <c r="E34" s="12">
        <v>897</v>
      </c>
      <c r="F34" s="13">
        <f t="shared" si="0"/>
        <v>-52.236421725239616</v>
      </c>
      <c r="G34" s="1"/>
      <c r="H34" s="1"/>
      <c r="I34" s="1"/>
    </row>
    <row r="35" spans="1:9" x14ac:dyDescent="0.25">
      <c r="A35" s="14" t="s">
        <v>72</v>
      </c>
      <c r="B35" s="15">
        <f>SUM(B7:B34)</f>
        <v>738221</v>
      </c>
      <c r="C35" s="15">
        <f t="shared" ref="C35:E35" si="1">SUM(C7:C34)</f>
        <v>727785</v>
      </c>
      <c r="D35" s="15">
        <f t="shared" si="1"/>
        <v>4571873</v>
      </c>
      <c r="E35" s="15">
        <f t="shared" si="1"/>
        <v>4573404</v>
      </c>
      <c r="F35" s="16">
        <f t="shared" si="0"/>
        <v>3.3487369399807676E-2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73124</v>
      </c>
      <c r="C38" s="41">
        <f>D7</f>
        <v>91180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1527177</v>
      </c>
      <c r="G38" s="42">
        <f>LOOKUP(E38,$A$38:$A$65,$C$38:$C$65)</f>
        <v>1689468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18838</v>
      </c>
      <c r="C39" s="41">
        <f t="shared" ref="C39:C65" si="5">D8</f>
        <v>19510</v>
      </c>
      <c r="D39" s="41">
        <f t="shared" ref="D39:D65" si="6">_xlfn.RANK.EQ(B39,$B$38:$B$65)+COUNTIF($B$38:$B$65,B39)-1</f>
        <v>13</v>
      </c>
      <c r="E39" s="42" t="str">
        <f t="shared" si="2"/>
        <v>BALEARES</v>
      </c>
      <c r="F39" s="42">
        <f t="shared" ref="F39:F54" si="7">LOOKUP(E39,$A$38:$A$65,$B$38:$B$65)</f>
        <v>1001947</v>
      </c>
      <c r="G39" s="42">
        <f t="shared" ref="G39:G65" si="8">LOOKUP(E39,$A$38:$A$65,$C$38:$C$65)</f>
        <v>998084</v>
      </c>
    </row>
    <row r="40" spans="1:9" x14ac:dyDescent="0.25">
      <c r="A40" s="42" t="str">
        <f t="shared" si="3"/>
        <v>ALMERIA</v>
      </c>
      <c r="B40" s="41">
        <f t="shared" si="4"/>
        <v>7376</v>
      </c>
      <c r="C40" s="41">
        <f t="shared" si="5"/>
        <v>9100</v>
      </c>
      <c r="D40" s="41">
        <f t="shared" si="6"/>
        <v>17</v>
      </c>
      <c r="E40" s="42" t="str">
        <f t="shared" si="2"/>
        <v>LAS PALMAS</v>
      </c>
      <c r="F40" s="42">
        <f t="shared" si="7"/>
        <v>597519</v>
      </c>
      <c r="G40" s="42">
        <f t="shared" si="8"/>
        <v>389550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1400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466358</v>
      </c>
      <c r="G41" s="42">
        <f t="shared" si="8"/>
        <v>444600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BAHIA DE CADIZ</v>
      </c>
      <c r="F42" s="42">
        <f t="shared" si="7"/>
        <v>205855</v>
      </c>
      <c r="G42" s="42">
        <f t="shared" si="8"/>
        <v>197649</v>
      </c>
    </row>
    <row r="43" spans="1:9" x14ac:dyDescent="0.25">
      <c r="A43" s="42" t="str">
        <f t="shared" si="3"/>
        <v>BAHIA DE CADIZ</v>
      </c>
      <c r="B43" s="41">
        <f t="shared" si="4"/>
        <v>205855</v>
      </c>
      <c r="C43" s="41">
        <f t="shared" si="5"/>
        <v>197649</v>
      </c>
      <c r="D43" s="41">
        <f t="shared" si="6"/>
        <v>5</v>
      </c>
      <c r="E43" s="42" t="str">
        <f t="shared" si="2"/>
        <v>MALAGA</v>
      </c>
      <c r="F43" s="42">
        <f t="shared" si="7"/>
        <v>198989</v>
      </c>
      <c r="G43" s="42">
        <f t="shared" si="8"/>
        <v>207513</v>
      </c>
    </row>
    <row r="44" spans="1:9" x14ac:dyDescent="0.25">
      <c r="A44" s="42" t="str">
        <f t="shared" si="3"/>
        <v>BALEARES</v>
      </c>
      <c r="B44" s="41">
        <f t="shared" si="4"/>
        <v>1001947</v>
      </c>
      <c r="C44" s="41">
        <f t="shared" si="5"/>
        <v>998084</v>
      </c>
      <c r="D44" s="41">
        <f t="shared" si="6"/>
        <v>2</v>
      </c>
      <c r="E44" s="42" t="str">
        <f t="shared" si="2"/>
        <v>VALENCIA</v>
      </c>
      <c r="F44" s="42">
        <f t="shared" si="7"/>
        <v>192287</v>
      </c>
      <c r="G44" s="42">
        <f t="shared" si="8"/>
        <v>268843</v>
      </c>
    </row>
    <row r="45" spans="1:9" x14ac:dyDescent="0.25">
      <c r="A45" s="42" t="str">
        <f t="shared" si="3"/>
        <v>BARCELONA</v>
      </c>
      <c r="B45" s="41">
        <f t="shared" si="4"/>
        <v>1527177</v>
      </c>
      <c r="C45" s="41">
        <f t="shared" si="5"/>
        <v>1689468</v>
      </c>
      <c r="D45" s="41">
        <f t="shared" si="6"/>
        <v>1</v>
      </c>
      <c r="E45" s="42" t="str">
        <f t="shared" si="2"/>
        <v>CARTAGENA</v>
      </c>
      <c r="F45" s="42">
        <f t="shared" si="7"/>
        <v>80297</v>
      </c>
      <c r="G45" s="42">
        <f t="shared" si="8"/>
        <v>76708</v>
      </c>
    </row>
    <row r="46" spans="1:9" x14ac:dyDescent="0.25">
      <c r="A46" s="42" t="str">
        <f t="shared" si="3"/>
        <v>BILBAO</v>
      </c>
      <c r="B46" s="41">
        <f t="shared" si="4"/>
        <v>47100</v>
      </c>
      <c r="C46" s="41">
        <f t="shared" si="5"/>
        <v>23125</v>
      </c>
      <c r="D46" s="41">
        <f t="shared" si="6"/>
        <v>11</v>
      </c>
      <c r="E46" s="42" t="str">
        <f t="shared" si="2"/>
        <v>VIGO</v>
      </c>
      <c r="F46" s="42">
        <f t="shared" si="7"/>
        <v>79497</v>
      </c>
      <c r="G46" s="42">
        <f t="shared" si="8"/>
        <v>104613</v>
      </c>
    </row>
    <row r="47" spans="1:9" x14ac:dyDescent="0.25">
      <c r="A47" s="42" t="str">
        <f t="shared" si="3"/>
        <v>CARTAGENA</v>
      </c>
      <c r="B47" s="41">
        <f t="shared" si="4"/>
        <v>80297</v>
      </c>
      <c r="C47" s="41">
        <f t="shared" si="5"/>
        <v>76708</v>
      </c>
      <c r="D47" s="41">
        <f t="shared" si="6"/>
        <v>8</v>
      </c>
      <c r="E47" s="42" t="str">
        <f t="shared" si="2"/>
        <v>A CORUÑA</v>
      </c>
      <c r="F47" s="42">
        <f t="shared" si="7"/>
        <v>73124</v>
      </c>
      <c r="G47" s="42">
        <f t="shared" si="8"/>
        <v>91180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325</v>
      </c>
      <c r="D48" s="41">
        <f t="shared" si="6"/>
        <v>28</v>
      </c>
      <c r="E48" s="42" t="str">
        <f t="shared" si="2"/>
        <v>BILBAO</v>
      </c>
      <c r="F48" s="42">
        <f t="shared" si="7"/>
        <v>47100</v>
      </c>
      <c r="G48" s="42">
        <f t="shared" si="8"/>
        <v>23125</v>
      </c>
    </row>
    <row r="49" spans="1:7" x14ac:dyDescent="0.25">
      <c r="A49" s="42" t="str">
        <f t="shared" si="3"/>
        <v>CEUTA</v>
      </c>
      <c r="B49" s="41">
        <f t="shared" si="4"/>
        <v>2141</v>
      </c>
      <c r="C49" s="41">
        <f t="shared" si="5"/>
        <v>1779</v>
      </c>
      <c r="D49" s="41">
        <f t="shared" si="6"/>
        <v>19</v>
      </c>
      <c r="E49" s="42" t="str">
        <f t="shared" si="2"/>
        <v>FERROL-SAN CIBRAO</v>
      </c>
      <c r="F49" s="42">
        <f t="shared" si="7"/>
        <v>24040</v>
      </c>
      <c r="G49" s="42">
        <f t="shared" si="8"/>
        <v>3130</v>
      </c>
    </row>
    <row r="50" spans="1:7" x14ac:dyDescent="0.25">
      <c r="A50" s="42" t="str">
        <f t="shared" si="3"/>
        <v>FERROL-SAN CIBRAO</v>
      </c>
      <c r="B50" s="41">
        <f t="shared" si="4"/>
        <v>24040</v>
      </c>
      <c r="C50" s="41">
        <f t="shared" si="5"/>
        <v>3130</v>
      </c>
      <c r="D50" s="41">
        <f t="shared" si="6"/>
        <v>12</v>
      </c>
      <c r="E50" s="42" t="str">
        <f t="shared" si="2"/>
        <v>ALICANTE</v>
      </c>
      <c r="F50" s="42">
        <f t="shared" si="7"/>
        <v>18838</v>
      </c>
      <c r="G50" s="42">
        <f t="shared" si="8"/>
        <v>19510</v>
      </c>
    </row>
    <row r="51" spans="1:7" x14ac:dyDescent="0.25">
      <c r="A51" s="42" t="str">
        <f t="shared" si="3"/>
        <v>GIJON</v>
      </c>
      <c r="B51" s="41">
        <f t="shared" si="4"/>
        <v>6017</v>
      </c>
      <c r="C51" s="41">
        <f t="shared" si="5"/>
        <v>5118</v>
      </c>
      <c r="D51" s="41">
        <f t="shared" si="6"/>
        <v>18</v>
      </c>
      <c r="E51" s="42" t="str">
        <f t="shared" si="2"/>
        <v>MOTRIL</v>
      </c>
      <c r="F51" s="42">
        <f t="shared" si="7"/>
        <v>17032</v>
      </c>
      <c r="G51" s="42">
        <f t="shared" si="8"/>
        <v>10794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14063</v>
      </c>
      <c r="G52" s="42">
        <f t="shared" si="8"/>
        <v>13528</v>
      </c>
    </row>
    <row r="53" spans="1:7" x14ac:dyDescent="0.25">
      <c r="A53" s="42" t="str">
        <f t="shared" si="3"/>
        <v>LAS PALMAS</v>
      </c>
      <c r="B53" s="41">
        <f t="shared" si="4"/>
        <v>597519</v>
      </c>
      <c r="C53" s="41">
        <f t="shared" si="5"/>
        <v>389550</v>
      </c>
      <c r="D53" s="41">
        <f t="shared" si="6"/>
        <v>3</v>
      </c>
      <c r="E53" s="42" t="str">
        <f t="shared" si="2"/>
        <v>SEVILLA</v>
      </c>
      <c r="F53" s="42">
        <f t="shared" si="7"/>
        <v>10709</v>
      </c>
      <c r="G53" s="42">
        <f t="shared" si="8"/>
        <v>12452</v>
      </c>
    </row>
    <row r="54" spans="1:7" x14ac:dyDescent="0.25">
      <c r="A54" s="42" t="str">
        <f t="shared" si="3"/>
        <v>MALAGA</v>
      </c>
      <c r="B54" s="41">
        <f t="shared" si="4"/>
        <v>198989</v>
      </c>
      <c r="C54" s="41">
        <f t="shared" si="5"/>
        <v>207513</v>
      </c>
      <c r="D54" s="41">
        <f t="shared" si="6"/>
        <v>6</v>
      </c>
      <c r="E54" s="42" t="str">
        <f t="shared" si="2"/>
        <v>ALMERIA</v>
      </c>
      <c r="F54" s="42">
        <f t="shared" si="7"/>
        <v>7376</v>
      </c>
      <c r="G54" s="42">
        <f t="shared" si="8"/>
        <v>9100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GIJON</v>
      </c>
      <c r="F55" s="42">
        <f t="shared" ref="F55:F65" si="9">LOOKUP(E55,$A$38:$A$65,$B$38:$B$65)</f>
        <v>6017</v>
      </c>
      <c r="G55" s="42">
        <f t="shared" si="8"/>
        <v>5118</v>
      </c>
    </row>
    <row r="56" spans="1:7" x14ac:dyDescent="0.25">
      <c r="A56" s="42" t="str">
        <f t="shared" si="3"/>
        <v>MELILLA</v>
      </c>
      <c r="B56" s="41">
        <f t="shared" si="4"/>
        <v>254</v>
      </c>
      <c r="C56" s="41">
        <f t="shared" si="5"/>
        <v>1354</v>
      </c>
      <c r="D56" s="41">
        <f t="shared" si="6"/>
        <v>22</v>
      </c>
      <c r="E56" s="42" t="str">
        <f t="shared" si="2"/>
        <v>CEUTA</v>
      </c>
      <c r="F56" s="42">
        <f t="shared" si="9"/>
        <v>2141</v>
      </c>
      <c r="G56" s="42">
        <f t="shared" si="8"/>
        <v>1779</v>
      </c>
    </row>
    <row r="57" spans="1:7" x14ac:dyDescent="0.25">
      <c r="A57" s="42" t="str">
        <f t="shared" si="3"/>
        <v>MOTRIL</v>
      </c>
      <c r="B57" s="41">
        <f t="shared" si="4"/>
        <v>17032</v>
      </c>
      <c r="C57" s="41">
        <f t="shared" si="5"/>
        <v>10794</v>
      </c>
      <c r="D57" s="41">
        <f t="shared" si="6"/>
        <v>14</v>
      </c>
      <c r="E57" s="42" t="str">
        <f t="shared" si="2"/>
        <v>TARRAGONA</v>
      </c>
      <c r="F57" s="42">
        <f t="shared" si="9"/>
        <v>1887</v>
      </c>
      <c r="G57" s="42">
        <f t="shared" si="8"/>
        <v>172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VILAGARCIA</v>
      </c>
      <c r="F58" s="42">
        <f t="shared" si="9"/>
        <v>897</v>
      </c>
      <c r="G58" s="42">
        <f t="shared" si="8"/>
        <v>1878</v>
      </c>
    </row>
    <row r="59" spans="1:7" x14ac:dyDescent="0.25">
      <c r="A59" s="42" t="str">
        <f t="shared" si="3"/>
        <v>SANTA CRUZ DE TENERIFE</v>
      </c>
      <c r="B59" s="41">
        <f t="shared" si="4"/>
        <v>466358</v>
      </c>
      <c r="C59" s="41">
        <f t="shared" si="5"/>
        <v>444600</v>
      </c>
      <c r="D59" s="41">
        <f t="shared" si="6"/>
        <v>4</v>
      </c>
      <c r="E59" s="42" t="str">
        <f t="shared" si="2"/>
        <v>MELILLA</v>
      </c>
      <c r="F59" s="42">
        <f t="shared" si="9"/>
        <v>254</v>
      </c>
      <c r="G59" s="42">
        <f t="shared" si="8"/>
        <v>1354</v>
      </c>
    </row>
    <row r="60" spans="1:7" x14ac:dyDescent="0.25">
      <c r="A60" s="42" t="str">
        <f t="shared" si="3"/>
        <v>SANTANDER</v>
      </c>
      <c r="B60" s="41">
        <f t="shared" si="4"/>
        <v>14063</v>
      </c>
      <c r="C60" s="41">
        <f t="shared" si="5"/>
        <v>13528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10709</v>
      </c>
      <c r="C61" s="41">
        <f t="shared" si="5"/>
        <v>12452</v>
      </c>
      <c r="D61" s="41">
        <f t="shared" si="6"/>
        <v>16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1887</v>
      </c>
      <c r="C62" s="41">
        <f t="shared" si="5"/>
        <v>172</v>
      </c>
      <c r="D62" s="41">
        <f t="shared" si="6"/>
        <v>20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192287</v>
      </c>
      <c r="C63" s="41">
        <f t="shared" si="5"/>
        <v>268843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79497</v>
      </c>
      <c r="C64" s="41">
        <f t="shared" si="5"/>
        <v>104613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897</v>
      </c>
      <c r="C65" s="41">
        <f t="shared" si="5"/>
        <v>1878</v>
      </c>
      <c r="D65" s="41">
        <f t="shared" si="6"/>
        <v>21</v>
      </c>
      <c r="E65" s="42" t="str">
        <f t="shared" si="2"/>
        <v>AVILES</v>
      </c>
      <c r="F65" s="42">
        <f t="shared" si="9"/>
        <v>0</v>
      </c>
      <c r="G65" s="42">
        <f t="shared" si="8"/>
        <v>1400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93" t="s">
        <v>73</v>
      </c>
      <c r="B5" s="91" t="str">
        <f>'Resumen general'!D6</f>
        <v>Mes Agosto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41918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12021</v>
      </c>
      <c r="C8" s="12">
        <v>13021</v>
      </c>
      <c r="D8" s="12">
        <v>34083</v>
      </c>
      <c r="E8" s="12">
        <v>34388</v>
      </c>
      <c r="F8" s="13">
        <f t="shared" ref="F8:F35" si="0">((E8*100)/D8)-100</f>
        <v>0.89487427749904214</v>
      </c>
      <c r="G8" s="1"/>
      <c r="H8" s="1"/>
      <c r="I8" s="1"/>
    </row>
    <row r="9" spans="1:12" x14ac:dyDescent="0.25">
      <c r="A9" s="8" t="s">
        <v>46</v>
      </c>
      <c r="B9" s="9">
        <v>36121</v>
      </c>
      <c r="C9" s="9">
        <v>33275</v>
      </c>
      <c r="D9" s="9">
        <v>103006</v>
      </c>
      <c r="E9" s="9">
        <v>91704</v>
      </c>
      <c r="F9" s="10">
        <f t="shared" si="0"/>
        <v>-10.972176378075062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260341</v>
      </c>
      <c r="C11" s="9">
        <v>261605</v>
      </c>
      <c r="D11" s="9">
        <v>838700</v>
      </c>
      <c r="E11" s="9">
        <v>830218</v>
      </c>
      <c r="F11" s="10">
        <f t="shared" si="0"/>
        <v>-1.011327053773698</v>
      </c>
      <c r="G11" s="1"/>
      <c r="H11" s="1"/>
      <c r="I11" s="1"/>
    </row>
    <row r="12" spans="1:12" x14ac:dyDescent="0.25">
      <c r="A12" s="11" t="s">
        <v>49</v>
      </c>
      <c r="B12" s="12">
        <v>1267</v>
      </c>
      <c r="C12" s="12">
        <v>941</v>
      </c>
      <c r="D12" s="12">
        <v>8151</v>
      </c>
      <c r="E12" s="12">
        <v>7121</v>
      </c>
      <c r="F12" s="13">
        <f t="shared" si="0"/>
        <v>-12.636486320696847</v>
      </c>
      <c r="G12" s="1"/>
      <c r="H12" s="1"/>
      <c r="I12" s="1"/>
    </row>
    <row r="13" spans="1:12" x14ac:dyDescent="0.25">
      <c r="A13" s="8" t="s">
        <v>50</v>
      </c>
      <c r="B13" s="9">
        <v>80816</v>
      </c>
      <c r="C13" s="9">
        <v>72695</v>
      </c>
      <c r="D13" s="9">
        <v>282234</v>
      </c>
      <c r="E13" s="9">
        <v>278680</v>
      </c>
      <c r="F13" s="10">
        <f t="shared" si="0"/>
        <v>-1.2592387876726434</v>
      </c>
      <c r="G13" s="1"/>
      <c r="H13" s="1"/>
      <c r="I13" s="1"/>
    </row>
    <row r="14" spans="1:12" x14ac:dyDescent="0.25">
      <c r="A14" s="11" t="s">
        <v>51</v>
      </c>
      <c r="B14" s="12">
        <v>66537</v>
      </c>
      <c r="C14" s="12">
        <v>72865</v>
      </c>
      <c r="D14" s="12">
        <v>194669</v>
      </c>
      <c r="E14" s="12">
        <v>200733</v>
      </c>
      <c r="F14" s="13">
        <f t="shared" si="0"/>
        <v>3.1150311554484773</v>
      </c>
      <c r="G14" s="1"/>
      <c r="H14" s="1"/>
      <c r="I14" s="1"/>
    </row>
    <row r="15" spans="1:12" x14ac:dyDescent="0.25">
      <c r="A15" s="8" t="s">
        <v>52</v>
      </c>
      <c r="B15" s="9">
        <v>5369</v>
      </c>
      <c r="C15" s="9">
        <v>4239</v>
      </c>
      <c r="D15" s="9">
        <v>24670</v>
      </c>
      <c r="E15" s="9">
        <v>22156</v>
      </c>
      <c r="F15" s="10">
        <f t="shared" si="0"/>
        <v>-10.190514795297929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64123</v>
      </c>
      <c r="C18" s="12">
        <v>75897</v>
      </c>
      <c r="D18" s="12">
        <v>262843</v>
      </c>
      <c r="E18" s="12">
        <v>267229</v>
      </c>
      <c r="F18" s="13">
        <f t="shared" si="0"/>
        <v>1.6686767385853898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2467</v>
      </c>
      <c r="C20" s="12">
        <v>3876</v>
      </c>
      <c r="D20" s="12">
        <v>7012</v>
      </c>
      <c r="E20" s="12">
        <v>14692</v>
      </c>
      <c r="F20" s="13">
        <f t="shared" si="0"/>
        <v>109.52652595550484</v>
      </c>
      <c r="G20" s="1"/>
      <c r="H20" s="1"/>
      <c r="I20" s="1"/>
    </row>
    <row r="21" spans="1:9" x14ac:dyDescent="0.25">
      <c r="A21" s="8" t="s">
        <v>58</v>
      </c>
      <c r="B21" s="9">
        <v>3234</v>
      </c>
      <c r="C21" s="9">
        <v>2135</v>
      </c>
      <c r="D21" s="9">
        <v>10793</v>
      </c>
      <c r="E21" s="9">
        <v>11072</v>
      </c>
      <c r="F21" s="10">
        <f t="shared" si="0"/>
        <v>2.5850088020012976</v>
      </c>
      <c r="G21" s="1"/>
      <c r="H21" s="1"/>
      <c r="I21" s="1"/>
    </row>
    <row r="22" spans="1:9" x14ac:dyDescent="0.25">
      <c r="A22" s="11" t="s">
        <v>59</v>
      </c>
      <c r="B22" s="12">
        <v>59399</v>
      </c>
      <c r="C22" s="12">
        <v>56175</v>
      </c>
      <c r="D22" s="12">
        <v>300749</v>
      </c>
      <c r="E22" s="12">
        <v>269084</v>
      </c>
      <c r="F22" s="13">
        <f t="shared" si="0"/>
        <v>-10.528713312429971</v>
      </c>
      <c r="G22" s="1"/>
      <c r="H22" s="1"/>
      <c r="I22" s="1"/>
    </row>
    <row r="23" spans="1:9" x14ac:dyDescent="0.25">
      <c r="A23" s="8" t="s">
        <v>60</v>
      </c>
      <c r="B23" s="9">
        <v>7734</v>
      </c>
      <c r="C23" s="9">
        <v>4603</v>
      </c>
      <c r="D23" s="9">
        <v>23044</v>
      </c>
      <c r="E23" s="9">
        <v>17865</v>
      </c>
      <c r="F23" s="10">
        <f t="shared" si="0"/>
        <v>-22.47439680611005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31973</v>
      </c>
      <c r="C25" s="9">
        <v>31106</v>
      </c>
      <c r="D25" s="9">
        <v>102037</v>
      </c>
      <c r="E25" s="9">
        <v>98265</v>
      </c>
      <c r="F25" s="10">
        <f t="shared" si="0"/>
        <v>-3.696698256514793</v>
      </c>
      <c r="G25" s="1"/>
      <c r="H25" s="1"/>
      <c r="I25" s="1"/>
    </row>
    <row r="26" spans="1:9" x14ac:dyDescent="0.25">
      <c r="A26" s="11" t="s">
        <v>63</v>
      </c>
      <c r="B26" s="12">
        <v>22872</v>
      </c>
      <c r="C26" s="12">
        <v>28332</v>
      </c>
      <c r="D26" s="12">
        <v>59418</v>
      </c>
      <c r="E26" s="12">
        <v>70674</v>
      </c>
      <c r="F26" s="13">
        <f t="shared" si="0"/>
        <v>18.943754417853171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128092</v>
      </c>
      <c r="C28" s="12">
        <v>130010</v>
      </c>
      <c r="D28" s="12">
        <v>701884</v>
      </c>
      <c r="E28" s="12">
        <v>670865</v>
      </c>
      <c r="F28" s="13">
        <f t="shared" si="0"/>
        <v>-4.4193912384382656</v>
      </c>
      <c r="G28" s="1"/>
      <c r="H28" s="1"/>
      <c r="I28" s="1"/>
    </row>
    <row r="29" spans="1:9" x14ac:dyDescent="0.25">
      <c r="A29" s="8" t="s">
        <v>66</v>
      </c>
      <c r="B29" s="9">
        <v>9651</v>
      </c>
      <c r="C29" s="9">
        <v>11096</v>
      </c>
      <c r="D29" s="9">
        <v>50524</v>
      </c>
      <c r="E29" s="9">
        <v>56245</v>
      </c>
      <c r="F29" s="10">
        <f t="shared" si="0"/>
        <v>11.323331486026447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0</v>
      </c>
      <c r="D30" s="12">
        <v>4</v>
      </c>
      <c r="E30" s="12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1</v>
      </c>
      <c r="D31" s="9">
        <v>5</v>
      </c>
      <c r="E31" s="9">
        <v>2</v>
      </c>
      <c r="F31" s="10">
        <f t="shared" si="0"/>
        <v>-60</v>
      </c>
      <c r="G31" s="1"/>
      <c r="H31" s="1"/>
      <c r="I31" s="1"/>
    </row>
    <row r="32" spans="1:9" x14ac:dyDescent="0.25">
      <c r="A32" s="11" t="s">
        <v>69</v>
      </c>
      <c r="B32" s="12">
        <v>19464</v>
      </c>
      <c r="C32" s="12">
        <v>12082</v>
      </c>
      <c r="D32" s="12">
        <v>57284</v>
      </c>
      <c r="E32" s="12">
        <v>44063</v>
      </c>
      <c r="F32" s="13">
        <f t="shared" si="0"/>
        <v>-23.079743034704279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811481</v>
      </c>
      <c r="C35" s="15">
        <f t="shared" ref="C35:E35" si="1">SUM(C7:C34)</f>
        <v>813954</v>
      </c>
      <c r="D35" s="15">
        <f t="shared" si="1"/>
        <v>3061110</v>
      </c>
      <c r="E35" s="15">
        <f t="shared" si="1"/>
        <v>2985056</v>
      </c>
      <c r="F35" s="16">
        <f t="shared" si="0"/>
        <v>-2.4845235878488552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830218</v>
      </c>
      <c r="G38" s="42">
        <f>LOOKUP(E38,$A$38:$A$65,$C$38:$C$65)</f>
        <v>838700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34388</v>
      </c>
      <c r="C39" s="41">
        <f t="shared" ref="C39:C65" si="5">D8</f>
        <v>34083</v>
      </c>
      <c r="D39" s="41">
        <f t="shared" ref="D39:D65" si="6">_xlfn.RANK.EQ(B39,$B$38:$B$65)+COUNTIF($B$38:$B$65,B39)-1</f>
        <v>12</v>
      </c>
      <c r="E39" s="42" t="str">
        <f t="shared" si="2"/>
        <v>SANTA CRUZ DE TENERIFE</v>
      </c>
      <c r="F39" s="42">
        <f t="shared" ref="F39:F54" si="7">LOOKUP(E39,$A$38:$A$65,$B$38:$B$65)</f>
        <v>670865</v>
      </c>
      <c r="G39" s="42">
        <f t="shared" ref="G39:G65" si="8">LOOKUP(E39,$A$38:$A$65,$C$38:$C$65)</f>
        <v>701884</v>
      </c>
    </row>
    <row r="40" spans="1:9" x14ac:dyDescent="0.25">
      <c r="A40" s="42" t="str">
        <f t="shared" si="3"/>
        <v>ALMERIA</v>
      </c>
      <c r="B40" s="41">
        <f t="shared" si="4"/>
        <v>91704</v>
      </c>
      <c r="C40" s="41">
        <f t="shared" si="5"/>
        <v>103006</v>
      </c>
      <c r="D40" s="41">
        <f t="shared" si="6"/>
        <v>8</v>
      </c>
      <c r="E40" s="42" t="str">
        <f t="shared" si="2"/>
        <v>BALEARES</v>
      </c>
      <c r="F40" s="42">
        <f t="shared" si="7"/>
        <v>278680</v>
      </c>
      <c r="G40" s="42">
        <f t="shared" si="8"/>
        <v>282234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269084</v>
      </c>
      <c r="G41" s="42">
        <f t="shared" si="8"/>
        <v>300749</v>
      </c>
    </row>
    <row r="42" spans="1:9" x14ac:dyDescent="0.25">
      <c r="A42" s="42" t="str">
        <f t="shared" si="3"/>
        <v>BAHIA DE ALGECIRAS</v>
      </c>
      <c r="B42" s="41">
        <f t="shared" si="4"/>
        <v>830218</v>
      </c>
      <c r="C42" s="41">
        <f t="shared" si="5"/>
        <v>838700</v>
      </c>
      <c r="D42" s="41">
        <f t="shared" si="6"/>
        <v>1</v>
      </c>
      <c r="E42" s="42" t="str">
        <f t="shared" si="2"/>
        <v>CEUTA</v>
      </c>
      <c r="F42" s="42">
        <f t="shared" si="7"/>
        <v>267229</v>
      </c>
      <c r="G42" s="42">
        <f t="shared" si="8"/>
        <v>262843</v>
      </c>
    </row>
    <row r="43" spans="1:9" x14ac:dyDescent="0.25">
      <c r="A43" s="42" t="str">
        <f t="shared" si="3"/>
        <v>BAHIA DE CADIZ</v>
      </c>
      <c r="B43" s="41">
        <f t="shared" si="4"/>
        <v>7121</v>
      </c>
      <c r="C43" s="41">
        <f t="shared" si="5"/>
        <v>8151</v>
      </c>
      <c r="D43" s="41">
        <f t="shared" si="6"/>
        <v>17</v>
      </c>
      <c r="E43" s="42" t="str">
        <f t="shared" si="2"/>
        <v>BARCELONA</v>
      </c>
      <c r="F43" s="42">
        <f t="shared" si="7"/>
        <v>200733</v>
      </c>
      <c r="G43" s="42">
        <f t="shared" si="8"/>
        <v>194669</v>
      </c>
    </row>
    <row r="44" spans="1:9" x14ac:dyDescent="0.25">
      <c r="A44" s="42" t="str">
        <f t="shared" si="3"/>
        <v>BALEARES</v>
      </c>
      <c r="B44" s="41">
        <f t="shared" si="4"/>
        <v>278680</v>
      </c>
      <c r="C44" s="41">
        <f t="shared" si="5"/>
        <v>282234</v>
      </c>
      <c r="D44" s="41">
        <f t="shared" si="6"/>
        <v>3</v>
      </c>
      <c r="E44" s="42" t="str">
        <f t="shared" si="2"/>
        <v>MELILLA</v>
      </c>
      <c r="F44" s="42">
        <f t="shared" si="7"/>
        <v>98265</v>
      </c>
      <c r="G44" s="42">
        <f t="shared" si="8"/>
        <v>102037</v>
      </c>
    </row>
    <row r="45" spans="1:9" x14ac:dyDescent="0.25">
      <c r="A45" s="42" t="str">
        <f t="shared" si="3"/>
        <v>BARCELONA</v>
      </c>
      <c r="B45" s="41">
        <f t="shared" si="4"/>
        <v>200733</v>
      </c>
      <c r="C45" s="41">
        <f t="shared" si="5"/>
        <v>194669</v>
      </c>
      <c r="D45" s="41">
        <f t="shared" si="6"/>
        <v>6</v>
      </c>
      <c r="E45" s="42" t="str">
        <f t="shared" si="2"/>
        <v>ALMERIA</v>
      </c>
      <c r="F45" s="42">
        <f t="shared" si="7"/>
        <v>91704</v>
      </c>
      <c r="G45" s="42">
        <f t="shared" si="8"/>
        <v>103006</v>
      </c>
    </row>
    <row r="46" spans="1:9" x14ac:dyDescent="0.25">
      <c r="A46" s="42" t="str">
        <f t="shared" si="3"/>
        <v>BILBAO</v>
      </c>
      <c r="B46" s="41">
        <f t="shared" si="4"/>
        <v>22156</v>
      </c>
      <c r="C46" s="41">
        <f t="shared" si="5"/>
        <v>24670</v>
      </c>
      <c r="D46" s="41">
        <f t="shared" si="6"/>
        <v>13</v>
      </c>
      <c r="E46" s="42" t="str">
        <f t="shared" si="2"/>
        <v>MOTRIL</v>
      </c>
      <c r="F46" s="42">
        <f t="shared" si="7"/>
        <v>70674</v>
      </c>
      <c r="G46" s="42">
        <f t="shared" si="8"/>
        <v>59418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SANTANDER</v>
      </c>
      <c r="F47" s="42">
        <f t="shared" si="7"/>
        <v>56245</v>
      </c>
      <c r="G47" s="42">
        <f t="shared" si="8"/>
        <v>50524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VALENCIA</v>
      </c>
      <c r="F48" s="42">
        <f t="shared" si="7"/>
        <v>44063</v>
      </c>
      <c r="G48" s="42">
        <f t="shared" si="8"/>
        <v>57284</v>
      </c>
    </row>
    <row r="49" spans="1:7" x14ac:dyDescent="0.25">
      <c r="A49" s="42" t="str">
        <f t="shared" si="3"/>
        <v>CEUTA</v>
      </c>
      <c r="B49" s="41">
        <f t="shared" si="4"/>
        <v>267229</v>
      </c>
      <c r="C49" s="41">
        <f t="shared" si="5"/>
        <v>262843</v>
      </c>
      <c r="D49" s="41">
        <f t="shared" si="6"/>
        <v>5</v>
      </c>
      <c r="E49" s="42" t="str">
        <f t="shared" si="2"/>
        <v>ALICANTE</v>
      </c>
      <c r="F49" s="42">
        <f t="shared" si="7"/>
        <v>34388</v>
      </c>
      <c r="G49" s="42">
        <f t="shared" si="8"/>
        <v>34083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22156</v>
      </c>
      <c r="G50" s="42">
        <f t="shared" si="8"/>
        <v>24670</v>
      </c>
    </row>
    <row r="51" spans="1:7" x14ac:dyDescent="0.25">
      <c r="A51" s="42" t="str">
        <f t="shared" si="3"/>
        <v>GIJON</v>
      </c>
      <c r="B51" s="41">
        <f t="shared" si="4"/>
        <v>14692</v>
      </c>
      <c r="C51" s="41">
        <f t="shared" si="5"/>
        <v>7012</v>
      </c>
      <c r="D51" s="41">
        <f t="shared" si="6"/>
        <v>15</v>
      </c>
      <c r="E51" s="42" t="str">
        <f t="shared" si="2"/>
        <v>MALAGA</v>
      </c>
      <c r="F51" s="42">
        <f t="shared" si="7"/>
        <v>17865</v>
      </c>
      <c r="G51" s="42">
        <f t="shared" si="8"/>
        <v>23044</v>
      </c>
    </row>
    <row r="52" spans="1:7" x14ac:dyDescent="0.25">
      <c r="A52" s="42" t="str">
        <f t="shared" si="3"/>
        <v>HUELVA</v>
      </c>
      <c r="B52" s="41">
        <f t="shared" si="4"/>
        <v>11072</v>
      </c>
      <c r="C52" s="41">
        <f t="shared" si="5"/>
        <v>10793</v>
      </c>
      <c r="D52" s="41">
        <f t="shared" si="6"/>
        <v>16</v>
      </c>
      <c r="E52" s="42" t="str">
        <f t="shared" si="2"/>
        <v>GIJON</v>
      </c>
      <c r="F52" s="42">
        <f t="shared" si="7"/>
        <v>14692</v>
      </c>
      <c r="G52" s="42">
        <f t="shared" si="8"/>
        <v>7012</v>
      </c>
    </row>
    <row r="53" spans="1:7" x14ac:dyDescent="0.25">
      <c r="A53" s="42" t="str">
        <f t="shared" si="3"/>
        <v>LAS PALMAS</v>
      </c>
      <c r="B53" s="41">
        <f t="shared" si="4"/>
        <v>269084</v>
      </c>
      <c r="C53" s="41">
        <f t="shared" si="5"/>
        <v>300749</v>
      </c>
      <c r="D53" s="41">
        <f t="shared" si="6"/>
        <v>4</v>
      </c>
      <c r="E53" s="42" t="str">
        <f t="shared" si="2"/>
        <v>HUELVA</v>
      </c>
      <c r="F53" s="42">
        <f t="shared" si="7"/>
        <v>11072</v>
      </c>
      <c r="G53" s="42">
        <f t="shared" si="8"/>
        <v>10793</v>
      </c>
    </row>
    <row r="54" spans="1:7" x14ac:dyDescent="0.25">
      <c r="A54" s="42" t="str">
        <f t="shared" si="3"/>
        <v>MALAGA</v>
      </c>
      <c r="B54" s="41">
        <f t="shared" si="4"/>
        <v>17865</v>
      </c>
      <c r="C54" s="41">
        <f t="shared" si="5"/>
        <v>23044</v>
      </c>
      <c r="D54" s="41">
        <f t="shared" si="6"/>
        <v>14</v>
      </c>
      <c r="E54" s="42" t="str">
        <f t="shared" si="2"/>
        <v>BAHIA DE CADIZ</v>
      </c>
      <c r="F54" s="42">
        <f t="shared" si="7"/>
        <v>7121</v>
      </c>
      <c r="G54" s="42">
        <f t="shared" si="8"/>
        <v>8151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TARRAGONA</v>
      </c>
      <c r="F55" s="42">
        <f t="shared" ref="F55:F65" si="9">LOOKUP(E55,$A$38:$A$65,$B$38:$B$65)</f>
        <v>2</v>
      </c>
      <c r="G55" s="42">
        <f t="shared" si="8"/>
        <v>5</v>
      </c>
    </row>
    <row r="56" spans="1:7" x14ac:dyDescent="0.25">
      <c r="A56" s="42" t="str">
        <f t="shared" si="3"/>
        <v>MELILLA</v>
      </c>
      <c r="B56" s="41">
        <f t="shared" si="4"/>
        <v>98265</v>
      </c>
      <c r="C56" s="41">
        <f t="shared" si="5"/>
        <v>102037</v>
      </c>
      <c r="D56" s="41">
        <f t="shared" si="6"/>
        <v>7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70674</v>
      </c>
      <c r="C57" s="41">
        <f t="shared" si="5"/>
        <v>59418</v>
      </c>
      <c r="D57" s="41">
        <f t="shared" si="6"/>
        <v>9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670865</v>
      </c>
      <c r="C59" s="41">
        <f t="shared" si="5"/>
        <v>701884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56245</v>
      </c>
      <c r="C60" s="41">
        <f t="shared" si="5"/>
        <v>50524</v>
      </c>
      <c r="D60" s="41">
        <f t="shared" si="6"/>
        <v>10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4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</v>
      </c>
      <c r="C62" s="41">
        <f t="shared" si="5"/>
        <v>5</v>
      </c>
      <c r="D62" s="41">
        <f t="shared" si="6"/>
        <v>18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44063</v>
      </c>
      <c r="C63" s="41">
        <f t="shared" si="5"/>
        <v>57284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93" t="s">
        <v>73</v>
      </c>
      <c r="B5" s="91" t="str">
        <f>'Resumen general'!D6</f>
        <v>Mes Agosto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41918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107</v>
      </c>
      <c r="C7" s="9">
        <v>96</v>
      </c>
      <c r="D7" s="9">
        <v>775</v>
      </c>
      <c r="E7" s="9">
        <v>734</v>
      </c>
      <c r="F7" s="10">
        <f>((E7*100)/D7)-100</f>
        <v>-5.2903225806451672</v>
      </c>
      <c r="G7" s="1"/>
      <c r="H7" s="1"/>
      <c r="I7" s="1"/>
    </row>
    <row r="8" spans="1:12" x14ac:dyDescent="0.25">
      <c r="A8" s="11" t="s">
        <v>45</v>
      </c>
      <c r="B8" s="12">
        <v>83</v>
      </c>
      <c r="C8" s="12">
        <v>88</v>
      </c>
      <c r="D8" s="12">
        <v>591</v>
      </c>
      <c r="E8" s="12">
        <v>543</v>
      </c>
      <c r="F8" s="13">
        <f t="shared" ref="F8:F35" si="0">((E8*100)/D8)-100</f>
        <v>-8.1218274111675157</v>
      </c>
      <c r="G8" s="1"/>
      <c r="H8" s="1"/>
      <c r="I8" s="1"/>
    </row>
    <row r="9" spans="1:12" x14ac:dyDescent="0.25">
      <c r="A9" s="8" t="s">
        <v>46</v>
      </c>
      <c r="B9" s="9">
        <v>177</v>
      </c>
      <c r="C9" s="9">
        <v>193</v>
      </c>
      <c r="D9" s="9">
        <v>899</v>
      </c>
      <c r="E9" s="9">
        <v>966</v>
      </c>
      <c r="F9" s="10">
        <f t="shared" si="0"/>
        <v>7.4527252502780925</v>
      </c>
      <c r="G9" s="1"/>
      <c r="H9" s="1"/>
      <c r="I9" s="1"/>
    </row>
    <row r="10" spans="1:12" x14ac:dyDescent="0.25">
      <c r="A10" s="11" t="s">
        <v>47</v>
      </c>
      <c r="B10" s="12">
        <v>75</v>
      </c>
      <c r="C10" s="12">
        <v>67</v>
      </c>
      <c r="D10" s="12">
        <v>554</v>
      </c>
      <c r="E10" s="12">
        <v>549</v>
      </c>
      <c r="F10" s="13">
        <f t="shared" si="0"/>
        <v>-0.90252707581227298</v>
      </c>
      <c r="G10" s="1"/>
      <c r="H10" s="1"/>
      <c r="I10" s="1"/>
    </row>
    <row r="11" spans="1:12" x14ac:dyDescent="0.25">
      <c r="A11" s="8" t="s">
        <v>48</v>
      </c>
      <c r="B11" s="9">
        <v>2871</v>
      </c>
      <c r="C11" s="9">
        <v>2806</v>
      </c>
      <c r="D11" s="9">
        <v>16969</v>
      </c>
      <c r="E11" s="9">
        <v>17638</v>
      </c>
      <c r="F11" s="10">
        <f t="shared" si="0"/>
        <v>3.9424833519948095</v>
      </c>
      <c r="G11" s="1"/>
      <c r="H11" s="1"/>
      <c r="I11" s="1"/>
    </row>
    <row r="12" spans="1:12" x14ac:dyDescent="0.25">
      <c r="A12" s="11" t="s">
        <v>49</v>
      </c>
      <c r="B12" s="12">
        <v>87</v>
      </c>
      <c r="C12" s="12">
        <v>80</v>
      </c>
      <c r="D12" s="12">
        <v>719</v>
      </c>
      <c r="E12" s="12">
        <v>612</v>
      </c>
      <c r="F12" s="13">
        <f t="shared" si="0"/>
        <v>-14.881780250347703</v>
      </c>
      <c r="G12" s="1"/>
      <c r="H12" s="1"/>
      <c r="I12" s="1"/>
    </row>
    <row r="13" spans="1:12" x14ac:dyDescent="0.25">
      <c r="A13" s="8" t="s">
        <v>50</v>
      </c>
      <c r="B13" s="9">
        <v>4325</v>
      </c>
      <c r="C13" s="9">
        <v>844</v>
      </c>
      <c r="D13" s="9">
        <v>19618</v>
      </c>
      <c r="E13" s="9">
        <v>18495</v>
      </c>
      <c r="F13" s="10">
        <f t="shared" si="0"/>
        <v>-5.7243347945764071</v>
      </c>
      <c r="G13" s="1"/>
      <c r="H13" s="1"/>
      <c r="I13" s="1"/>
    </row>
    <row r="14" spans="1:12" x14ac:dyDescent="0.25">
      <c r="A14" s="11" t="s">
        <v>51</v>
      </c>
      <c r="B14" s="12">
        <v>731</v>
      </c>
      <c r="C14" s="12">
        <v>749</v>
      </c>
      <c r="D14" s="12">
        <v>5227</v>
      </c>
      <c r="E14" s="12">
        <v>5194</v>
      </c>
      <c r="F14" s="13">
        <f t="shared" si="0"/>
        <v>-0.63133728716280757</v>
      </c>
      <c r="G14" s="1"/>
      <c r="H14" s="1"/>
      <c r="I14" s="1"/>
    </row>
    <row r="15" spans="1:12" x14ac:dyDescent="0.25">
      <c r="A15" s="8" t="s">
        <v>52</v>
      </c>
      <c r="B15" s="9">
        <v>235</v>
      </c>
      <c r="C15" s="9">
        <v>238</v>
      </c>
      <c r="D15" s="9">
        <v>1892</v>
      </c>
      <c r="E15" s="9">
        <v>1907</v>
      </c>
      <c r="F15" s="10">
        <f t="shared" si="0"/>
        <v>0.79281183932346266</v>
      </c>
      <c r="G15" s="1"/>
      <c r="H15" s="1"/>
      <c r="I15" s="1"/>
    </row>
    <row r="16" spans="1:12" x14ac:dyDescent="0.25">
      <c r="A16" s="11" t="s">
        <v>53</v>
      </c>
      <c r="B16" s="12">
        <v>145</v>
      </c>
      <c r="C16" s="12">
        <v>169</v>
      </c>
      <c r="D16" s="12">
        <v>1142</v>
      </c>
      <c r="E16" s="12">
        <v>1136</v>
      </c>
      <c r="F16" s="13">
        <f t="shared" si="0"/>
        <v>-0.52539404553415636</v>
      </c>
      <c r="G16" s="1"/>
      <c r="H16" s="1"/>
      <c r="I16" s="1"/>
    </row>
    <row r="17" spans="1:9" x14ac:dyDescent="0.25">
      <c r="A17" s="8" t="s">
        <v>54</v>
      </c>
      <c r="B17" s="9">
        <v>103</v>
      </c>
      <c r="C17" s="9">
        <v>125</v>
      </c>
      <c r="D17" s="9">
        <v>923</v>
      </c>
      <c r="E17" s="9">
        <v>1011</v>
      </c>
      <c r="F17" s="10">
        <f t="shared" si="0"/>
        <v>9.5341278439869939</v>
      </c>
      <c r="G17" s="1"/>
      <c r="H17" s="1"/>
      <c r="I17" s="1"/>
    </row>
    <row r="18" spans="1:9" x14ac:dyDescent="0.25">
      <c r="A18" s="11" t="s">
        <v>55</v>
      </c>
      <c r="B18" s="12">
        <v>1035</v>
      </c>
      <c r="C18" s="12">
        <v>998</v>
      </c>
      <c r="D18" s="12">
        <v>7840</v>
      </c>
      <c r="E18" s="12">
        <v>7422</v>
      </c>
      <c r="F18" s="13">
        <f t="shared" si="0"/>
        <v>-5.3316326530612201</v>
      </c>
      <c r="G18" s="1"/>
      <c r="H18" s="1"/>
      <c r="I18" s="1"/>
    </row>
    <row r="19" spans="1:9" x14ac:dyDescent="0.25">
      <c r="A19" s="8" t="s">
        <v>56</v>
      </c>
      <c r="B19" s="9">
        <v>100</v>
      </c>
      <c r="C19" s="9">
        <v>77</v>
      </c>
      <c r="D19" s="9">
        <v>702</v>
      </c>
      <c r="E19" s="9">
        <v>713</v>
      </c>
      <c r="F19" s="10">
        <f t="shared" si="0"/>
        <v>1.5669515669515732</v>
      </c>
      <c r="G19" s="1"/>
      <c r="H19" s="1"/>
      <c r="I19" s="1"/>
    </row>
    <row r="20" spans="1:9" x14ac:dyDescent="0.25">
      <c r="A20" s="11" t="s">
        <v>57</v>
      </c>
      <c r="B20" s="12">
        <v>109</v>
      </c>
      <c r="C20" s="12">
        <v>101</v>
      </c>
      <c r="D20" s="12">
        <v>821</v>
      </c>
      <c r="E20" s="12">
        <v>906</v>
      </c>
      <c r="F20" s="13">
        <f t="shared" si="0"/>
        <v>10.353227771010964</v>
      </c>
      <c r="G20" s="1"/>
      <c r="H20" s="1"/>
      <c r="I20" s="1"/>
    </row>
    <row r="21" spans="1:9" x14ac:dyDescent="0.25">
      <c r="A21" s="8" t="s">
        <v>58</v>
      </c>
      <c r="B21" s="9">
        <v>160</v>
      </c>
      <c r="C21" s="9">
        <v>149</v>
      </c>
      <c r="D21" s="9">
        <v>1209</v>
      </c>
      <c r="E21" s="9">
        <v>1226</v>
      </c>
      <c r="F21" s="10">
        <f t="shared" si="0"/>
        <v>1.4061207609594675</v>
      </c>
      <c r="G21" s="1"/>
      <c r="H21" s="1"/>
      <c r="I21" s="1"/>
    </row>
    <row r="22" spans="1:9" x14ac:dyDescent="0.25">
      <c r="A22" s="11" t="s">
        <v>59</v>
      </c>
      <c r="B22" s="12">
        <v>872</v>
      </c>
      <c r="C22" s="12">
        <v>871</v>
      </c>
      <c r="D22" s="12">
        <v>7168</v>
      </c>
      <c r="E22" s="12">
        <v>7077</v>
      </c>
      <c r="F22" s="13">
        <f t="shared" si="0"/>
        <v>-1.26953125</v>
      </c>
      <c r="G22" s="1"/>
      <c r="H22" s="1"/>
      <c r="I22" s="1"/>
    </row>
    <row r="23" spans="1:9" x14ac:dyDescent="0.25">
      <c r="A23" s="8" t="s">
        <v>60</v>
      </c>
      <c r="B23" s="9">
        <v>158</v>
      </c>
      <c r="C23" s="9">
        <v>98</v>
      </c>
      <c r="D23" s="9">
        <v>969</v>
      </c>
      <c r="E23" s="9">
        <v>870</v>
      </c>
      <c r="F23" s="10">
        <f t="shared" si="0"/>
        <v>-10.216718266253864</v>
      </c>
      <c r="G23" s="1"/>
      <c r="H23" s="1"/>
      <c r="I23" s="1"/>
    </row>
    <row r="24" spans="1:9" x14ac:dyDescent="0.25">
      <c r="A24" s="11" t="s">
        <v>61</v>
      </c>
      <c r="B24" s="12">
        <v>47</v>
      </c>
      <c r="C24" s="12">
        <v>64</v>
      </c>
      <c r="D24" s="12">
        <v>359</v>
      </c>
      <c r="E24" s="12">
        <v>392</v>
      </c>
      <c r="F24" s="13">
        <f t="shared" si="0"/>
        <v>9.1922005571030638</v>
      </c>
      <c r="G24" s="1"/>
      <c r="H24" s="1"/>
      <c r="I24" s="1"/>
    </row>
    <row r="25" spans="1:9" x14ac:dyDescent="0.25">
      <c r="A25" s="8" t="s">
        <v>62</v>
      </c>
      <c r="B25" s="9">
        <v>175</v>
      </c>
      <c r="C25" s="9">
        <v>140</v>
      </c>
      <c r="D25" s="9">
        <v>1012</v>
      </c>
      <c r="E25" s="9">
        <v>937</v>
      </c>
      <c r="F25" s="10">
        <f t="shared" si="0"/>
        <v>-7.4110671936758905</v>
      </c>
      <c r="G25" s="1"/>
      <c r="H25" s="1"/>
      <c r="I25" s="1"/>
    </row>
    <row r="26" spans="1:9" x14ac:dyDescent="0.25">
      <c r="A26" s="11" t="s">
        <v>63</v>
      </c>
      <c r="B26" s="12">
        <v>103</v>
      </c>
      <c r="C26" s="12">
        <v>110</v>
      </c>
      <c r="D26" s="12">
        <v>630</v>
      </c>
      <c r="E26" s="12">
        <v>608</v>
      </c>
      <c r="F26" s="13">
        <f t="shared" si="0"/>
        <v>-3.4920634920634939</v>
      </c>
      <c r="G26" s="1"/>
      <c r="H26" s="1"/>
      <c r="I26" s="1"/>
    </row>
    <row r="27" spans="1:9" x14ac:dyDescent="0.25">
      <c r="A27" s="8" t="s">
        <v>64</v>
      </c>
      <c r="B27" s="9">
        <v>57</v>
      </c>
      <c r="C27" s="9">
        <v>62</v>
      </c>
      <c r="D27" s="9">
        <v>554</v>
      </c>
      <c r="E27" s="9">
        <v>585</v>
      </c>
      <c r="F27" s="10">
        <f t="shared" si="0"/>
        <v>5.5956678700360953</v>
      </c>
      <c r="G27" s="1"/>
      <c r="H27" s="1"/>
      <c r="I27" s="1"/>
    </row>
    <row r="28" spans="1:9" x14ac:dyDescent="0.25">
      <c r="A28" s="11" t="s">
        <v>65</v>
      </c>
      <c r="B28" s="12">
        <v>992</v>
      </c>
      <c r="C28" s="12">
        <v>995</v>
      </c>
      <c r="D28" s="12">
        <v>8029</v>
      </c>
      <c r="E28" s="12">
        <v>8060</v>
      </c>
      <c r="F28" s="13">
        <f t="shared" si="0"/>
        <v>0.38610038610038089</v>
      </c>
      <c r="G28" s="1"/>
      <c r="H28" s="1"/>
      <c r="I28" s="1"/>
    </row>
    <row r="29" spans="1:9" x14ac:dyDescent="0.25">
      <c r="A29" s="8" t="s">
        <v>66</v>
      </c>
      <c r="B29" s="9">
        <v>100</v>
      </c>
      <c r="C29" s="9">
        <v>118</v>
      </c>
      <c r="D29" s="9">
        <v>847</v>
      </c>
      <c r="E29" s="9">
        <v>929</v>
      </c>
      <c r="F29" s="10">
        <f t="shared" si="0"/>
        <v>9.6812278630460469</v>
      </c>
      <c r="G29" s="1"/>
      <c r="H29" s="1"/>
      <c r="I29" s="1"/>
    </row>
    <row r="30" spans="1:9" x14ac:dyDescent="0.25">
      <c r="A30" s="11" t="s">
        <v>67</v>
      </c>
      <c r="B30" s="12">
        <v>88</v>
      </c>
      <c r="C30" s="12">
        <v>90</v>
      </c>
      <c r="D30" s="12">
        <v>710</v>
      </c>
      <c r="E30" s="12">
        <v>650</v>
      </c>
      <c r="F30" s="13">
        <f t="shared" si="0"/>
        <v>-8.4507042253521121</v>
      </c>
      <c r="G30" s="1"/>
      <c r="H30" s="1"/>
      <c r="I30" s="1"/>
    </row>
    <row r="31" spans="1:9" x14ac:dyDescent="0.25">
      <c r="A31" s="8" t="s">
        <v>68</v>
      </c>
      <c r="B31" s="9">
        <v>197</v>
      </c>
      <c r="C31" s="9">
        <v>239</v>
      </c>
      <c r="D31" s="9">
        <v>1660</v>
      </c>
      <c r="E31" s="9">
        <v>1706</v>
      </c>
      <c r="F31" s="10">
        <f t="shared" si="0"/>
        <v>2.771084337349393</v>
      </c>
      <c r="G31" s="1"/>
      <c r="H31" s="1"/>
      <c r="I31" s="1"/>
    </row>
    <row r="32" spans="1:9" x14ac:dyDescent="0.25">
      <c r="A32" s="11" t="s">
        <v>69</v>
      </c>
      <c r="B32" s="12">
        <v>629</v>
      </c>
      <c r="C32" s="12">
        <v>572</v>
      </c>
      <c r="D32" s="12">
        <v>4792</v>
      </c>
      <c r="E32" s="12">
        <v>4824</v>
      </c>
      <c r="F32" s="13">
        <f t="shared" si="0"/>
        <v>0.66777963272120644</v>
      </c>
      <c r="G32" s="1"/>
      <c r="H32" s="1"/>
      <c r="I32" s="1"/>
    </row>
    <row r="33" spans="1:9" x14ac:dyDescent="0.25">
      <c r="A33" s="8" t="s">
        <v>70</v>
      </c>
      <c r="B33" s="9">
        <v>112</v>
      </c>
      <c r="C33" s="9">
        <v>109</v>
      </c>
      <c r="D33" s="9">
        <v>1041</v>
      </c>
      <c r="E33" s="9">
        <v>1003</v>
      </c>
      <c r="F33" s="10">
        <f t="shared" si="0"/>
        <v>-3.6503362151777168</v>
      </c>
      <c r="G33" s="1"/>
      <c r="H33" s="1"/>
      <c r="I33" s="1"/>
    </row>
    <row r="34" spans="1:9" x14ac:dyDescent="0.25">
      <c r="A34" s="11" t="s">
        <v>71</v>
      </c>
      <c r="B34" s="12">
        <v>19</v>
      </c>
      <c r="C34" s="12">
        <v>21</v>
      </c>
      <c r="D34" s="12">
        <v>165</v>
      </c>
      <c r="E34" s="12">
        <v>175</v>
      </c>
      <c r="F34" s="13">
        <f t="shared" si="0"/>
        <v>6.0606060606060623</v>
      </c>
      <c r="G34" s="1"/>
      <c r="H34" s="1"/>
      <c r="I34" s="1"/>
    </row>
    <row r="35" spans="1:9" x14ac:dyDescent="0.25">
      <c r="A35" s="14" t="s">
        <v>72</v>
      </c>
      <c r="B35" s="15">
        <f>SUM(B7:B34)</f>
        <v>13892</v>
      </c>
      <c r="C35" s="15">
        <f t="shared" ref="C35:E35" si="1">SUM(C7:C34)</f>
        <v>10269</v>
      </c>
      <c r="D35" s="15">
        <f t="shared" si="1"/>
        <v>87817</v>
      </c>
      <c r="E35" s="15">
        <f t="shared" si="1"/>
        <v>86868</v>
      </c>
      <c r="F35" s="16">
        <f t="shared" si="0"/>
        <v>-1.0806563649407224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734</v>
      </c>
      <c r="C38" s="41">
        <f>D7</f>
        <v>775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BALEARES</v>
      </c>
      <c r="F38" s="42">
        <f>LOOKUP(E38,$A$38:$A$65,$B$38:$B$65)</f>
        <v>18495</v>
      </c>
      <c r="G38" s="42">
        <f>LOOKUP(E38,$A$38:$A$65,$C$38:$C$65)</f>
        <v>19618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543</v>
      </c>
      <c r="C39" s="41">
        <f t="shared" ref="C39:C65" si="5">D8</f>
        <v>591</v>
      </c>
      <c r="D39" s="41">
        <f t="shared" ref="D39:D65" si="6">_xlfn.RANK.EQ(B39,$B$38:$B$65)+COUNTIF($B$38:$B$65,B39)-1</f>
        <v>26</v>
      </c>
      <c r="E39" s="42" t="str">
        <f t="shared" si="2"/>
        <v>BAHIA DE ALGECIRAS</v>
      </c>
      <c r="F39" s="42">
        <f t="shared" ref="F39:F54" si="7">LOOKUP(E39,$A$38:$A$65,$B$38:$B$65)</f>
        <v>17638</v>
      </c>
      <c r="G39" s="42">
        <f t="shared" ref="G39:G65" si="8">LOOKUP(E39,$A$38:$A$65,$C$38:$C$65)</f>
        <v>16969</v>
      </c>
    </row>
    <row r="40" spans="1:9" x14ac:dyDescent="0.25">
      <c r="A40" s="42" t="str">
        <f t="shared" si="3"/>
        <v>ALMERIA</v>
      </c>
      <c r="B40" s="41">
        <f t="shared" si="4"/>
        <v>966</v>
      </c>
      <c r="C40" s="41">
        <f t="shared" si="5"/>
        <v>899</v>
      </c>
      <c r="D40" s="41">
        <f t="shared" si="6"/>
        <v>14</v>
      </c>
      <c r="E40" s="42" t="str">
        <f t="shared" si="2"/>
        <v>SANTA CRUZ DE TENERIFE</v>
      </c>
      <c r="F40" s="42">
        <f t="shared" si="7"/>
        <v>8060</v>
      </c>
      <c r="G40" s="42">
        <f t="shared" si="8"/>
        <v>8029</v>
      </c>
    </row>
    <row r="41" spans="1:9" x14ac:dyDescent="0.25">
      <c r="A41" s="42" t="str">
        <f t="shared" si="3"/>
        <v>AVILES</v>
      </c>
      <c r="B41" s="41">
        <f t="shared" si="4"/>
        <v>549</v>
      </c>
      <c r="C41" s="41">
        <f t="shared" si="5"/>
        <v>554</v>
      </c>
      <c r="D41" s="41">
        <f t="shared" si="6"/>
        <v>25</v>
      </c>
      <c r="E41" s="42" t="str">
        <f t="shared" si="2"/>
        <v>CEUTA</v>
      </c>
      <c r="F41" s="42">
        <f t="shared" si="7"/>
        <v>7422</v>
      </c>
      <c r="G41" s="42">
        <f t="shared" si="8"/>
        <v>7840</v>
      </c>
    </row>
    <row r="42" spans="1:9" x14ac:dyDescent="0.25">
      <c r="A42" s="42" t="str">
        <f t="shared" si="3"/>
        <v>BAHIA DE ALGECIRAS</v>
      </c>
      <c r="B42" s="41">
        <f t="shared" si="4"/>
        <v>17638</v>
      </c>
      <c r="C42" s="41">
        <f t="shared" si="5"/>
        <v>16969</v>
      </c>
      <c r="D42" s="41">
        <f t="shared" si="6"/>
        <v>2</v>
      </c>
      <c r="E42" s="42" t="str">
        <f t="shared" si="2"/>
        <v>LAS PALMAS</v>
      </c>
      <c r="F42" s="42">
        <f t="shared" si="7"/>
        <v>7077</v>
      </c>
      <c r="G42" s="42">
        <f t="shared" si="8"/>
        <v>7168</v>
      </c>
    </row>
    <row r="43" spans="1:9" x14ac:dyDescent="0.25">
      <c r="A43" s="42" t="str">
        <f t="shared" si="3"/>
        <v>BAHIA DE CADIZ</v>
      </c>
      <c r="B43" s="41">
        <f t="shared" si="4"/>
        <v>612</v>
      </c>
      <c r="C43" s="41">
        <f t="shared" si="5"/>
        <v>719</v>
      </c>
      <c r="D43" s="41">
        <f t="shared" si="6"/>
        <v>22</v>
      </c>
      <c r="E43" s="42" t="str">
        <f t="shared" si="2"/>
        <v>BARCELONA</v>
      </c>
      <c r="F43" s="42">
        <f t="shared" si="7"/>
        <v>5194</v>
      </c>
      <c r="G43" s="42">
        <f t="shared" si="8"/>
        <v>5227</v>
      </c>
    </row>
    <row r="44" spans="1:9" x14ac:dyDescent="0.25">
      <c r="A44" s="42" t="str">
        <f t="shared" si="3"/>
        <v>BALEARES</v>
      </c>
      <c r="B44" s="41">
        <f t="shared" si="4"/>
        <v>18495</v>
      </c>
      <c r="C44" s="41">
        <f t="shared" si="5"/>
        <v>19618</v>
      </c>
      <c r="D44" s="41">
        <f t="shared" si="6"/>
        <v>1</v>
      </c>
      <c r="E44" s="42" t="str">
        <f t="shared" si="2"/>
        <v>VALENCIA</v>
      </c>
      <c r="F44" s="42">
        <f t="shared" si="7"/>
        <v>4824</v>
      </c>
      <c r="G44" s="42">
        <f t="shared" si="8"/>
        <v>4792</v>
      </c>
    </row>
    <row r="45" spans="1:9" x14ac:dyDescent="0.25">
      <c r="A45" s="42" t="str">
        <f t="shared" si="3"/>
        <v>BARCELONA</v>
      </c>
      <c r="B45" s="41">
        <f t="shared" si="4"/>
        <v>5194</v>
      </c>
      <c r="C45" s="41">
        <f t="shared" si="5"/>
        <v>5227</v>
      </c>
      <c r="D45" s="41">
        <f t="shared" si="6"/>
        <v>6</v>
      </c>
      <c r="E45" s="42" t="str">
        <f t="shared" si="2"/>
        <v>BILBAO</v>
      </c>
      <c r="F45" s="42">
        <f t="shared" si="7"/>
        <v>1907</v>
      </c>
      <c r="G45" s="42">
        <f t="shared" si="8"/>
        <v>1892</v>
      </c>
    </row>
    <row r="46" spans="1:9" x14ac:dyDescent="0.25">
      <c r="A46" s="42" t="str">
        <f t="shared" si="3"/>
        <v>BILBAO</v>
      </c>
      <c r="B46" s="41">
        <f t="shared" si="4"/>
        <v>1907</v>
      </c>
      <c r="C46" s="41">
        <f t="shared" si="5"/>
        <v>1892</v>
      </c>
      <c r="D46" s="41">
        <f t="shared" si="6"/>
        <v>8</v>
      </c>
      <c r="E46" s="42" t="str">
        <f t="shared" si="2"/>
        <v>TARRAGONA</v>
      </c>
      <c r="F46" s="42">
        <f t="shared" si="7"/>
        <v>1706</v>
      </c>
      <c r="G46" s="42">
        <f t="shared" si="8"/>
        <v>1660</v>
      </c>
    </row>
    <row r="47" spans="1:9" x14ac:dyDescent="0.25">
      <c r="A47" s="42" t="str">
        <f t="shared" si="3"/>
        <v>CARTAGENA</v>
      </c>
      <c r="B47" s="41">
        <f t="shared" si="4"/>
        <v>1136</v>
      </c>
      <c r="C47" s="41">
        <f t="shared" si="5"/>
        <v>1142</v>
      </c>
      <c r="D47" s="41">
        <f t="shared" si="6"/>
        <v>11</v>
      </c>
      <c r="E47" s="42" t="str">
        <f t="shared" si="2"/>
        <v>HUELVA</v>
      </c>
      <c r="F47" s="42">
        <f t="shared" si="7"/>
        <v>1226</v>
      </c>
      <c r="G47" s="42">
        <f t="shared" si="8"/>
        <v>1209</v>
      </c>
    </row>
    <row r="48" spans="1:9" x14ac:dyDescent="0.25">
      <c r="A48" s="42" t="str">
        <f t="shared" si="3"/>
        <v>CASTELLON</v>
      </c>
      <c r="B48" s="41">
        <f t="shared" si="4"/>
        <v>1011</v>
      </c>
      <c r="C48" s="41">
        <f t="shared" si="5"/>
        <v>923</v>
      </c>
      <c r="D48" s="41">
        <f t="shared" si="6"/>
        <v>12</v>
      </c>
      <c r="E48" s="42" t="str">
        <f t="shared" si="2"/>
        <v>CARTAGENA</v>
      </c>
      <c r="F48" s="42">
        <f t="shared" si="7"/>
        <v>1136</v>
      </c>
      <c r="G48" s="42">
        <f t="shared" si="8"/>
        <v>1142</v>
      </c>
    </row>
    <row r="49" spans="1:7" x14ac:dyDescent="0.25">
      <c r="A49" s="42" t="str">
        <f t="shared" si="3"/>
        <v>CEUTA</v>
      </c>
      <c r="B49" s="41">
        <f t="shared" si="4"/>
        <v>7422</v>
      </c>
      <c r="C49" s="41">
        <f t="shared" si="5"/>
        <v>7840</v>
      </c>
      <c r="D49" s="41">
        <f t="shared" si="6"/>
        <v>4</v>
      </c>
      <c r="E49" s="42" t="str">
        <f t="shared" si="2"/>
        <v>CASTELLON</v>
      </c>
      <c r="F49" s="42">
        <f t="shared" si="7"/>
        <v>1011</v>
      </c>
      <c r="G49" s="42">
        <f t="shared" si="8"/>
        <v>923</v>
      </c>
    </row>
    <row r="50" spans="1:7" x14ac:dyDescent="0.25">
      <c r="A50" s="42" t="str">
        <f t="shared" si="3"/>
        <v>FERROL-SAN CIBRAO</v>
      </c>
      <c r="B50" s="41">
        <f t="shared" si="4"/>
        <v>713</v>
      </c>
      <c r="C50" s="41">
        <f t="shared" si="5"/>
        <v>702</v>
      </c>
      <c r="D50" s="41">
        <f t="shared" si="6"/>
        <v>20</v>
      </c>
      <c r="E50" s="42" t="str">
        <f t="shared" si="2"/>
        <v>VIGO</v>
      </c>
      <c r="F50" s="42">
        <f t="shared" si="7"/>
        <v>1003</v>
      </c>
      <c r="G50" s="42">
        <f t="shared" si="8"/>
        <v>1041</v>
      </c>
    </row>
    <row r="51" spans="1:7" x14ac:dyDescent="0.25">
      <c r="A51" s="42" t="str">
        <f t="shared" si="3"/>
        <v>GIJON</v>
      </c>
      <c r="B51" s="41">
        <f t="shared" si="4"/>
        <v>906</v>
      </c>
      <c r="C51" s="41">
        <f t="shared" si="5"/>
        <v>821</v>
      </c>
      <c r="D51" s="41">
        <f t="shared" si="6"/>
        <v>17</v>
      </c>
      <c r="E51" s="42" t="str">
        <f t="shared" si="2"/>
        <v>ALMERIA</v>
      </c>
      <c r="F51" s="42">
        <f t="shared" si="7"/>
        <v>966</v>
      </c>
      <c r="G51" s="42">
        <f t="shared" si="8"/>
        <v>899</v>
      </c>
    </row>
    <row r="52" spans="1:7" x14ac:dyDescent="0.25">
      <c r="A52" s="42" t="str">
        <f t="shared" si="3"/>
        <v>HUELVA</v>
      </c>
      <c r="B52" s="41">
        <f t="shared" si="4"/>
        <v>1226</v>
      </c>
      <c r="C52" s="41">
        <f t="shared" si="5"/>
        <v>1209</v>
      </c>
      <c r="D52" s="41">
        <f t="shared" si="6"/>
        <v>10</v>
      </c>
      <c r="E52" s="42" t="str">
        <f t="shared" si="2"/>
        <v>MELILLA</v>
      </c>
      <c r="F52" s="42">
        <f t="shared" si="7"/>
        <v>937</v>
      </c>
      <c r="G52" s="42">
        <f t="shared" si="8"/>
        <v>1012</v>
      </c>
    </row>
    <row r="53" spans="1:7" x14ac:dyDescent="0.25">
      <c r="A53" s="42" t="str">
        <f t="shared" si="3"/>
        <v>LAS PALMAS</v>
      </c>
      <c r="B53" s="41">
        <f t="shared" si="4"/>
        <v>7077</v>
      </c>
      <c r="C53" s="41">
        <f t="shared" si="5"/>
        <v>7168</v>
      </c>
      <c r="D53" s="41">
        <f t="shared" si="6"/>
        <v>5</v>
      </c>
      <c r="E53" s="42" t="str">
        <f t="shared" si="2"/>
        <v>SANTANDER</v>
      </c>
      <c r="F53" s="42">
        <f t="shared" si="7"/>
        <v>929</v>
      </c>
      <c r="G53" s="42">
        <f t="shared" si="8"/>
        <v>847</v>
      </c>
    </row>
    <row r="54" spans="1:7" x14ac:dyDescent="0.25">
      <c r="A54" s="42" t="str">
        <f t="shared" si="3"/>
        <v>MALAGA</v>
      </c>
      <c r="B54" s="41">
        <f t="shared" si="4"/>
        <v>870</v>
      </c>
      <c r="C54" s="41">
        <f t="shared" si="5"/>
        <v>969</v>
      </c>
      <c r="D54" s="41">
        <f t="shared" si="6"/>
        <v>18</v>
      </c>
      <c r="E54" s="42" t="str">
        <f t="shared" si="2"/>
        <v>GIJON</v>
      </c>
      <c r="F54" s="42">
        <f t="shared" si="7"/>
        <v>906</v>
      </c>
      <c r="G54" s="42">
        <f t="shared" si="8"/>
        <v>821</v>
      </c>
    </row>
    <row r="55" spans="1:7" x14ac:dyDescent="0.25">
      <c r="A55" s="42" t="str">
        <f t="shared" si="3"/>
        <v>MARIN Y RIA DE PONTEVEDRA</v>
      </c>
      <c r="B55" s="41">
        <f t="shared" si="4"/>
        <v>392</v>
      </c>
      <c r="C55" s="41">
        <f t="shared" si="5"/>
        <v>359</v>
      </c>
      <c r="D55" s="41">
        <f t="shared" si="6"/>
        <v>27</v>
      </c>
      <c r="E55" s="42" t="str">
        <f t="shared" si="2"/>
        <v>MALAGA</v>
      </c>
      <c r="F55" s="42">
        <f t="shared" ref="F55:F65" si="9">LOOKUP(E55,$A$38:$A$65,$B$38:$B$65)</f>
        <v>870</v>
      </c>
      <c r="G55" s="42">
        <f t="shared" si="8"/>
        <v>969</v>
      </c>
    </row>
    <row r="56" spans="1:7" x14ac:dyDescent="0.25">
      <c r="A56" s="42" t="str">
        <f t="shared" si="3"/>
        <v>MELILLA</v>
      </c>
      <c r="B56" s="41">
        <f t="shared" si="4"/>
        <v>937</v>
      </c>
      <c r="C56" s="41">
        <f t="shared" si="5"/>
        <v>1012</v>
      </c>
      <c r="D56" s="41">
        <f t="shared" si="6"/>
        <v>15</v>
      </c>
      <c r="E56" s="42" t="str">
        <f t="shared" si="2"/>
        <v>A CORUÑA</v>
      </c>
      <c r="F56" s="42">
        <f t="shared" si="9"/>
        <v>734</v>
      </c>
      <c r="G56" s="42">
        <f t="shared" si="8"/>
        <v>775</v>
      </c>
    </row>
    <row r="57" spans="1:7" x14ac:dyDescent="0.25">
      <c r="A57" s="42" t="str">
        <f t="shared" si="3"/>
        <v>MOTRIL</v>
      </c>
      <c r="B57" s="41">
        <f t="shared" si="4"/>
        <v>608</v>
      </c>
      <c r="C57" s="41">
        <f t="shared" si="5"/>
        <v>630</v>
      </c>
      <c r="D57" s="41">
        <f t="shared" si="6"/>
        <v>23</v>
      </c>
      <c r="E57" s="42" t="str">
        <f t="shared" si="2"/>
        <v>FERROL-SAN CIBRAO</v>
      </c>
      <c r="F57" s="42">
        <f t="shared" si="9"/>
        <v>713</v>
      </c>
      <c r="G57" s="42">
        <f t="shared" si="8"/>
        <v>702</v>
      </c>
    </row>
    <row r="58" spans="1:7" x14ac:dyDescent="0.25">
      <c r="A58" s="42" t="str">
        <f t="shared" si="3"/>
        <v>PASAIA</v>
      </c>
      <c r="B58" s="41">
        <f t="shared" si="4"/>
        <v>585</v>
      </c>
      <c r="C58" s="41">
        <f t="shared" si="5"/>
        <v>554</v>
      </c>
      <c r="D58" s="41">
        <f t="shared" si="6"/>
        <v>24</v>
      </c>
      <c r="E58" s="42" t="str">
        <f t="shared" si="2"/>
        <v>SEVILLA</v>
      </c>
      <c r="F58" s="42">
        <f t="shared" si="9"/>
        <v>650</v>
      </c>
      <c r="G58" s="42">
        <f t="shared" si="8"/>
        <v>710</v>
      </c>
    </row>
    <row r="59" spans="1:7" x14ac:dyDescent="0.25">
      <c r="A59" s="42" t="str">
        <f t="shared" si="3"/>
        <v>SANTA CRUZ DE TENERIFE</v>
      </c>
      <c r="B59" s="41">
        <f t="shared" si="4"/>
        <v>8060</v>
      </c>
      <c r="C59" s="41">
        <f t="shared" si="5"/>
        <v>8029</v>
      </c>
      <c r="D59" s="41">
        <f t="shared" si="6"/>
        <v>3</v>
      </c>
      <c r="E59" s="42" t="str">
        <f t="shared" si="2"/>
        <v>BAHIA DE CADIZ</v>
      </c>
      <c r="F59" s="42">
        <f t="shared" si="9"/>
        <v>612</v>
      </c>
      <c r="G59" s="42">
        <f t="shared" si="8"/>
        <v>719</v>
      </c>
    </row>
    <row r="60" spans="1:7" x14ac:dyDescent="0.25">
      <c r="A60" s="42" t="str">
        <f t="shared" si="3"/>
        <v>SANTANDER</v>
      </c>
      <c r="B60" s="41">
        <f t="shared" si="4"/>
        <v>929</v>
      </c>
      <c r="C60" s="41">
        <f t="shared" si="5"/>
        <v>847</v>
      </c>
      <c r="D60" s="41">
        <f t="shared" si="6"/>
        <v>16</v>
      </c>
      <c r="E60" s="42" t="str">
        <f t="shared" si="2"/>
        <v>MOTRIL</v>
      </c>
      <c r="F60" s="42">
        <f t="shared" si="9"/>
        <v>608</v>
      </c>
      <c r="G60" s="42">
        <f t="shared" si="8"/>
        <v>630</v>
      </c>
    </row>
    <row r="61" spans="1:7" x14ac:dyDescent="0.25">
      <c r="A61" s="42" t="str">
        <f t="shared" si="3"/>
        <v>SEVILLA</v>
      </c>
      <c r="B61" s="41">
        <f t="shared" si="4"/>
        <v>650</v>
      </c>
      <c r="C61" s="41">
        <f t="shared" si="5"/>
        <v>710</v>
      </c>
      <c r="D61" s="41">
        <f t="shared" si="6"/>
        <v>21</v>
      </c>
      <c r="E61" s="42" t="str">
        <f t="shared" si="2"/>
        <v>PASAIA</v>
      </c>
      <c r="F61" s="42">
        <f t="shared" si="9"/>
        <v>585</v>
      </c>
      <c r="G61" s="42">
        <f t="shared" si="8"/>
        <v>554</v>
      </c>
    </row>
    <row r="62" spans="1:7" x14ac:dyDescent="0.25">
      <c r="A62" s="42" t="str">
        <f t="shared" si="3"/>
        <v>TARRAGONA</v>
      </c>
      <c r="B62" s="41">
        <f t="shared" si="4"/>
        <v>1706</v>
      </c>
      <c r="C62" s="41">
        <f t="shared" si="5"/>
        <v>1660</v>
      </c>
      <c r="D62" s="41">
        <f t="shared" si="6"/>
        <v>9</v>
      </c>
      <c r="E62" s="42" t="str">
        <f t="shared" si="2"/>
        <v>AVILES</v>
      </c>
      <c r="F62" s="42">
        <f t="shared" si="9"/>
        <v>549</v>
      </c>
      <c r="G62" s="42">
        <f t="shared" si="8"/>
        <v>554</v>
      </c>
    </row>
    <row r="63" spans="1:7" x14ac:dyDescent="0.25">
      <c r="A63" s="42" t="str">
        <f t="shared" si="3"/>
        <v>VALENCIA</v>
      </c>
      <c r="B63" s="41">
        <f t="shared" si="4"/>
        <v>4824</v>
      </c>
      <c r="C63" s="41">
        <f t="shared" si="5"/>
        <v>4792</v>
      </c>
      <c r="D63" s="41">
        <f t="shared" si="6"/>
        <v>7</v>
      </c>
      <c r="E63" s="42" t="str">
        <f t="shared" si="2"/>
        <v>ALICANTE</v>
      </c>
      <c r="F63" s="42">
        <f t="shared" si="9"/>
        <v>543</v>
      </c>
      <c r="G63" s="42">
        <f t="shared" si="8"/>
        <v>591</v>
      </c>
    </row>
    <row r="64" spans="1:7" x14ac:dyDescent="0.25">
      <c r="A64" s="42" t="str">
        <f t="shared" si="3"/>
        <v>VIGO</v>
      </c>
      <c r="B64" s="41">
        <f t="shared" si="4"/>
        <v>1003</v>
      </c>
      <c r="C64" s="41">
        <f t="shared" si="5"/>
        <v>1041</v>
      </c>
      <c r="D64" s="41">
        <f t="shared" si="6"/>
        <v>13</v>
      </c>
      <c r="E64" s="42" t="str">
        <f t="shared" si="2"/>
        <v>MARIN Y RIA DE PONTEVEDRA</v>
      </c>
      <c r="F64" s="42">
        <f t="shared" si="9"/>
        <v>392</v>
      </c>
      <c r="G64" s="42">
        <f t="shared" si="8"/>
        <v>359</v>
      </c>
    </row>
    <row r="65" spans="1:7" x14ac:dyDescent="0.25">
      <c r="A65" s="42" t="str">
        <f t="shared" si="3"/>
        <v>VILAGARCIA</v>
      </c>
      <c r="B65" s="41">
        <f t="shared" si="4"/>
        <v>175</v>
      </c>
      <c r="C65" s="41">
        <f t="shared" si="5"/>
        <v>165</v>
      </c>
      <c r="D65" s="41">
        <f t="shared" si="6"/>
        <v>28</v>
      </c>
      <c r="E65" s="42" t="str">
        <f t="shared" si="2"/>
        <v>VILAGARCIA</v>
      </c>
      <c r="F65" s="42">
        <f t="shared" si="9"/>
        <v>175</v>
      </c>
      <c r="G65" s="42">
        <f t="shared" si="8"/>
        <v>165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93" t="s">
        <v>73</v>
      </c>
      <c r="B5" s="91" t="str">
        <f>'Resumen general'!D6</f>
        <v>Mes Agosto</v>
      </c>
      <c r="C5" s="92"/>
      <c r="D5" s="91" t="str">
        <f>'Resumen general'!F6</f>
        <v>Acumulado desde Enero</v>
      </c>
      <c r="E5" s="92"/>
      <c r="F5" s="92"/>
      <c r="L5" s="39">
        <f>'Resumen general'!I4</f>
        <v>41918</v>
      </c>
    </row>
    <row r="6" spans="1:12" x14ac:dyDescent="0.25">
      <c r="A6" s="94"/>
      <c r="B6" s="7">
        <f>'Resumen general'!D7</f>
        <v>2013</v>
      </c>
      <c r="C6" s="7">
        <f>'Resumen general'!E7</f>
        <v>2014</v>
      </c>
      <c r="D6" s="7">
        <f>'Resumen general'!F7</f>
        <v>2013</v>
      </c>
      <c r="E6" s="7">
        <f>'Resumen general'!G7</f>
        <v>2014</v>
      </c>
      <c r="F6" s="7" t="s">
        <v>43</v>
      </c>
    </row>
    <row r="7" spans="1:12" x14ac:dyDescent="0.25">
      <c r="A7" s="8" t="s">
        <v>44</v>
      </c>
      <c r="B7" s="9">
        <v>1911197</v>
      </c>
      <c r="C7" s="9">
        <v>1443761</v>
      </c>
      <c r="D7" s="9">
        <v>11437721</v>
      </c>
      <c r="E7" s="9">
        <v>11328384</v>
      </c>
      <c r="F7" s="10">
        <f>((E7*100)/D7)-100</f>
        <v>-0.95593344163579275</v>
      </c>
      <c r="G7" s="1"/>
      <c r="H7" s="1"/>
      <c r="I7" s="1"/>
    </row>
    <row r="8" spans="1:12" x14ac:dyDescent="0.25">
      <c r="A8" s="11" t="s">
        <v>45</v>
      </c>
      <c r="B8" s="12">
        <v>1263314</v>
      </c>
      <c r="C8" s="12">
        <v>1310419</v>
      </c>
      <c r="D8" s="12">
        <v>7083275</v>
      </c>
      <c r="E8" s="12">
        <v>6389372</v>
      </c>
      <c r="F8" s="13">
        <f t="shared" ref="F8:F35" si="0">((E8*100)/D8)-100</f>
        <v>-9.7963583229508941</v>
      </c>
      <c r="G8" s="1"/>
      <c r="H8" s="1"/>
      <c r="I8" s="1"/>
    </row>
    <row r="9" spans="1:12" x14ac:dyDescent="0.25">
      <c r="A9" s="8" t="s">
        <v>46</v>
      </c>
      <c r="B9" s="9">
        <v>3021808</v>
      </c>
      <c r="C9" s="9">
        <v>2721802</v>
      </c>
      <c r="D9" s="9">
        <v>13586285</v>
      </c>
      <c r="E9" s="9">
        <v>14224541</v>
      </c>
      <c r="F9" s="10">
        <f t="shared" si="0"/>
        <v>4.6977963438864947</v>
      </c>
      <c r="G9" s="1"/>
      <c r="H9" s="1"/>
      <c r="I9" s="1"/>
    </row>
    <row r="10" spans="1:12" x14ac:dyDescent="0.25">
      <c r="A10" s="11" t="s">
        <v>47</v>
      </c>
      <c r="B10" s="12">
        <v>469807</v>
      </c>
      <c r="C10" s="12">
        <v>476947</v>
      </c>
      <c r="D10" s="12">
        <v>3783167</v>
      </c>
      <c r="E10" s="12">
        <v>3934228</v>
      </c>
      <c r="F10" s="13">
        <f t="shared" si="0"/>
        <v>3.9929773123946148</v>
      </c>
      <c r="G10" s="1"/>
      <c r="H10" s="1"/>
      <c r="I10" s="1"/>
    </row>
    <row r="11" spans="1:12" x14ac:dyDescent="0.25">
      <c r="A11" s="8" t="s">
        <v>48</v>
      </c>
      <c r="B11" s="9">
        <v>34485341</v>
      </c>
      <c r="C11" s="9">
        <v>37212549</v>
      </c>
      <c r="D11" s="9">
        <v>233812183</v>
      </c>
      <c r="E11" s="9">
        <v>263928573</v>
      </c>
      <c r="F11" s="10">
        <f t="shared" si="0"/>
        <v>12.880590572134551</v>
      </c>
      <c r="G11" s="1"/>
      <c r="H11" s="1"/>
      <c r="I11" s="1"/>
    </row>
    <row r="12" spans="1:12" x14ac:dyDescent="0.25">
      <c r="A12" s="11" t="s">
        <v>49</v>
      </c>
      <c r="B12" s="12">
        <v>1872259</v>
      </c>
      <c r="C12" s="12">
        <v>2205649</v>
      </c>
      <c r="D12" s="12">
        <v>15568476</v>
      </c>
      <c r="E12" s="12">
        <v>14830229</v>
      </c>
      <c r="F12" s="13">
        <f t="shared" si="0"/>
        <v>-4.7419349202837822</v>
      </c>
      <c r="G12" s="1"/>
      <c r="H12" s="1"/>
      <c r="I12" s="1"/>
    </row>
    <row r="13" spans="1:12" x14ac:dyDescent="0.25">
      <c r="A13" s="8" t="s">
        <v>50</v>
      </c>
      <c r="B13" s="9">
        <v>15987996</v>
      </c>
      <c r="C13" s="9">
        <v>16825211</v>
      </c>
      <c r="D13" s="9">
        <v>88150721</v>
      </c>
      <c r="E13" s="9">
        <v>105595304</v>
      </c>
      <c r="F13" s="10">
        <f t="shared" si="0"/>
        <v>19.789495539123266</v>
      </c>
      <c r="G13" s="1"/>
      <c r="H13" s="1"/>
      <c r="I13" s="1"/>
    </row>
    <row r="14" spans="1:12" x14ac:dyDescent="0.25">
      <c r="A14" s="11" t="s">
        <v>51</v>
      </c>
      <c r="B14" s="12">
        <v>24792973</v>
      </c>
      <c r="C14" s="12">
        <v>25648176</v>
      </c>
      <c r="D14" s="12">
        <v>173680033</v>
      </c>
      <c r="E14" s="12">
        <v>169017032</v>
      </c>
      <c r="F14" s="13">
        <f t="shared" si="0"/>
        <v>-2.6848227280104169</v>
      </c>
      <c r="G14" s="1"/>
      <c r="H14" s="1"/>
      <c r="I14" s="1"/>
    </row>
    <row r="15" spans="1:12" x14ac:dyDescent="0.25">
      <c r="A15" s="8" t="s">
        <v>52</v>
      </c>
      <c r="B15" s="9">
        <v>3599675</v>
      </c>
      <c r="C15" s="9">
        <v>3831698</v>
      </c>
      <c r="D15" s="9">
        <v>26358163</v>
      </c>
      <c r="E15" s="9">
        <v>27781749</v>
      </c>
      <c r="F15" s="10">
        <f t="shared" si="0"/>
        <v>5.4009302545097739</v>
      </c>
      <c r="G15" s="1"/>
      <c r="H15" s="1"/>
      <c r="I15" s="1"/>
    </row>
    <row r="16" spans="1:12" x14ac:dyDescent="0.25">
      <c r="A16" s="11" t="s">
        <v>53</v>
      </c>
      <c r="B16" s="12">
        <v>3351453</v>
      </c>
      <c r="C16" s="12">
        <v>3397010</v>
      </c>
      <c r="D16" s="12">
        <v>22693877</v>
      </c>
      <c r="E16" s="12">
        <v>23588035</v>
      </c>
      <c r="F16" s="13">
        <f t="shared" si="0"/>
        <v>3.9400848078977475</v>
      </c>
      <c r="G16" s="1"/>
      <c r="H16" s="1"/>
      <c r="I16" s="1"/>
    </row>
    <row r="17" spans="1:9" x14ac:dyDescent="0.25">
      <c r="A17" s="8" t="s">
        <v>54</v>
      </c>
      <c r="B17" s="9">
        <v>1438952</v>
      </c>
      <c r="C17" s="9">
        <v>1783125</v>
      </c>
      <c r="D17" s="9">
        <v>11859393</v>
      </c>
      <c r="E17" s="9">
        <v>13759444</v>
      </c>
      <c r="F17" s="10">
        <f t="shared" si="0"/>
        <v>16.021486091235872</v>
      </c>
      <c r="G17" s="1"/>
      <c r="H17" s="1"/>
      <c r="I17" s="1"/>
    </row>
    <row r="18" spans="1:9" x14ac:dyDescent="0.25">
      <c r="A18" s="11" t="s">
        <v>55</v>
      </c>
      <c r="B18" s="12">
        <v>5080793</v>
      </c>
      <c r="C18" s="12">
        <v>6252438</v>
      </c>
      <c r="D18" s="12">
        <v>40811254</v>
      </c>
      <c r="E18" s="12">
        <v>38382056</v>
      </c>
      <c r="F18" s="13">
        <f t="shared" si="0"/>
        <v>-5.9522748308591531</v>
      </c>
      <c r="G18" s="1"/>
      <c r="H18" s="1"/>
      <c r="I18" s="1"/>
    </row>
    <row r="19" spans="1:9" x14ac:dyDescent="0.25">
      <c r="A19" s="8" t="s">
        <v>56</v>
      </c>
      <c r="B19" s="9">
        <v>1404149</v>
      </c>
      <c r="C19" s="9">
        <v>1253453</v>
      </c>
      <c r="D19" s="9">
        <v>10408835</v>
      </c>
      <c r="E19" s="9">
        <v>10807581</v>
      </c>
      <c r="F19" s="10">
        <f t="shared" si="0"/>
        <v>3.8308417800839436</v>
      </c>
      <c r="G19" s="1"/>
      <c r="H19" s="1"/>
      <c r="I19" s="1"/>
    </row>
    <row r="20" spans="1:9" x14ac:dyDescent="0.25">
      <c r="A20" s="11" t="s">
        <v>57</v>
      </c>
      <c r="B20" s="12">
        <v>2158501</v>
      </c>
      <c r="C20" s="12">
        <v>1800897</v>
      </c>
      <c r="D20" s="12">
        <v>13303185</v>
      </c>
      <c r="E20" s="12">
        <v>14904203</v>
      </c>
      <c r="F20" s="13">
        <f t="shared" si="0"/>
        <v>12.034847294087839</v>
      </c>
      <c r="G20" s="1"/>
      <c r="H20" s="1"/>
      <c r="I20" s="1"/>
    </row>
    <row r="21" spans="1:9" x14ac:dyDescent="0.25">
      <c r="A21" s="8" t="s">
        <v>58</v>
      </c>
      <c r="B21" s="9">
        <v>2562715</v>
      </c>
      <c r="C21" s="9">
        <v>2073985</v>
      </c>
      <c r="D21" s="9">
        <v>17262720</v>
      </c>
      <c r="E21" s="9">
        <v>17572077</v>
      </c>
      <c r="F21" s="10">
        <f t="shared" si="0"/>
        <v>1.7920524691357969</v>
      </c>
      <c r="G21" s="1"/>
      <c r="H21" s="1"/>
      <c r="I21" s="1"/>
    </row>
    <row r="22" spans="1:9" x14ac:dyDescent="0.25">
      <c r="A22" s="11" t="s">
        <v>59</v>
      </c>
      <c r="B22" s="12">
        <v>16379371</v>
      </c>
      <c r="C22" s="12">
        <v>15644552</v>
      </c>
      <c r="D22" s="12">
        <v>131529933</v>
      </c>
      <c r="E22" s="12">
        <v>131294810</v>
      </c>
      <c r="F22" s="13">
        <f t="shared" si="0"/>
        <v>-0.17876006977057557</v>
      </c>
      <c r="G22" s="1"/>
      <c r="H22" s="1"/>
      <c r="I22" s="1"/>
    </row>
    <row r="23" spans="1:9" x14ac:dyDescent="0.25">
      <c r="A23" s="8" t="s">
        <v>60</v>
      </c>
      <c r="B23" s="9">
        <v>3118970</v>
      </c>
      <c r="C23" s="9">
        <v>1951986</v>
      </c>
      <c r="D23" s="9">
        <v>21216662</v>
      </c>
      <c r="E23" s="9">
        <v>19599028</v>
      </c>
      <c r="F23" s="10">
        <f t="shared" si="0"/>
        <v>-7.6243567437705337</v>
      </c>
      <c r="G23" s="1"/>
      <c r="H23" s="1"/>
      <c r="I23" s="1"/>
    </row>
    <row r="24" spans="1:9" x14ac:dyDescent="0.25">
      <c r="A24" s="11" t="s">
        <v>61</v>
      </c>
      <c r="B24" s="12">
        <v>297261</v>
      </c>
      <c r="C24" s="12">
        <v>352590</v>
      </c>
      <c r="D24" s="12">
        <v>2675945</v>
      </c>
      <c r="E24" s="12">
        <v>2342783</v>
      </c>
      <c r="F24" s="13">
        <f t="shared" si="0"/>
        <v>-12.45025589090956</v>
      </c>
      <c r="G24" s="1"/>
      <c r="H24" s="1"/>
      <c r="I24" s="1"/>
    </row>
    <row r="25" spans="1:9" x14ac:dyDescent="0.25">
      <c r="A25" s="8" t="s">
        <v>62</v>
      </c>
      <c r="B25" s="9">
        <v>3203354</v>
      </c>
      <c r="C25" s="9">
        <v>3205162</v>
      </c>
      <c r="D25" s="9">
        <v>18500692</v>
      </c>
      <c r="E25" s="9">
        <v>19436282</v>
      </c>
      <c r="F25" s="10">
        <f t="shared" si="0"/>
        <v>5.0570540820851448</v>
      </c>
      <c r="G25" s="1"/>
      <c r="H25" s="1"/>
      <c r="I25" s="1"/>
    </row>
    <row r="26" spans="1:9" x14ac:dyDescent="0.25">
      <c r="A26" s="11" t="s">
        <v>63</v>
      </c>
      <c r="B26" s="12">
        <v>2056058</v>
      </c>
      <c r="C26" s="12">
        <v>2377308</v>
      </c>
      <c r="D26" s="12">
        <v>11118232</v>
      </c>
      <c r="E26" s="12">
        <v>12311661</v>
      </c>
      <c r="F26" s="13">
        <f t="shared" si="0"/>
        <v>10.733981805740342</v>
      </c>
      <c r="G26" s="1"/>
      <c r="H26" s="1"/>
      <c r="I26" s="1"/>
    </row>
    <row r="27" spans="1:9" x14ac:dyDescent="0.25">
      <c r="A27" s="8" t="s">
        <v>64</v>
      </c>
      <c r="B27" s="9">
        <v>324275</v>
      </c>
      <c r="C27" s="9">
        <v>384668</v>
      </c>
      <c r="D27" s="9">
        <v>3941973</v>
      </c>
      <c r="E27" s="9">
        <v>4230617</v>
      </c>
      <c r="F27" s="10">
        <f t="shared" si="0"/>
        <v>7.3223231107874085</v>
      </c>
      <c r="G27" s="1"/>
      <c r="H27" s="1"/>
      <c r="I27" s="1"/>
    </row>
    <row r="28" spans="1:9" x14ac:dyDescent="0.25">
      <c r="A28" s="11" t="s">
        <v>65</v>
      </c>
      <c r="B28" s="12">
        <v>14022485</v>
      </c>
      <c r="C28" s="12">
        <v>12240254</v>
      </c>
      <c r="D28" s="12">
        <v>121092663</v>
      </c>
      <c r="E28" s="12">
        <v>116509805</v>
      </c>
      <c r="F28" s="13">
        <f t="shared" si="0"/>
        <v>-3.7845876756381216</v>
      </c>
      <c r="G28" s="1"/>
      <c r="H28" s="1"/>
      <c r="I28" s="1"/>
    </row>
    <row r="29" spans="1:9" x14ac:dyDescent="0.25">
      <c r="A29" s="8" t="s">
        <v>66</v>
      </c>
      <c r="B29" s="9">
        <v>1688684</v>
      </c>
      <c r="C29" s="9">
        <v>2491188</v>
      </c>
      <c r="D29" s="9">
        <v>13657661</v>
      </c>
      <c r="E29" s="9">
        <v>18126043</v>
      </c>
      <c r="F29" s="10">
        <f t="shared" si="0"/>
        <v>32.717036980197406</v>
      </c>
      <c r="G29" s="1"/>
      <c r="H29" s="1"/>
      <c r="I29" s="1"/>
    </row>
    <row r="30" spans="1:9" x14ac:dyDescent="0.25">
      <c r="A30" s="11" t="s">
        <v>67</v>
      </c>
      <c r="B30" s="12">
        <v>443484</v>
      </c>
      <c r="C30" s="12">
        <v>482219</v>
      </c>
      <c r="D30" s="12">
        <v>3459443</v>
      </c>
      <c r="E30" s="12">
        <v>3482851</v>
      </c>
      <c r="F30" s="13">
        <f t="shared" si="0"/>
        <v>0.67664071932966863</v>
      </c>
      <c r="G30" s="1"/>
      <c r="H30" s="1"/>
      <c r="I30" s="1"/>
    </row>
    <row r="31" spans="1:9" x14ac:dyDescent="0.25">
      <c r="A31" s="8" t="s">
        <v>68</v>
      </c>
      <c r="B31" s="9">
        <v>3072128</v>
      </c>
      <c r="C31" s="9">
        <v>3757345</v>
      </c>
      <c r="D31" s="9">
        <v>24894567</v>
      </c>
      <c r="E31" s="9">
        <v>26810678</v>
      </c>
      <c r="F31" s="10">
        <f t="shared" si="0"/>
        <v>7.6969043084782385</v>
      </c>
      <c r="G31" s="1"/>
      <c r="H31" s="1"/>
      <c r="I31" s="1"/>
    </row>
    <row r="32" spans="1:9" x14ac:dyDescent="0.25">
      <c r="A32" s="11" t="s">
        <v>69</v>
      </c>
      <c r="B32" s="12">
        <v>18162502</v>
      </c>
      <c r="C32" s="12">
        <v>17352260</v>
      </c>
      <c r="D32" s="12">
        <v>140627939</v>
      </c>
      <c r="E32" s="12">
        <v>143453850</v>
      </c>
      <c r="F32" s="13">
        <f t="shared" si="0"/>
        <v>2.0094947135647061</v>
      </c>
      <c r="G32" s="1"/>
      <c r="H32" s="1"/>
      <c r="I32" s="1"/>
    </row>
    <row r="33" spans="1:9" x14ac:dyDescent="0.25">
      <c r="A33" s="8" t="s">
        <v>70</v>
      </c>
      <c r="B33" s="9">
        <v>1973337</v>
      </c>
      <c r="C33" s="9">
        <v>2232386</v>
      </c>
      <c r="D33" s="9">
        <v>18999585</v>
      </c>
      <c r="E33" s="9">
        <v>17185842</v>
      </c>
      <c r="F33" s="10">
        <f t="shared" si="0"/>
        <v>-9.5462242991096957</v>
      </c>
      <c r="G33" s="1"/>
      <c r="H33" s="1"/>
      <c r="I33" s="1"/>
    </row>
    <row r="34" spans="1:9" x14ac:dyDescent="0.25">
      <c r="A34" s="11" t="s">
        <v>71</v>
      </c>
      <c r="B34" s="12">
        <v>117888</v>
      </c>
      <c r="C34" s="12">
        <v>148238</v>
      </c>
      <c r="D34" s="12">
        <v>1101436</v>
      </c>
      <c r="E34" s="12">
        <v>1133691</v>
      </c>
      <c r="F34" s="13">
        <f t="shared" si="0"/>
        <v>2.9284497692103741</v>
      </c>
      <c r="G34" s="1"/>
      <c r="H34" s="1"/>
      <c r="I34" s="1"/>
    </row>
    <row r="35" spans="1:9" x14ac:dyDescent="0.25">
      <c r="A35" s="14" t="s">
        <v>72</v>
      </c>
      <c r="B35" s="15">
        <f>SUM(B7:B34)</f>
        <v>168260730</v>
      </c>
      <c r="C35" s="15">
        <f t="shared" ref="C35:E35" si="1">SUM(C7:C34)</f>
        <v>170857276</v>
      </c>
      <c r="D35" s="15">
        <f t="shared" si="1"/>
        <v>1202616019</v>
      </c>
      <c r="E35" s="15">
        <f t="shared" si="1"/>
        <v>1251960749</v>
      </c>
      <c r="F35" s="16">
        <f t="shared" si="0"/>
        <v>4.1031159755406463</v>
      </c>
      <c r="G35" s="1"/>
      <c r="H35" s="1"/>
      <c r="I35" s="1"/>
    </row>
    <row r="37" spans="1:9" x14ac:dyDescent="0.25">
      <c r="A37" s="42"/>
      <c r="B37" s="42">
        <f>E6</f>
        <v>2014</v>
      </c>
      <c r="C37" s="42">
        <f>D6</f>
        <v>2013</v>
      </c>
      <c r="D37" s="42"/>
      <c r="E37" s="42"/>
      <c r="F37" s="42">
        <f>B37</f>
        <v>2014</v>
      </c>
      <c r="G37" s="42">
        <f>C37</f>
        <v>2013</v>
      </c>
    </row>
    <row r="38" spans="1:9" x14ac:dyDescent="0.25">
      <c r="A38" s="42" t="str">
        <f>A7</f>
        <v>A CORUÑA</v>
      </c>
      <c r="B38" s="41">
        <f>E7</f>
        <v>11328384</v>
      </c>
      <c r="C38" s="41">
        <f>D7</f>
        <v>11437721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263928573</v>
      </c>
      <c r="G38" s="42">
        <f>LOOKUP(E38,$A$38:$A$65,$C$38:$C$65)</f>
        <v>233812183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6389372</v>
      </c>
      <c r="C39" s="41">
        <f t="shared" ref="C39:C65" si="5">D8</f>
        <v>7083275</v>
      </c>
      <c r="D39" s="41">
        <f t="shared" ref="D39:D65" si="6">_xlfn.RANK.EQ(B39,$B$38:$B$65)+COUNTIF($B$38:$B$65,B39)-1</f>
        <v>23</v>
      </c>
      <c r="E39" s="42" t="str">
        <f t="shared" si="2"/>
        <v>BARCELONA</v>
      </c>
      <c r="F39" s="42">
        <f t="shared" ref="F39:F54" si="7">LOOKUP(E39,$A$38:$A$65,$B$38:$B$65)</f>
        <v>169017032</v>
      </c>
      <c r="G39" s="42">
        <f t="shared" ref="G39:G65" si="8">LOOKUP(E39,$A$38:$A$65,$C$38:$C$65)</f>
        <v>173680033</v>
      </c>
    </row>
    <row r="40" spans="1:9" x14ac:dyDescent="0.25">
      <c r="A40" s="42" t="str">
        <f t="shared" si="3"/>
        <v>ALMERIA</v>
      </c>
      <c r="B40" s="41">
        <f t="shared" si="4"/>
        <v>14224541</v>
      </c>
      <c r="C40" s="41">
        <f t="shared" si="5"/>
        <v>13586285</v>
      </c>
      <c r="D40" s="41">
        <f t="shared" si="6"/>
        <v>18</v>
      </c>
      <c r="E40" s="42" t="str">
        <f t="shared" si="2"/>
        <v>VALENCIA</v>
      </c>
      <c r="F40" s="42">
        <f t="shared" si="7"/>
        <v>143453850</v>
      </c>
      <c r="G40" s="42">
        <f t="shared" si="8"/>
        <v>140627939</v>
      </c>
    </row>
    <row r="41" spans="1:9" x14ac:dyDescent="0.25">
      <c r="A41" s="42" t="str">
        <f t="shared" si="3"/>
        <v>AVILES</v>
      </c>
      <c r="B41" s="41">
        <f t="shared" si="4"/>
        <v>3934228</v>
      </c>
      <c r="C41" s="41">
        <f t="shared" si="5"/>
        <v>3783167</v>
      </c>
      <c r="D41" s="41">
        <f t="shared" si="6"/>
        <v>25</v>
      </c>
      <c r="E41" s="42" t="str">
        <f t="shared" si="2"/>
        <v>LAS PALMAS</v>
      </c>
      <c r="F41" s="42">
        <f t="shared" si="7"/>
        <v>131294810</v>
      </c>
      <c r="G41" s="42">
        <f t="shared" si="8"/>
        <v>131529933</v>
      </c>
    </row>
    <row r="42" spans="1:9" x14ac:dyDescent="0.25">
      <c r="A42" s="42" t="str">
        <f t="shared" si="3"/>
        <v>BAHIA DE ALGECIRAS</v>
      </c>
      <c r="B42" s="41">
        <f t="shared" si="4"/>
        <v>263928573</v>
      </c>
      <c r="C42" s="41">
        <f t="shared" si="5"/>
        <v>233812183</v>
      </c>
      <c r="D42" s="41">
        <f t="shared" si="6"/>
        <v>1</v>
      </c>
      <c r="E42" s="42" t="str">
        <f t="shared" si="2"/>
        <v>SANTA CRUZ DE TENERIFE</v>
      </c>
      <c r="F42" s="42">
        <f t="shared" si="7"/>
        <v>116509805</v>
      </c>
      <c r="G42" s="42">
        <f t="shared" si="8"/>
        <v>121092663</v>
      </c>
    </row>
    <row r="43" spans="1:9" x14ac:dyDescent="0.25">
      <c r="A43" s="42" t="str">
        <f t="shared" si="3"/>
        <v>BAHIA DE CADIZ</v>
      </c>
      <c r="B43" s="41">
        <f t="shared" si="4"/>
        <v>14830229</v>
      </c>
      <c r="C43" s="41">
        <f t="shared" si="5"/>
        <v>15568476</v>
      </c>
      <c r="D43" s="41">
        <f t="shared" si="6"/>
        <v>17</v>
      </c>
      <c r="E43" s="42" t="str">
        <f t="shared" si="2"/>
        <v>BALEARES</v>
      </c>
      <c r="F43" s="42">
        <f t="shared" si="7"/>
        <v>105595304</v>
      </c>
      <c r="G43" s="42">
        <f t="shared" si="8"/>
        <v>88150721</v>
      </c>
    </row>
    <row r="44" spans="1:9" x14ac:dyDescent="0.25">
      <c r="A44" s="42" t="str">
        <f t="shared" si="3"/>
        <v>BALEARES</v>
      </c>
      <c r="B44" s="41">
        <f t="shared" si="4"/>
        <v>105595304</v>
      </c>
      <c r="C44" s="41">
        <f t="shared" si="5"/>
        <v>88150721</v>
      </c>
      <c r="D44" s="41">
        <f t="shared" si="6"/>
        <v>6</v>
      </c>
      <c r="E44" s="42" t="str">
        <f t="shared" si="2"/>
        <v>CEUTA</v>
      </c>
      <c r="F44" s="42">
        <f t="shared" si="7"/>
        <v>38382056</v>
      </c>
      <c r="G44" s="42">
        <f t="shared" si="8"/>
        <v>40811254</v>
      </c>
    </row>
    <row r="45" spans="1:9" x14ac:dyDescent="0.25">
      <c r="A45" s="42" t="str">
        <f t="shared" si="3"/>
        <v>BARCELONA</v>
      </c>
      <c r="B45" s="41">
        <f t="shared" si="4"/>
        <v>169017032</v>
      </c>
      <c r="C45" s="41">
        <f t="shared" si="5"/>
        <v>173680033</v>
      </c>
      <c r="D45" s="41">
        <f t="shared" si="6"/>
        <v>2</v>
      </c>
      <c r="E45" s="42" t="str">
        <f t="shared" si="2"/>
        <v>BILBAO</v>
      </c>
      <c r="F45" s="42">
        <f t="shared" si="7"/>
        <v>27781749</v>
      </c>
      <c r="G45" s="42">
        <f t="shared" si="8"/>
        <v>26358163</v>
      </c>
    </row>
    <row r="46" spans="1:9" x14ac:dyDescent="0.25">
      <c r="A46" s="42" t="str">
        <f t="shared" si="3"/>
        <v>BILBAO</v>
      </c>
      <c r="B46" s="41">
        <f t="shared" si="4"/>
        <v>27781749</v>
      </c>
      <c r="C46" s="41">
        <f t="shared" si="5"/>
        <v>26358163</v>
      </c>
      <c r="D46" s="41">
        <f t="shared" si="6"/>
        <v>8</v>
      </c>
      <c r="E46" s="42" t="str">
        <f t="shared" si="2"/>
        <v>TARRAGONA</v>
      </c>
      <c r="F46" s="42">
        <f t="shared" si="7"/>
        <v>26810678</v>
      </c>
      <c r="G46" s="42">
        <f t="shared" si="8"/>
        <v>24894567</v>
      </c>
    </row>
    <row r="47" spans="1:9" x14ac:dyDescent="0.25">
      <c r="A47" s="42" t="str">
        <f t="shared" si="3"/>
        <v>CARTAGENA</v>
      </c>
      <c r="B47" s="41">
        <f t="shared" si="4"/>
        <v>23588035</v>
      </c>
      <c r="C47" s="41">
        <f t="shared" si="5"/>
        <v>22693877</v>
      </c>
      <c r="D47" s="41">
        <f t="shared" si="6"/>
        <v>10</v>
      </c>
      <c r="E47" s="42" t="str">
        <f t="shared" si="2"/>
        <v>CARTAGENA</v>
      </c>
      <c r="F47" s="42">
        <f t="shared" si="7"/>
        <v>23588035</v>
      </c>
      <c r="G47" s="42">
        <f t="shared" si="8"/>
        <v>22693877</v>
      </c>
    </row>
    <row r="48" spans="1:9" x14ac:dyDescent="0.25">
      <c r="A48" s="42" t="str">
        <f t="shared" si="3"/>
        <v>CASTELLON</v>
      </c>
      <c r="B48" s="41">
        <f t="shared" si="4"/>
        <v>13759444</v>
      </c>
      <c r="C48" s="41">
        <f t="shared" si="5"/>
        <v>11859393</v>
      </c>
      <c r="D48" s="41">
        <f t="shared" si="6"/>
        <v>19</v>
      </c>
      <c r="E48" s="42" t="str">
        <f t="shared" si="2"/>
        <v>MALAGA</v>
      </c>
      <c r="F48" s="42">
        <f t="shared" si="7"/>
        <v>19599028</v>
      </c>
      <c r="G48" s="42">
        <f t="shared" si="8"/>
        <v>21216662</v>
      </c>
    </row>
    <row r="49" spans="1:7" x14ac:dyDescent="0.25">
      <c r="A49" s="42" t="str">
        <f t="shared" si="3"/>
        <v>CEUTA</v>
      </c>
      <c r="B49" s="41">
        <f t="shared" si="4"/>
        <v>38382056</v>
      </c>
      <c r="C49" s="41">
        <f t="shared" si="5"/>
        <v>40811254</v>
      </c>
      <c r="D49" s="41">
        <f t="shared" si="6"/>
        <v>7</v>
      </c>
      <c r="E49" s="42" t="str">
        <f t="shared" si="2"/>
        <v>MELILLA</v>
      </c>
      <c r="F49" s="42">
        <f t="shared" si="7"/>
        <v>19436282</v>
      </c>
      <c r="G49" s="42">
        <f t="shared" si="8"/>
        <v>18500692</v>
      </c>
    </row>
    <row r="50" spans="1:7" x14ac:dyDescent="0.25">
      <c r="A50" s="42" t="str">
        <f t="shared" si="3"/>
        <v>FERROL-SAN CIBRAO</v>
      </c>
      <c r="B50" s="41">
        <f t="shared" si="4"/>
        <v>10807581</v>
      </c>
      <c r="C50" s="41">
        <f t="shared" si="5"/>
        <v>10408835</v>
      </c>
      <c r="D50" s="41">
        <f t="shared" si="6"/>
        <v>22</v>
      </c>
      <c r="E50" s="42" t="str">
        <f t="shared" si="2"/>
        <v>SANTANDER</v>
      </c>
      <c r="F50" s="42">
        <f t="shared" si="7"/>
        <v>18126043</v>
      </c>
      <c r="G50" s="42">
        <f t="shared" si="8"/>
        <v>13657661</v>
      </c>
    </row>
    <row r="51" spans="1:7" x14ac:dyDescent="0.25">
      <c r="A51" s="42" t="str">
        <f t="shared" si="3"/>
        <v>GIJON</v>
      </c>
      <c r="B51" s="41">
        <f t="shared" si="4"/>
        <v>14904203</v>
      </c>
      <c r="C51" s="41">
        <f t="shared" si="5"/>
        <v>13303185</v>
      </c>
      <c r="D51" s="41">
        <f t="shared" si="6"/>
        <v>16</v>
      </c>
      <c r="E51" s="42" t="str">
        <f t="shared" si="2"/>
        <v>HUELVA</v>
      </c>
      <c r="F51" s="42">
        <f t="shared" si="7"/>
        <v>17572077</v>
      </c>
      <c r="G51" s="42">
        <f t="shared" si="8"/>
        <v>17262720</v>
      </c>
    </row>
    <row r="52" spans="1:7" x14ac:dyDescent="0.25">
      <c r="A52" s="42" t="str">
        <f t="shared" si="3"/>
        <v>HUELVA</v>
      </c>
      <c r="B52" s="41">
        <f t="shared" si="4"/>
        <v>17572077</v>
      </c>
      <c r="C52" s="41">
        <f t="shared" si="5"/>
        <v>17262720</v>
      </c>
      <c r="D52" s="41">
        <f t="shared" si="6"/>
        <v>14</v>
      </c>
      <c r="E52" s="42" t="str">
        <f t="shared" si="2"/>
        <v>VIGO</v>
      </c>
      <c r="F52" s="42">
        <f t="shared" si="7"/>
        <v>17185842</v>
      </c>
      <c r="G52" s="42">
        <f t="shared" si="8"/>
        <v>18999585</v>
      </c>
    </row>
    <row r="53" spans="1:7" x14ac:dyDescent="0.25">
      <c r="A53" s="42" t="str">
        <f t="shared" si="3"/>
        <v>LAS PALMAS</v>
      </c>
      <c r="B53" s="41">
        <f t="shared" si="4"/>
        <v>131294810</v>
      </c>
      <c r="C53" s="41">
        <f t="shared" si="5"/>
        <v>131529933</v>
      </c>
      <c r="D53" s="41">
        <f t="shared" si="6"/>
        <v>4</v>
      </c>
      <c r="E53" s="42" t="str">
        <f t="shared" si="2"/>
        <v>GIJON</v>
      </c>
      <c r="F53" s="42">
        <f t="shared" si="7"/>
        <v>14904203</v>
      </c>
      <c r="G53" s="42">
        <f t="shared" si="8"/>
        <v>13303185</v>
      </c>
    </row>
    <row r="54" spans="1:7" x14ac:dyDescent="0.25">
      <c r="A54" s="42" t="str">
        <f t="shared" si="3"/>
        <v>MALAGA</v>
      </c>
      <c r="B54" s="41">
        <f t="shared" si="4"/>
        <v>19599028</v>
      </c>
      <c r="C54" s="41">
        <f t="shared" si="5"/>
        <v>21216662</v>
      </c>
      <c r="D54" s="41">
        <f t="shared" si="6"/>
        <v>11</v>
      </c>
      <c r="E54" s="42" t="str">
        <f t="shared" si="2"/>
        <v>BAHIA DE CADIZ</v>
      </c>
      <c r="F54" s="42">
        <f t="shared" si="7"/>
        <v>14830229</v>
      </c>
      <c r="G54" s="42">
        <f t="shared" si="8"/>
        <v>15568476</v>
      </c>
    </row>
    <row r="55" spans="1:7" x14ac:dyDescent="0.25">
      <c r="A55" s="42" t="str">
        <f t="shared" si="3"/>
        <v>MARIN Y RIA DE PONTEVEDRA</v>
      </c>
      <c r="B55" s="41">
        <f t="shared" si="4"/>
        <v>2342783</v>
      </c>
      <c r="C55" s="41">
        <f t="shared" si="5"/>
        <v>2675945</v>
      </c>
      <c r="D55" s="41">
        <f t="shared" si="6"/>
        <v>27</v>
      </c>
      <c r="E55" s="42" t="str">
        <f t="shared" si="2"/>
        <v>ALMERIA</v>
      </c>
      <c r="F55" s="42">
        <f t="shared" ref="F55:F65" si="9">LOOKUP(E55,$A$38:$A$65,$B$38:$B$65)</f>
        <v>14224541</v>
      </c>
      <c r="G55" s="42">
        <f t="shared" si="8"/>
        <v>13586285</v>
      </c>
    </row>
    <row r="56" spans="1:7" x14ac:dyDescent="0.25">
      <c r="A56" s="42" t="str">
        <f t="shared" si="3"/>
        <v>MELILLA</v>
      </c>
      <c r="B56" s="41">
        <f t="shared" si="4"/>
        <v>19436282</v>
      </c>
      <c r="C56" s="41">
        <f t="shared" si="5"/>
        <v>18500692</v>
      </c>
      <c r="D56" s="41">
        <f t="shared" si="6"/>
        <v>12</v>
      </c>
      <c r="E56" s="42" t="str">
        <f t="shared" si="2"/>
        <v>CASTELLON</v>
      </c>
      <c r="F56" s="42">
        <f t="shared" si="9"/>
        <v>13759444</v>
      </c>
      <c r="G56" s="42">
        <f t="shared" si="8"/>
        <v>11859393</v>
      </c>
    </row>
    <row r="57" spans="1:7" x14ac:dyDescent="0.25">
      <c r="A57" s="42" t="str">
        <f t="shared" si="3"/>
        <v>MOTRIL</v>
      </c>
      <c r="B57" s="41">
        <f t="shared" si="4"/>
        <v>12311661</v>
      </c>
      <c r="C57" s="41">
        <f t="shared" si="5"/>
        <v>11118232</v>
      </c>
      <c r="D57" s="41">
        <f t="shared" si="6"/>
        <v>20</v>
      </c>
      <c r="E57" s="42" t="str">
        <f t="shared" si="2"/>
        <v>MOTRIL</v>
      </c>
      <c r="F57" s="42">
        <f t="shared" si="9"/>
        <v>12311661</v>
      </c>
      <c r="G57" s="42">
        <f t="shared" si="8"/>
        <v>11118232</v>
      </c>
    </row>
    <row r="58" spans="1:7" x14ac:dyDescent="0.25">
      <c r="A58" s="42" t="str">
        <f t="shared" si="3"/>
        <v>PASAIA</v>
      </c>
      <c r="B58" s="41">
        <f t="shared" si="4"/>
        <v>4230617</v>
      </c>
      <c r="C58" s="41">
        <f t="shared" si="5"/>
        <v>3941973</v>
      </c>
      <c r="D58" s="41">
        <f t="shared" si="6"/>
        <v>24</v>
      </c>
      <c r="E58" s="42" t="str">
        <f t="shared" si="2"/>
        <v>A CORUÑA</v>
      </c>
      <c r="F58" s="42">
        <f t="shared" si="9"/>
        <v>11328384</v>
      </c>
      <c r="G58" s="42">
        <f t="shared" si="8"/>
        <v>11437721</v>
      </c>
    </row>
    <row r="59" spans="1:7" x14ac:dyDescent="0.25">
      <c r="A59" s="42" t="str">
        <f t="shared" si="3"/>
        <v>SANTA CRUZ DE TENERIFE</v>
      </c>
      <c r="B59" s="41">
        <f t="shared" si="4"/>
        <v>116509805</v>
      </c>
      <c r="C59" s="41">
        <f t="shared" si="5"/>
        <v>121092663</v>
      </c>
      <c r="D59" s="41">
        <f t="shared" si="6"/>
        <v>5</v>
      </c>
      <c r="E59" s="42" t="str">
        <f t="shared" si="2"/>
        <v>FERROL-SAN CIBRAO</v>
      </c>
      <c r="F59" s="42">
        <f t="shared" si="9"/>
        <v>10807581</v>
      </c>
      <c r="G59" s="42">
        <f t="shared" si="8"/>
        <v>10408835</v>
      </c>
    </row>
    <row r="60" spans="1:7" x14ac:dyDescent="0.25">
      <c r="A60" s="42" t="str">
        <f t="shared" si="3"/>
        <v>SANTANDER</v>
      </c>
      <c r="B60" s="41">
        <f t="shared" si="4"/>
        <v>18126043</v>
      </c>
      <c r="C60" s="41">
        <f t="shared" si="5"/>
        <v>13657661</v>
      </c>
      <c r="D60" s="41">
        <f t="shared" si="6"/>
        <v>13</v>
      </c>
      <c r="E60" s="42" t="str">
        <f t="shared" si="2"/>
        <v>ALICANTE</v>
      </c>
      <c r="F60" s="42">
        <f t="shared" si="9"/>
        <v>6389372</v>
      </c>
      <c r="G60" s="42">
        <f t="shared" si="8"/>
        <v>7083275</v>
      </c>
    </row>
    <row r="61" spans="1:7" x14ac:dyDescent="0.25">
      <c r="A61" s="42" t="str">
        <f t="shared" si="3"/>
        <v>SEVILLA</v>
      </c>
      <c r="B61" s="41">
        <f t="shared" si="4"/>
        <v>3482851</v>
      </c>
      <c r="C61" s="41">
        <f t="shared" si="5"/>
        <v>3459443</v>
      </c>
      <c r="D61" s="41">
        <f t="shared" si="6"/>
        <v>26</v>
      </c>
      <c r="E61" s="42" t="str">
        <f t="shared" si="2"/>
        <v>PASAIA</v>
      </c>
      <c r="F61" s="42">
        <f t="shared" si="9"/>
        <v>4230617</v>
      </c>
      <c r="G61" s="42">
        <f t="shared" si="8"/>
        <v>3941973</v>
      </c>
    </row>
    <row r="62" spans="1:7" x14ac:dyDescent="0.25">
      <c r="A62" s="42" t="str">
        <f t="shared" si="3"/>
        <v>TARRAGONA</v>
      </c>
      <c r="B62" s="41">
        <f t="shared" si="4"/>
        <v>26810678</v>
      </c>
      <c r="C62" s="41">
        <f t="shared" si="5"/>
        <v>24894567</v>
      </c>
      <c r="D62" s="41">
        <f t="shared" si="6"/>
        <v>9</v>
      </c>
      <c r="E62" s="42" t="str">
        <f t="shared" si="2"/>
        <v>AVILES</v>
      </c>
      <c r="F62" s="42">
        <f t="shared" si="9"/>
        <v>3934228</v>
      </c>
      <c r="G62" s="42">
        <f t="shared" si="8"/>
        <v>3783167</v>
      </c>
    </row>
    <row r="63" spans="1:7" x14ac:dyDescent="0.25">
      <c r="A63" s="42" t="str">
        <f t="shared" si="3"/>
        <v>VALENCIA</v>
      </c>
      <c r="B63" s="41">
        <f t="shared" si="4"/>
        <v>143453850</v>
      </c>
      <c r="C63" s="41">
        <f t="shared" si="5"/>
        <v>140627939</v>
      </c>
      <c r="D63" s="41">
        <f t="shared" si="6"/>
        <v>3</v>
      </c>
      <c r="E63" s="42" t="str">
        <f t="shared" si="2"/>
        <v>SEVILLA</v>
      </c>
      <c r="F63" s="42">
        <f t="shared" si="9"/>
        <v>3482851</v>
      </c>
      <c r="G63" s="42">
        <f t="shared" si="8"/>
        <v>3459443</v>
      </c>
    </row>
    <row r="64" spans="1:7" x14ac:dyDescent="0.25">
      <c r="A64" s="42" t="str">
        <f t="shared" si="3"/>
        <v>VIGO</v>
      </c>
      <c r="B64" s="41">
        <f t="shared" si="4"/>
        <v>17185842</v>
      </c>
      <c r="C64" s="41">
        <f t="shared" si="5"/>
        <v>18999585</v>
      </c>
      <c r="D64" s="41">
        <f t="shared" si="6"/>
        <v>15</v>
      </c>
      <c r="E64" s="42" t="str">
        <f t="shared" si="2"/>
        <v>MARIN Y RIA DE PONTEVEDRA</v>
      </c>
      <c r="F64" s="42">
        <f t="shared" si="9"/>
        <v>2342783</v>
      </c>
      <c r="G64" s="42">
        <f t="shared" si="8"/>
        <v>2675945</v>
      </c>
    </row>
    <row r="65" spans="1:7" x14ac:dyDescent="0.25">
      <c r="A65" s="42" t="str">
        <f t="shared" si="3"/>
        <v>VILAGARCIA</v>
      </c>
      <c r="B65" s="41">
        <f t="shared" si="4"/>
        <v>1133691</v>
      </c>
      <c r="C65" s="41">
        <f t="shared" si="5"/>
        <v>1101436</v>
      </c>
      <c r="D65" s="41">
        <f t="shared" si="6"/>
        <v>28</v>
      </c>
      <c r="E65" s="42" t="str">
        <f t="shared" si="2"/>
        <v>VILAGARCIA</v>
      </c>
      <c r="F65" s="42">
        <f t="shared" si="9"/>
        <v>1133691</v>
      </c>
      <c r="G65" s="42">
        <f t="shared" si="8"/>
        <v>1101436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style="47" bestFit="1" customWidth="1"/>
    <col min="2" max="5" width="11.42578125" style="47"/>
    <col min="6" max="6" width="8.42578125" style="47" customWidth="1"/>
    <col min="7" max="16384" width="11.42578125" style="47"/>
  </cols>
  <sheetData>
    <row r="1" spans="1:12" s="45" customFormat="1" ht="22.5" customHeight="1" x14ac:dyDescent="0.35">
      <c r="F1" s="46" t="s">
        <v>93</v>
      </c>
    </row>
    <row r="2" spans="1:12" s="45" customFormat="1" ht="21" x14ac:dyDescent="0.35">
      <c r="F2" s="46"/>
    </row>
    <row r="5" spans="1:12" x14ac:dyDescent="0.25">
      <c r="A5" s="97" t="s">
        <v>97</v>
      </c>
      <c r="B5" s="95" t="str">
        <f>'Resumen general'!D6</f>
        <v>Mes Agosto</v>
      </c>
      <c r="C5" s="96"/>
      <c r="D5" s="95" t="str">
        <f>'Resumen general'!F6</f>
        <v>Acumulado desde Enero</v>
      </c>
      <c r="E5" s="96"/>
      <c r="F5" s="96"/>
      <c r="L5" s="48">
        <f>'Resumen general'!I4</f>
        <v>41918</v>
      </c>
    </row>
    <row r="6" spans="1:12" x14ac:dyDescent="0.25">
      <c r="A6" s="98"/>
      <c r="B6" s="49">
        <f>'Resumen general'!D7</f>
        <v>2013</v>
      </c>
      <c r="C6" s="49">
        <f>'Resumen general'!E7</f>
        <v>2014</v>
      </c>
      <c r="D6" s="49">
        <f>'Resumen general'!F7</f>
        <v>2013</v>
      </c>
      <c r="E6" s="49">
        <f>'Resumen general'!G7</f>
        <v>2014</v>
      </c>
      <c r="F6" s="49" t="s">
        <v>43</v>
      </c>
    </row>
    <row r="7" spans="1:12" x14ac:dyDescent="0.25">
      <c r="A7" s="50" t="s">
        <v>44</v>
      </c>
      <c r="B7" s="51">
        <v>12</v>
      </c>
      <c r="C7" s="51">
        <v>6</v>
      </c>
      <c r="D7" s="51">
        <v>59</v>
      </c>
      <c r="E7" s="51">
        <v>51</v>
      </c>
      <c r="F7" s="52">
        <f>((E7*100)/D7)-100</f>
        <v>-13.559322033898312</v>
      </c>
      <c r="G7" s="53"/>
      <c r="H7" s="53"/>
      <c r="I7" s="53"/>
    </row>
    <row r="8" spans="1:12" x14ac:dyDescent="0.25">
      <c r="A8" s="54" t="s">
        <v>45</v>
      </c>
      <c r="B8" s="55">
        <v>1</v>
      </c>
      <c r="C8" s="55">
        <v>1</v>
      </c>
      <c r="D8" s="55">
        <v>15</v>
      </c>
      <c r="E8" s="55">
        <v>15</v>
      </c>
      <c r="F8" s="56">
        <f t="shared" ref="F8:F35" si="0">((E8*100)/D8)-100</f>
        <v>0</v>
      </c>
      <c r="G8" s="53"/>
      <c r="H8" s="53"/>
      <c r="I8" s="53"/>
    </row>
    <row r="9" spans="1:12" x14ac:dyDescent="0.25">
      <c r="A9" s="50" t="s">
        <v>46</v>
      </c>
      <c r="B9" s="51">
        <v>2</v>
      </c>
      <c r="C9" s="51">
        <v>2</v>
      </c>
      <c r="D9" s="51">
        <v>16</v>
      </c>
      <c r="E9" s="51">
        <v>10</v>
      </c>
      <c r="F9" s="52">
        <f t="shared" si="0"/>
        <v>-37.5</v>
      </c>
      <c r="G9" s="53"/>
      <c r="H9" s="53"/>
      <c r="I9" s="53"/>
    </row>
    <row r="10" spans="1:12" x14ac:dyDescent="0.25">
      <c r="A10" s="54" t="s">
        <v>47</v>
      </c>
      <c r="B10" s="55">
        <v>0</v>
      </c>
      <c r="C10" s="55">
        <v>0</v>
      </c>
      <c r="D10" s="55">
        <v>2</v>
      </c>
      <c r="E10" s="55">
        <v>1</v>
      </c>
      <c r="F10" s="56">
        <f t="shared" si="0"/>
        <v>-50</v>
      </c>
      <c r="G10" s="53"/>
      <c r="H10" s="53"/>
      <c r="I10" s="53"/>
    </row>
    <row r="11" spans="1:12" x14ac:dyDescent="0.25">
      <c r="A11" s="50" t="s">
        <v>48</v>
      </c>
      <c r="B11" s="51">
        <v>0</v>
      </c>
      <c r="C11" s="51">
        <v>0</v>
      </c>
      <c r="D11" s="51">
        <v>1</v>
      </c>
      <c r="E11" s="51">
        <v>0</v>
      </c>
      <c r="F11" s="57">
        <f t="shared" si="0"/>
        <v>-100</v>
      </c>
      <c r="G11" s="53"/>
      <c r="H11" s="53"/>
      <c r="I11" s="53"/>
    </row>
    <row r="12" spans="1:12" x14ac:dyDescent="0.25">
      <c r="A12" s="54" t="s">
        <v>49</v>
      </c>
      <c r="B12" s="55">
        <v>19</v>
      </c>
      <c r="C12" s="55">
        <v>20</v>
      </c>
      <c r="D12" s="55">
        <v>167</v>
      </c>
      <c r="E12" s="55">
        <v>161</v>
      </c>
      <c r="F12" s="56">
        <f t="shared" si="0"/>
        <v>-3.5928143712574894</v>
      </c>
      <c r="G12" s="53"/>
      <c r="H12" s="53"/>
      <c r="I12" s="53"/>
    </row>
    <row r="13" spans="1:12" x14ac:dyDescent="0.25">
      <c r="A13" s="50" t="s">
        <v>50</v>
      </c>
      <c r="B13" s="51">
        <v>89</v>
      </c>
      <c r="C13" s="51">
        <v>98</v>
      </c>
      <c r="D13" s="51">
        <v>435</v>
      </c>
      <c r="E13" s="51">
        <v>440</v>
      </c>
      <c r="F13" s="52">
        <f t="shared" si="0"/>
        <v>1.1494252873563227</v>
      </c>
      <c r="G13" s="53"/>
      <c r="H13" s="53"/>
      <c r="I13" s="53"/>
    </row>
    <row r="14" spans="1:12" x14ac:dyDescent="0.25">
      <c r="A14" s="54" t="s">
        <v>51</v>
      </c>
      <c r="B14" s="55">
        <v>88</v>
      </c>
      <c r="C14" s="55">
        <v>81</v>
      </c>
      <c r="D14" s="55">
        <v>519</v>
      </c>
      <c r="E14" s="55">
        <v>464</v>
      </c>
      <c r="F14" s="56">
        <f t="shared" si="0"/>
        <v>-10.597302504816952</v>
      </c>
      <c r="G14" s="53"/>
      <c r="H14" s="53"/>
      <c r="I14" s="53"/>
    </row>
    <row r="15" spans="1:12" x14ac:dyDescent="0.25">
      <c r="A15" s="50" t="s">
        <v>52</v>
      </c>
      <c r="B15" s="51">
        <v>9</v>
      </c>
      <c r="C15" s="51">
        <v>7</v>
      </c>
      <c r="D15" s="51">
        <v>23</v>
      </c>
      <c r="E15" s="51">
        <v>36</v>
      </c>
      <c r="F15" s="52">
        <f t="shared" si="0"/>
        <v>56.521739130434781</v>
      </c>
      <c r="G15" s="53"/>
      <c r="H15" s="53"/>
      <c r="I15" s="53"/>
    </row>
    <row r="16" spans="1:12" x14ac:dyDescent="0.25">
      <c r="A16" s="54" t="s">
        <v>53</v>
      </c>
      <c r="B16" s="55">
        <v>9</v>
      </c>
      <c r="C16" s="55">
        <v>11</v>
      </c>
      <c r="D16" s="55">
        <v>62</v>
      </c>
      <c r="E16" s="55">
        <v>59</v>
      </c>
      <c r="F16" s="56">
        <f t="shared" si="0"/>
        <v>-4.8387096774193594</v>
      </c>
      <c r="G16" s="53"/>
      <c r="H16" s="53"/>
      <c r="I16" s="53"/>
    </row>
    <row r="17" spans="1:9" x14ac:dyDescent="0.25">
      <c r="A17" s="50" t="s">
        <v>54</v>
      </c>
      <c r="B17" s="51">
        <v>0</v>
      </c>
      <c r="C17" s="51">
        <v>0</v>
      </c>
      <c r="D17" s="51">
        <v>1</v>
      </c>
      <c r="E17" s="51">
        <v>0</v>
      </c>
      <c r="F17" s="52">
        <f t="shared" si="0"/>
        <v>-100</v>
      </c>
      <c r="G17" s="53"/>
      <c r="H17" s="53"/>
      <c r="I17" s="53"/>
    </row>
    <row r="18" spans="1:9" x14ac:dyDescent="0.25">
      <c r="A18" s="54" t="s">
        <v>55</v>
      </c>
      <c r="B18" s="55">
        <v>1</v>
      </c>
      <c r="C18" s="55">
        <v>0</v>
      </c>
      <c r="D18" s="55">
        <v>2</v>
      </c>
      <c r="E18" s="55">
        <v>6</v>
      </c>
      <c r="F18" s="56">
        <f t="shared" si="0"/>
        <v>200</v>
      </c>
      <c r="G18" s="53"/>
      <c r="H18" s="53"/>
      <c r="I18" s="53"/>
    </row>
    <row r="19" spans="1:9" x14ac:dyDescent="0.25">
      <c r="A19" s="50" t="s">
        <v>56</v>
      </c>
      <c r="B19" s="51">
        <v>0</v>
      </c>
      <c r="C19" s="51">
        <v>1</v>
      </c>
      <c r="D19" s="51">
        <v>3</v>
      </c>
      <c r="E19" s="51">
        <v>13</v>
      </c>
      <c r="F19" s="52">
        <f t="shared" si="0"/>
        <v>333.33333333333331</v>
      </c>
      <c r="G19" s="53"/>
      <c r="H19" s="53"/>
      <c r="I19" s="53"/>
    </row>
    <row r="20" spans="1:9" x14ac:dyDescent="0.25">
      <c r="A20" s="54" t="s">
        <v>57</v>
      </c>
      <c r="B20" s="55">
        <v>1</v>
      </c>
      <c r="C20" s="55">
        <v>0</v>
      </c>
      <c r="D20" s="55">
        <v>6</v>
      </c>
      <c r="E20" s="55">
        <v>4</v>
      </c>
      <c r="F20" s="56">
        <f t="shared" si="0"/>
        <v>-33.333333333333329</v>
      </c>
      <c r="G20" s="53"/>
      <c r="H20" s="53"/>
      <c r="I20" s="53"/>
    </row>
    <row r="21" spans="1:9" x14ac:dyDescent="0.25">
      <c r="A21" s="50" t="s">
        <v>58</v>
      </c>
      <c r="B21" s="51">
        <v>0</v>
      </c>
      <c r="C21" s="51">
        <v>0</v>
      </c>
      <c r="D21" s="51">
        <v>1</v>
      </c>
      <c r="E21" s="51">
        <v>1</v>
      </c>
      <c r="F21" s="57">
        <f t="shared" si="0"/>
        <v>0</v>
      </c>
      <c r="G21" s="53"/>
      <c r="H21" s="53"/>
      <c r="I21" s="53"/>
    </row>
    <row r="22" spans="1:9" x14ac:dyDescent="0.25">
      <c r="A22" s="54" t="s">
        <v>59</v>
      </c>
      <c r="B22" s="55">
        <v>6</v>
      </c>
      <c r="C22" s="55">
        <v>10</v>
      </c>
      <c r="D22" s="55">
        <v>238</v>
      </c>
      <c r="E22" s="55">
        <v>287</v>
      </c>
      <c r="F22" s="56">
        <f t="shared" si="0"/>
        <v>20.588235294117652</v>
      </c>
      <c r="G22" s="53"/>
      <c r="H22" s="53"/>
      <c r="I22" s="53"/>
    </row>
    <row r="23" spans="1:9" x14ac:dyDescent="0.25">
      <c r="A23" s="50" t="s">
        <v>60</v>
      </c>
      <c r="B23" s="51">
        <v>17</v>
      </c>
      <c r="C23" s="51">
        <v>8</v>
      </c>
      <c r="D23" s="51">
        <v>133</v>
      </c>
      <c r="E23" s="51">
        <v>109</v>
      </c>
      <c r="F23" s="52">
        <f t="shared" si="0"/>
        <v>-18.045112781954884</v>
      </c>
      <c r="G23" s="53"/>
      <c r="H23" s="53"/>
      <c r="I23" s="53"/>
    </row>
    <row r="24" spans="1:9" x14ac:dyDescent="0.25">
      <c r="A24" s="54" t="s">
        <v>61</v>
      </c>
      <c r="B24" s="55">
        <v>0</v>
      </c>
      <c r="C24" s="55">
        <v>0</v>
      </c>
      <c r="D24" s="55">
        <v>0</v>
      </c>
      <c r="E24" s="55">
        <v>0</v>
      </c>
      <c r="F24" s="58" t="e">
        <f t="shared" si="0"/>
        <v>#DIV/0!</v>
      </c>
      <c r="G24" s="53"/>
      <c r="H24" s="53"/>
      <c r="I24" s="53"/>
    </row>
    <row r="25" spans="1:9" x14ac:dyDescent="0.25">
      <c r="A25" s="50" t="s">
        <v>62</v>
      </c>
      <c r="B25" s="51">
        <v>0</v>
      </c>
      <c r="C25" s="51">
        <v>0</v>
      </c>
      <c r="D25" s="51">
        <v>4</v>
      </c>
      <c r="E25" s="51">
        <v>1</v>
      </c>
      <c r="F25" s="52">
        <f t="shared" si="0"/>
        <v>-75</v>
      </c>
      <c r="G25" s="53"/>
      <c r="H25" s="53"/>
      <c r="I25" s="53"/>
    </row>
    <row r="26" spans="1:9" x14ac:dyDescent="0.25">
      <c r="A26" s="54" t="s">
        <v>63</v>
      </c>
      <c r="B26" s="55">
        <v>3</v>
      </c>
      <c r="C26" s="55">
        <v>6</v>
      </c>
      <c r="D26" s="55">
        <v>15</v>
      </c>
      <c r="E26" s="55">
        <v>19</v>
      </c>
      <c r="F26" s="56">
        <f t="shared" si="0"/>
        <v>26.666666666666671</v>
      </c>
      <c r="G26" s="53"/>
      <c r="H26" s="53"/>
      <c r="I26" s="53"/>
    </row>
    <row r="27" spans="1:9" x14ac:dyDescent="0.25">
      <c r="A27" s="50" t="s">
        <v>64</v>
      </c>
      <c r="B27" s="51">
        <v>0</v>
      </c>
      <c r="C27" s="51">
        <v>0</v>
      </c>
      <c r="D27" s="51">
        <v>0</v>
      </c>
      <c r="E27" s="51">
        <v>0</v>
      </c>
      <c r="F27" s="57" t="e">
        <f t="shared" si="0"/>
        <v>#DIV/0!</v>
      </c>
      <c r="G27" s="53"/>
      <c r="H27" s="53"/>
      <c r="I27" s="53"/>
    </row>
    <row r="28" spans="1:9" x14ac:dyDescent="0.25">
      <c r="A28" s="54" t="s">
        <v>65</v>
      </c>
      <c r="B28" s="55">
        <v>8</v>
      </c>
      <c r="C28" s="55">
        <v>7</v>
      </c>
      <c r="D28" s="55">
        <v>289</v>
      </c>
      <c r="E28" s="55">
        <v>285</v>
      </c>
      <c r="F28" s="56">
        <f t="shared" si="0"/>
        <v>-1.3840830449827024</v>
      </c>
      <c r="G28" s="53"/>
      <c r="H28" s="53"/>
      <c r="I28" s="53"/>
    </row>
    <row r="29" spans="1:9" x14ac:dyDescent="0.25">
      <c r="A29" s="50" t="s">
        <v>66</v>
      </c>
      <c r="B29" s="51">
        <v>2</v>
      </c>
      <c r="C29" s="51">
        <v>2</v>
      </c>
      <c r="D29" s="51">
        <v>9</v>
      </c>
      <c r="E29" s="51">
        <v>7</v>
      </c>
      <c r="F29" s="52">
        <f t="shared" si="0"/>
        <v>-22.222222222222229</v>
      </c>
      <c r="G29" s="53"/>
      <c r="H29" s="53"/>
      <c r="I29" s="53"/>
    </row>
    <row r="30" spans="1:9" x14ac:dyDescent="0.25">
      <c r="A30" s="54" t="s">
        <v>67</v>
      </c>
      <c r="B30" s="55">
        <v>6</v>
      </c>
      <c r="C30" s="55">
        <v>9</v>
      </c>
      <c r="D30" s="55">
        <v>36</v>
      </c>
      <c r="E30" s="55">
        <v>37</v>
      </c>
      <c r="F30" s="56">
        <f t="shared" si="0"/>
        <v>2.7777777777777715</v>
      </c>
      <c r="G30" s="53"/>
      <c r="H30" s="53"/>
      <c r="I30" s="53"/>
    </row>
    <row r="31" spans="1:9" x14ac:dyDescent="0.25">
      <c r="A31" s="50" t="s">
        <v>68</v>
      </c>
      <c r="B31" s="51">
        <v>0</v>
      </c>
      <c r="C31" s="51">
        <v>1</v>
      </c>
      <c r="D31" s="51">
        <v>2</v>
      </c>
      <c r="E31" s="51">
        <v>2</v>
      </c>
      <c r="F31" s="52">
        <f t="shared" si="0"/>
        <v>0</v>
      </c>
      <c r="G31" s="53"/>
      <c r="H31" s="53"/>
      <c r="I31" s="53"/>
    </row>
    <row r="32" spans="1:9" x14ac:dyDescent="0.25">
      <c r="A32" s="54" t="s">
        <v>69</v>
      </c>
      <c r="B32" s="55">
        <v>18</v>
      </c>
      <c r="C32" s="55">
        <v>21</v>
      </c>
      <c r="D32" s="55">
        <v>121</v>
      </c>
      <c r="E32" s="55">
        <v>105</v>
      </c>
      <c r="F32" s="56">
        <f t="shared" si="0"/>
        <v>-13.223140495867767</v>
      </c>
      <c r="G32" s="53"/>
      <c r="H32" s="53"/>
      <c r="I32" s="53"/>
    </row>
    <row r="33" spans="1:9" x14ac:dyDescent="0.25">
      <c r="A33" s="50" t="s">
        <v>70</v>
      </c>
      <c r="B33" s="51">
        <v>7</v>
      </c>
      <c r="C33" s="51">
        <v>8</v>
      </c>
      <c r="D33" s="51">
        <v>51</v>
      </c>
      <c r="E33" s="51">
        <v>38</v>
      </c>
      <c r="F33" s="52">
        <f t="shared" si="0"/>
        <v>-25.490196078431367</v>
      </c>
      <c r="G33" s="53"/>
      <c r="H33" s="53"/>
      <c r="I33" s="53"/>
    </row>
    <row r="34" spans="1:9" x14ac:dyDescent="0.25">
      <c r="A34" s="54" t="s">
        <v>71</v>
      </c>
      <c r="B34" s="55">
        <v>2</v>
      </c>
      <c r="C34" s="55">
        <v>0</v>
      </c>
      <c r="D34" s="55">
        <v>5</v>
      </c>
      <c r="E34" s="55">
        <v>4</v>
      </c>
      <c r="F34" s="56">
        <f t="shared" si="0"/>
        <v>-20</v>
      </c>
      <c r="G34" s="53"/>
      <c r="H34" s="53"/>
      <c r="I34" s="53"/>
    </row>
    <row r="35" spans="1:9" x14ac:dyDescent="0.25">
      <c r="A35" s="59" t="s">
        <v>72</v>
      </c>
      <c r="B35" s="60">
        <f>SUM(B7:B34)</f>
        <v>300</v>
      </c>
      <c r="C35" s="60">
        <f t="shared" ref="C35:E35" si="1">SUM(C7:C34)</f>
        <v>299</v>
      </c>
      <c r="D35" s="60">
        <f t="shared" si="1"/>
        <v>2215</v>
      </c>
      <c r="E35" s="60">
        <f t="shared" si="1"/>
        <v>2155</v>
      </c>
      <c r="F35" s="61">
        <f t="shared" si="0"/>
        <v>-2.7088036117381478</v>
      </c>
      <c r="G35" s="53"/>
      <c r="H35" s="53"/>
      <c r="I35" s="53"/>
    </row>
    <row r="36" spans="1:9" x14ac:dyDescent="0.25">
      <c r="A36" s="62"/>
      <c r="B36" s="62"/>
      <c r="C36" s="62"/>
      <c r="D36" s="62"/>
      <c r="E36" s="62"/>
      <c r="F36" s="62"/>
      <c r="G36" s="62"/>
    </row>
    <row r="37" spans="1:9" x14ac:dyDescent="0.25">
      <c r="A37" s="62"/>
      <c r="B37" s="62">
        <f>E6</f>
        <v>2014</v>
      </c>
      <c r="C37" s="62">
        <f>D6</f>
        <v>2013</v>
      </c>
      <c r="D37" s="62"/>
      <c r="E37" s="62"/>
      <c r="F37" s="62">
        <f>B37</f>
        <v>2014</v>
      </c>
      <c r="G37" s="62">
        <f>C37</f>
        <v>2013</v>
      </c>
    </row>
    <row r="38" spans="1:9" x14ac:dyDescent="0.25">
      <c r="A38" s="62" t="str">
        <f>A7</f>
        <v>A CORUÑA</v>
      </c>
      <c r="B38" s="63">
        <f>E7</f>
        <v>51</v>
      </c>
      <c r="C38" s="63">
        <f>D7</f>
        <v>59</v>
      </c>
      <c r="D38" s="63">
        <f>_xlfn.RANK.EQ(B38,$B$38:$B$65)+COUNTIF($B$38:$B$65,B38)-1</f>
        <v>9</v>
      </c>
      <c r="E38" s="62" t="str">
        <f t="shared" ref="E38:E65" si="2">INDEX($A$38:$B$65,MATCH(ROW()-37,$D$38:$D$65,0),1)</f>
        <v>BARCELONA</v>
      </c>
      <c r="F38" s="62">
        <f>LOOKUP(E38,$A$38:$A$65,$B$38:$B$65)</f>
        <v>464</v>
      </c>
      <c r="G38" s="62">
        <f>LOOKUP(E38,$A$38:$A$65,$C$38:$C$65)</f>
        <v>519</v>
      </c>
    </row>
    <row r="39" spans="1:9" x14ac:dyDescent="0.25">
      <c r="A39" s="62" t="str">
        <f t="shared" ref="A39:A65" si="3">A8</f>
        <v>ALICANTE</v>
      </c>
      <c r="B39" s="63">
        <f t="shared" ref="B39:B65" si="4">E8</f>
        <v>15</v>
      </c>
      <c r="C39" s="63">
        <f t="shared" ref="C39:C65" si="5">D8</f>
        <v>15</v>
      </c>
      <c r="D39" s="63">
        <f t="shared" ref="D39:D65" si="6">_xlfn.RANK.EQ(B39,$B$38:$B$65)+COUNTIF($B$38:$B$65,B39)-1</f>
        <v>14</v>
      </c>
      <c r="E39" s="62" t="str">
        <f t="shared" si="2"/>
        <v>BALEARES</v>
      </c>
      <c r="F39" s="62">
        <f t="shared" ref="F39:F54" si="7">LOOKUP(E39,$A$38:$A$65,$B$38:$B$65)</f>
        <v>440</v>
      </c>
      <c r="G39" s="62">
        <f t="shared" ref="G39:G65" si="8">LOOKUP(E39,$A$38:$A$65,$C$38:$C$65)</f>
        <v>435</v>
      </c>
    </row>
    <row r="40" spans="1:9" x14ac:dyDescent="0.25">
      <c r="A40" s="62" t="str">
        <f t="shared" si="3"/>
        <v>ALMERIA</v>
      </c>
      <c r="B40" s="63">
        <f t="shared" si="4"/>
        <v>10</v>
      </c>
      <c r="C40" s="63">
        <f t="shared" si="5"/>
        <v>16</v>
      </c>
      <c r="D40" s="63">
        <f t="shared" si="6"/>
        <v>16</v>
      </c>
      <c r="E40" s="62" t="str">
        <f t="shared" si="2"/>
        <v>LAS PALMAS</v>
      </c>
      <c r="F40" s="62">
        <f t="shared" si="7"/>
        <v>287</v>
      </c>
      <c r="G40" s="62">
        <f t="shared" si="8"/>
        <v>238</v>
      </c>
    </row>
    <row r="41" spans="1:9" x14ac:dyDescent="0.25">
      <c r="A41" s="62" t="str">
        <f t="shared" si="3"/>
        <v>AVILES</v>
      </c>
      <c r="B41" s="63">
        <f t="shared" si="4"/>
        <v>1</v>
      </c>
      <c r="C41" s="63">
        <f t="shared" si="5"/>
        <v>2</v>
      </c>
      <c r="D41" s="63">
        <f t="shared" si="6"/>
        <v>24</v>
      </c>
      <c r="E41" s="62" t="str">
        <f t="shared" si="2"/>
        <v>SANTA CRUZ DE TENERIFE</v>
      </c>
      <c r="F41" s="62">
        <f t="shared" si="7"/>
        <v>285</v>
      </c>
      <c r="G41" s="62">
        <f t="shared" si="8"/>
        <v>289</v>
      </c>
    </row>
    <row r="42" spans="1:9" x14ac:dyDescent="0.25">
      <c r="A42" s="62" t="str">
        <f t="shared" si="3"/>
        <v>BAHIA DE ALGECIRAS</v>
      </c>
      <c r="B42" s="63">
        <f t="shared" si="4"/>
        <v>0</v>
      </c>
      <c r="C42" s="63">
        <f t="shared" si="5"/>
        <v>1</v>
      </c>
      <c r="D42" s="63">
        <f t="shared" si="6"/>
        <v>28</v>
      </c>
      <c r="E42" s="62" t="str">
        <f t="shared" si="2"/>
        <v>BAHIA DE CADIZ</v>
      </c>
      <c r="F42" s="62">
        <f t="shared" si="7"/>
        <v>161</v>
      </c>
      <c r="G42" s="62">
        <f t="shared" si="8"/>
        <v>167</v>
      </c>
    </row>
    <row r="43" spans="1:9" x14ac:dyDescent="0.25">
      <c r="A43" s="62" t="str">
        <f t="shared" si="3"/>
        <v>BAHIA DE CADIZ</v>
      </c>
      <c r="B43" s="63">
        <f t="shared" si="4"/>
        <v>161</v>
      </c>
      <c r="C43" s="63">
        <f t="shared" si="5"/>
        <v>167</v>
      </c>
      <c r="D43" s="63">
        <f t="shared" si="6"/>
        <v>5</v>
      </c>
      <c r="E43" s="62" t="str">
        <f t="shared" si="2"/>
        <v>MALAGA</v>
      </c>
      <c r="F43" s="62">
        <f t="shared" si="7"/>
        <v>109</v>
      </c>
      <c r="G43" s="62">
        <f t="shared" si="8"/>
        <v>133</v>
      </c>
    </row>
    <row r="44" spans="1:9" x14ac:dyDescent="0.25">
      <c r="A44" s="62" t="str">
        <f t="shared" si="3"/>
        <v>BALEARES</v>
      </c>
      <c r="B44" s="63">
        <f t="shared" si="4"/>
        <v>440</v>
      </c>
      <c r="C44" s="63">
        <f t="shared" si="5"/>
        <v>435</v>
      </c>
      <c r="D44" s="63">
        <f t="shared" si="6"/>
        <v>2</v>
      </c>
      <c r="E44" s="62" t="str">
        <f t="shared" si="2"/>
        <v>VALENCIA</v>
      </c>
      <c r="F44" s="62">
        <f t="shared" si="7"/>
        <v>105</v>
      </c>
      <c r="G44" s="62">
        <f t="shared" si="8"/>
        <v>121</v>
      </c>
    </row>
    <row r="45" spans="1:9" x14ac:dyDescent="0.25">
      <c r="A45" s="62" t="str">
        <f t="shared" si="3"/>
        <v>BARCELONA</v>
      </c>
      <c r="B45" s="63">
        <f t="shared" si="4"/>
        <v>464</v>
      </c>
      <c r="C45" s="63">
        <f t="shared" si="5"/>
        <v>519</v>
      </c>
      <c r="D45" s="63">
        <f t="shared" si="6"/>
        <v>1</v>
      </c>
      <c r="E45" s="62" t="str">
        <f>INDEX($A$38:$B$65,MATCH(ROW()-37,$D$38:$D$65,0),1)</f>
        <v>CARTAGENA</v>
      </c>
      <c r="F45" s="62">
        <f t="shared" si="7"/>
        <v>59</v>
      </c>
      <c r="G45" s="62">
        <f t="shared" si="8"/>
        <v>62</v>
      </c>
    </row>
    <row r="46" spans="1:9" x14ac:dyDescent="0.25">
      <c r="A46" s="62" t="str">
        <f t="shared" si="3"/>
        <v>BILBAO</v>
      </c>
      <c r="B46" s="63">
        <f t="shared" si="4"/>
        <v>36</v>
      </c>
      <c r="C46" s="63">
        <f t="shared" si="5"/>
        <v>23</v>
      </c>
      <c r="D46" s="63">
        <f t="shared" si="6"/>
        <v>12</v>
      </c>
      <c r="E46" s="62" t="str">
        <f>A47</f>
        <v>CARTAGENA</v>
      </c>
      <c r="F46" s="62">
        <f>LOOKUP(E46,$A$38:$A$65,$B$38:$B$65)</f>
        <v>59</v>
      </c>
      <c r="G46" s="62">
        <f>LOOKUP(E46,$A$38:$A$65,$C$38:$C$65)</f>
        <v>62</v>
      </c>
    </row>
    <row r="47" spans="1:9" x14ac:dyDescent="0.25">
      <c r="A47" s="62" t="str">
        <f t="shared" si="3"/>
        <v>CARTAGENA</v>
      </c>
      <c r="B47" s="63">
        <f t="shared" si="4"/>
        <v>59</v>
      </c>
      <c r="C47" s="63">
        <f t="shared" si="5"/>
        <v>62</v>
      </c>
      <c r="D47" s="63">
        <f t="shared" si="6"/>
        <v>8</v>
      </c>
      <c r="E47" s="62" t="str">
        <f t="shared" si="2"/>
        <v>VIGO</v>
      </c>
      <c r="F47" s="62">
        <f t="shared" si="7"/>
        <v>38</v>
      </c>
      <c r="G47" s="62">
        <f t="shared" si="8"/>
        <v>51</v>
      </c>
    </row>
    <row r="48" spans="1:9" x14ac:dyDescent="0.25">
      <c r="A48" s="62" t="str">
        <f t="shared" si="3"/>
        <v>CASTELLON</v>
      </c>
      <c r="B48" s="63">
        <f t="shared" si="4"/>
        <v>0</v>
      </c>
      <c r="C48" s="63">
        <f t="shared" si="5"/>
        <v>1</v>
      </c>
      <c r="D48" s="63">
        <f t="shared" si="6"/>
        <v>28</v>
      </c>
      <c r="E48" s="62" t="str">
        <f t="shared" si="2"/>
        <v>SEVILLA</v>
      </c>
      <c r="F48" s="62">
        <f t="shared" si="7"/>
        <v>37</v>
      </c>
      <c r="G48" s="62">
        <f t="shared" si="8"/>
        <v>36</v>
      </c>
    </row>
    <row r="49" spans="1:7" x14ac:dyDescent="0.25">
      <c r="A49" s="62" t="str">
        <f t="shared" si="3"/>
        <v>CEUTA</v>
      </c>
      <c r="B49" s="63">
        <f t="shared" si="4"/>
        <v>6</v>
      </c>
      <c r="C49" s="63">
        <f t="shared" si="5"/>
        <v>2</v>
      </c>
      <c r="D49" s="63">
        <f t="shared" si="6"/>
        <v>18</v>
      </c>
      <c r="E49" s="62" t="str">
        <f t="shared" si="2"/>
        <v>BILBAO</v>
      </c>
      <c r="F49" s="62">
        <f t="shared" si="7"/>
        <v>36</v>
      </c>
      <c r="G49" s="62">
        <f t="shared" si="8"/>
        <v>23</v>
      </c>
    </row>
    <row r="50" spans="1:7" x14ac:dyDescent="0.25">
      <c r="A50" s="62" t="str">
        <f t="shared" si="3"/>
        <v>FERROL-SAN CIBRAO</v>
      </c>
      <c r="B50" s="63">
        <f t="shared" si="4"/>
        <v>13</v>
      </c>
      <c r="C50" s="63">
        <f t="shared" si="5"/>
        <v>3</v>
      </c>
      <c r="D50" s="63">
        <f t="shared" si="6"/>
        <v>15</v>
      </c>
      <c r="E50" s="62" t="str">
        <f t="shared" si="2"/>
        <v>MOTRIL</v>
      </c>
      <c r="F50" s="62">
        <f t="shared" si="7"/>
        <v>19</v>
      </c>
      <c r="G50" s="62">
        <f t="shared" si="8"/>
        <v>15</v>
      </c>
    </row>
    <row r="51" spans="1:7" x14ac:dyDescent="0.25">
      <c r="A51" s="62" t="str">
        <f t="shared" si="3"/>
        <v>GIJON</v>
      </c>
      <c r="B51" s="63">
        <f t="shared" si="4"/>
        <v>4</v>
      </c>
      <c r="C51" s="63">
        <f t="shared" si="5"/>
        <v>6</v>
      </c>
      <c r="D51" s="63">
        <f t="shared" si="6"/>
        <v>20</v>
      </c>
      <c r="E51" s="62" t="str">
        <f t="shared" si="2"/>
        <v>ALICANTE</v>
      </c>
      <c r="F51" s="62">
        <f t="shared" si="7"/>
        <v>15</v>
      </c>
      <c r="G51" s="62">
        <f t="shared" si="8"/>
        <v>15</v>
      </c>
    </row>
    <row r="52" spans="1:7" x14ac:dyDescent="0.25">
      <c r="A52" s="62" t="str">
        <f t="shared" si="3"/>
        <v>HUELVA</v>
      </c>
      <c r="B52" s="63">
        <f t="shared" si="4"/>
        <v>1</v>
      </c>
      <c r="C52" s="63">
        <f t="shared" si="5"/>
        <v>1</v>
      </c>
      <c r="D52" s="63">
        <f t="shared" si="6"/>
        <v>24</v>
      </c>
      <c r="E52" s="62" t="str">
        <f t="shared" si="2"/>
        <v>FERROL-SAN CIBRAO</v>
      </c>
      <c r="F52" s="62">
        <f t="shared" si="7"/>
        <v>13</v>
      </c>
      <c r="G52" s="62">
        <f t="shared" si="8"/>
        <v>3</v>
      </c>
    </row>
    <row r="53" spans="1:7" x14ac:dyDescent="0.25">
      <c r="A53" s="62" t="str">
        <f t="shared" si="3"/>
        <v>LAS PALMAS</v>
      </c>
      <c r="B53" s="63">
        <f t="shared" si="4"/>
        <v>287</v>
      </c>
      <c r="C53" s="63">
        <f t="shared" si="5"/>
        <v>238</v>
      </c>
      <c r="D53" s="63">
        <f t="shared" si="6"/>
        <v>3</v>
      </c>
      <c r="E53" s="62" t="str">
        <f t="shared" si="2"/>
        <v>ALMERIA</v>
      </c>
      <c r="F53" s="62">
        <f t="shared" si="7"/>
        <v>10</v>
      </c>
      <c r="G53" s="62">
        <f t="shared" si="8"/>
        <v>16</v>
      </c>
    </row>
    <row r="54" spans="1:7" x14ac:dyDescent="0.25">
      <c r="A54" s="62" t="str">
        <f t="shared" si="3"/>
        <v>MALAGA</v>
      </c>
      <c r="B54" s="63">
        <f t="shared" si="4"/>
        <v>109</v>
      </c>
      <c r="C54" s="63">
        <f t="shared" si="5"/>
        <v>133</v>
      </c>
      <c r="D54" s="63">
        <f t="shared" si="6"/>
        <v>6</v>
      </c>
      <c r="E54" s="62" t="str">
        <f t="shared" si="2"/>
        <v>SANTANDER</v>
      </c>
      <c r="F54" s="62">
        <f t="shared" si="7"/>
        <v>7</v>
      </c>
      <c r="G54" s="62">
        <f t="shared" si="8"/>
        <v>9</v>
      </c>
    </row>
    <row r="55" spans="1:7" x14ac:dyDescent="0.25">
      <c r="A55" s="62" t="str">
        <f t="shared" si="3"/>
        <v>MARIN Y RIA DE PONTEVEDRA</v>
      </c>
      <c r="B55" s="63">
        <f t="shared" si="4"/>
        <v>0</v>
      </c>
      <c r="C55" s="63">
        <f t="shared" si="5"/>
        <v>0</v>
      </c>
      <c r="D55" s="63">
        <f t="shared" si="6"/>
        <v>28</v>
      </c>
      <c r="E55" s="62" t="str">
        <f t="shared" si="2"/>
        <v>CEUTA</v>
      </c>
      <c r="F55" s="62">
        <f t="shared" ref="F55:F65" si="9">LOOKUP(E55,$A$38:$A$65,$B$38:$B$65)</f>
        <v>6</v>
      </c>
      <c r="G55" s="62">
        <f t="shared" si="8"/>
        <v>2</v>
      </c>
    </row>
    <row r="56" spans="1:7" x14ac:dyDescent="0.25">
      <c r="A56" s="62" t="str">
        <f t="shared" si="3"/>
        <v>MELILLA</v>
      </c>
      <c r="B56" s="63">
        <f t="shared" si="4"/>
        <v>1</v>
      </c>
      <c r="C56" s="63">
        <f t="shared" si="5"/>
        <v>4</v>
      </c>
      <c r="D56" s="63">
        <f t="shared" si="6"/>
        <v>24</v>
      </c>
      <c r="E56" s="62" t="e">
        <f t="shared" si="2"/>
        <v>#N/A</v>
      </c>
      <c r="F56" s="62" t="e">
        <f t="shared" si="9"/>
        <v>#N/A</v>
      </c>
      <c r="G56" s="62" t="e">
        <f t="shared" si="8"/>
        <v>#N/A</v>
      </c>
    </row>
    <row r="57" spans="1:7" x14ac:dyDescent="0.25">
      <c r="A57" s="62" t="str">
        <f t="shared" si="3"/>
        <v>MOTRIL</v>
      </c>
      <c r="B57" s="63">
        <f t="shared" si="4"/>
        <v>19</v>
      </c>
      <c r="C57" s="63">
        <f t="shared" si="5"/>
        <v>15</v>
      </c>
      <c r="D57" s="63">
        <f t="shared" si="6"/>
        <v>13</v>
      </c>
      <c r="E57" s="62" t="str">
        <f t="shared" si="2"/>
        <v>GIJON</v>
      </c>
      <c r="F57" s="62">
        <f t="shared" si="9"/>
        <v>4</v>
      </c>
      <c r="G57" s="62">
        <f t="shared" si="8"/>
        <v>6</v>
      </c>
    </row>
    <row r="58" spans="1:7" x14ac:dyDescent="0.25">
      <c r="A58" s="62" t="str">
        <f t="shared" si="3"/>
        <v>PASAIA</v>
      </c>
      <c r="B58" s="63">
        <f t="shared" si="4"/>
        <v>0</v>
      </c>
      <c r="C58" s="63">
        <f t="shared" si="5"/>
        <v>0</v>
      </c>
      <c r="D58" s="63">
        <f t="shared" si="6"/>
        <v>28</v>
      </c>
      <c r="E58" s="62" t="str">
        <f t="shared" si="2"/>
        <v>TARRAGONA</v>
      </c>
      <c r="F58" s="62">
        <f t="shared" si="9"/>
        <v>2</v>
      </c>
      <c r="G58" s="62">
        <f t="shared" si="8"/>
        <v>2</v>
      </c>
    </row>
    <row r="59" spans="1:7" x14ac:dyDescent="0.25">
      <c r="A59" s="62" t="str">
        <f t="shared" si="3"/>
        <v>SANTA CRUZ DE TENERIFE</v>
      </c>
      <c r="B59" s="63">
        <f t="shared" si="4"/>
        <v>285</v>
      </c>
      <c r="C59" s="63">
        <f t="shared" si="5"/>
        <v>289</v>
      </c>
      <c r="D59" s="63">
        <f t="shared" si="6"/>
        <v>4</v>
      </c>
      <c r="E59" s="62" t="e">
        <f t="shared" si="2"/>
        <v>#N/A</v>
      </c>
      <c r="F59" s="62" t="e">
        <f t="shared" si="9"/>
        <v>#N/A</v>
      </c>
      <c r="G59" s="62" t="e">
        <f t="shared" si="8"/>
        <v>#N/A</v>
      </c>
    </row>
    <row r="60" spans="1:7" x14ac:dyDescent="0.25">
      <c r="A60" s="62" t="str">
        <f t="shared" si="3"/>
        <v>SANTANDER</v>
      </c>
      <c r="B60" s="63">
        <f t="shared" si="4"/>
        <v>7</v>
      </c>
      <c r="C60" s="63">
        <f t="shared" si="5"/>
        <v>9</v>
      </c>
      <c r="D60" s="63">
        <f t="shared" si="6"/>
        <v>17</v>
      </c>
      <c r="E60" s="62" t="e">
        <f t="shared" si="2"/>
        <v>#N/A</v>
      </c>
      <c r="F60" s="62" t="e">
        <f t="shared" si="9"/>
        <v>#N/A</v>
      </c>
      <c r="G60" s="62" t="e">
        <f t="shared" si="8"/>
        <v>#N/A</v>
      </c>
    </row>
    <row r="61" spans="1:7" x14ac:dyDescent="0.25">
      <c r="A61" s="62" t="str">
        <f t="shared" si="3"/>
        <v>SEVILLA</v>
      </c>
      <c r="B61" s="63">
        <f t="shared" si="4"/>
        <v>37</v>
      </c>
      <c r="C61" s="63">
        <f t="shared" si="5"/>
        <v>36</v>
      </c>
      <c r="D61" s="63">
        <f t="shared" si="6"/>
        <v>11</v>
      </c>
      <c r="E61" s="62" t="str">
        <f t="shared" si="2"/>
        <v>AVILES</v>
      </c>
      <c r="F61" s="62">
        <f t="shared" si="9"/>
        <v>1</v>
      </c>
      <c r="G61" s="62">
        <f t="shared" si="8"/>
        <v>2</v>
      </c>
    </row>
    <row r="62" spans="1:7" x14ac:dyDescent="0.25">
      <c r="A62" s="62" t="str">
        <f t="shared" si="3"/>
        <v>TARRAGONA</v>
      </c>
      <c r="B62" s="63">
        <f t="shared" si="4"/>
        <v>2</v>
      </c>
      <c r="C62" s="63">
        <f t="shared" si="5"/>
        <v>2</v>
      </c>
      <c r="D62" s="63">
        <f t="shared" si="6"/>
        <v>21</v>
      </c>
      <c r="E62" s="62" t="e">
        <f t="shared" si="2"/>
        <v>#N/A</v>
      </c>
      <c r="F62" s="62" t="e">
        <f t="shared" si="9"/>
        <v>#N/A</v>
      </c>
      <c r="G62" s="62" t="e">
        <f t="shared" si="8"/>
        <v>#N/A</v>
      </c>
    </row>
    <row r="63" spans="1:7" x14ac:dyDescent="0.25">
      <c r="A63" s="62" t="str">
        <f t="shared" si="3"/>
        <v>VALENCIA</v>
      </c>
      <c r="B63" s="63">
        <f t="shared" si="4"/>
        <v>105</v>
      </c>
      <c r="C63" s="63">
        <f t="shared" si="5"/>
        <v>121</v>
      </c>
      <c r="D63" s="63">
        <f t="shared" si="6"/>
        <v>7</v>
      </c>
      <c r="E63" s="62" t="e">
        <f t="shared" si="2"/>
        <v>#N/A</v>
      </c>
      <c r="F63" s="62" t="e">
        <f t="shared" si="9"/>
        <v>#N/A</v>
      </c>
      <c r="G63" s="62" t="e">
        <f t="shared" si="8"/>
        <v>#N/A</v>
      </c>
    </row>
    <row r="64" spans="1:7" x14ac:dyDescent="0.25">
      <c r="A64" s="62" t="str">
        <f t="shared" si="3"/>
        <v>VIGO</v>
      </c>
      <c r="B64" s="63">
        <f t="shared" si="4"/>
        <v>38</v>
      </c>
      <c r="C64" s="63">
        <f t="shared" si="5"/>
        <v>51</v>
      </c>
      <c r="D64" s="63">
        <f t="shared" si="6"/>
        <v>10</v>
      </c>
      <c r="E64" s="62" t="e">
        <f t="shared" si="2"/>
        <v>#N/A</v>
      </c>
      <c r="F64" s="62" t="e">
        <f t="shared" si="9"/>
        <v>#N/A</v>
      </c>
      <c r="G64" s="62" t="e">
        <f t="shared" si="8"/>
        <v>#N/A</v>
      </c>
    </row>
    <row r="65" spans="1:7" x14ac:dyDescent="0.25">
      <c r="A65" s="62" t="str">
        <f t="shared" si="3"/>
        <v>VILAGARCIA</v>
      </c>
      <c r="B65" s="63">
        <f t="shared" si="4"/>
        <v>4</v>
      </c>
      <c r="C65" s="63">
        <f t="shared" si="5"/>
        <v>5</v>
      </c>
      <c r="D65" s="63">
        <f t="shared" si="6"/>
        <v>20</v>
      </c>
      <c r="E65" s="62" t="str">
        <f t="shared" si="2"/>
        <v>BAHIA DE ALGECIRAS</v>
      </c>
      <c r="F65" s="62">
        <f t="shared" si="9"/>
        <v>0</v>
      </c>
      <c r="G65" s="62">
        <f t="shared" si="8"/>
        <v>1</v>
      </c>
    </row>
    <row r="67" spans="1:7" x14ac:dyDescent="0.25">
      <c r="A67" s="64"/>
      <c r="B67" s="65"/>
      <c r="C67" s="65"/>
      <c r="D67" s="65"/>
      <c r="E67" s="65"/>
      <c r="F67" s="6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9</A_x00f1_o>
  </documentManagement>
</p:properties>
</file>

<file path=customXml/itemProps1.xml><?xml version="1.0" encoding="utf-8"?>
<ds:datastoreItem xmlns:ds="http://schemas.openxmlformats.org/officeDocument/2006/customXml" ds:itemID="{9A28B58C-DA93-4605-AF81-98FCBA6F93F7}"/>
</file>

<file path=customXml/itemProps2.xml><?xml version="1.0" encoding="utf-8"?>
<ds:datastoreItem xmlns:ds="http://schemas.openxmlformats.org/officeDocument/2006/customXml" ds:itemID="{88EE5985-A169-46DC-ABE3-F2A73D1FD016}"/>
</file>

<file path=customXml/itemProps3.xml><?xml version="1.0" encoding="utf-8"?>
<ds:datastoreItem xmlns:ds="http://schemas.openxmlformats.org/officeDocument/2006/customXml" ds:itemID="{F6672C80-75DE-4207-ACB2-5C99994E83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2017-09-25T11:43:37Z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