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B35" i="27" l="1"/>
  <c r="C35" i="27"/>
  <c r="E6" i="29" l="1"/>
  <c r="D6" i="29"/>
  <c r="C6" i="29"/>
  <c r="B6" i="29"/>
  <c r="E6" i="28"/>
  <c r="D6" i="28"/>
  <c r="C6" i="28"/>
  <c r="B6" i="28"/>
  <c r="E6" i="27"/>
  <c r="D6" i="27"/>
  <c r="C6" i="27"/>
  <c r="B6" i="27"/>
  <c r="C35" i="26" l="1"/>
  <c r="D35" i="26"/>
  <c r="E35" i="26"/>
  <c r="B35" i="26"/>
  <c r="C35" i="25"/>
  <c r="D35" i="25"/>
  <c r="E35" i="25"/>
  <c r="B35" i="25"/>
  <c r="C35" i="24"/>
  <c r="D35" i="24"/>
  <c r="E35" i="24"/>
  <c r="B35" i="24"/>
  <c r="C35" i="23"/>
  <c r="D35" i="23"/>
  <c r="E35" i="23"/>
  <c r="B35" i="23"/>
  <c r="C35" i="22"/>
  <c r="D35" i="22"/>
  <c r="E35" i="22"/>
  <c r="B35" i="22"/>
  <c r="C35" i="21"/>
  <c r="D35" i="21"/>
  <c r="E35" i="21"/>
  <c r="B35" i="21"/>
  <c r="C35" i="29"/>
  <c r="D35" i="29"/>
  <c r="E35" i="29"/>
  <c r="B35" i="29"/>
  <c r="D35" i="28"/>
  <c r="E35" i="28"/>
  <c r="C35" i="28"/>
  <c r="B35" i="28"/>
  <c r="D35" i="27"/>
  <c r="E35" i="27"/>
  <c r="C35" i="17"/>
  <c r="D35" i="17"/>
  <c r="E35" i="17"/>
  <c r="B35" i="17"/>
  <c r="C35" i="16"/>
  <c r="D35" i="16"/>
  <c r="E35" i="16"/>
  <c r="B35" i="16"/>
  <c r="C35" i="15"/>
  <c r="D35" i="15"/>
  <c r="E35" i="15"/>
  <c r="B35" i="15"/>
  <c r="C35" i="14"/>
  <c r="D35" i="14"/>
  <c r="E35" i="14"/>
  <c r="B35" i="14"/>
  <c r="C35" i="13"/>
  <c r="D35" i="13"/>
  <c r="E35" i="13"/>
  <c r="B35" i="13"/>
  <c r="C35" i="12"/>
  <c r="D35" i="12"/>
  <c r="E35" i="12"/>
  <c r="B35" i="12"/>
  <c r="C35" i="11"/>
  <c r="D35" i="11"/>
  <c r="E35" i="11"/>
  <c r="B35" i="11"/>
  <c r="C35" i="10"/>
  <c r="D35" i="10"/>
  <c r="E35" i="10"/>
  <c r="B35" i="10"/>
  <c r="C35" i="9"/>
  <c r="D35" i="9"/>
  <c r="E35" i="9"/>
  <c r="B35" i="9"/>
  <c r="C35" i="8"/>
  <c r="D35" i="8"/>
  <c r="E35" i="8"/>
  <c r="B35" i="8"/>
  <c r="C35" i="7"/>
  <c r="D35" i="7"/>
  <c r="E35" i="7"/>
  <c r="B35" i="7"/>
  <c r="C35" i="6"/>
  <c r="D35" i="6"/>
  <c r="E35" i="6"/>
  <c r="F35" i="6" s="1"/>
  <c r="B35" i="6"/>
  <c r="D19" i="4"/>
  <c r="E19" i="4"/>
  <c r="F19" i="4"/>
  <c r="G19" i="4"/>
  <c r="H19" i="4" l="1"/>
  <c r="E35" i="5"/>
  <c r="D35" i="5"/>
  <c r="C35" i="5"/>
  <c r="B35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 l="1"/>
  <c r="I26" i="4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B6" i="5" l="1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<sst xmlns="http://schemas.openxmlformats.org/spreadsheetml/2006/main" count="755" uniqueCount="99">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</sst>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2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4" fillId="0" borderId="0" xfId="0" applyFont="1" applyAlignment="1"/>
    <xf numFmtId="0" fontId="37" fillId="0" borderId="0" xfId="0" applyFont="1"/>
    <xf numFmtId="14" fontId="38" fillId="0" borderId="0" xfId="0" applyNumberFormat="1" applyFont="1" applyAlignment="1">
      <alignment horizontal="right"/>
    </xf>
    <xf numFmtId="0" fontId="35" fillId="6" borderId="9" xfId="0" applyFont="1" applyFill="1" applyBorder="1" applyAlignment="1">
      <alignment horizontal="center"/>
    </xf>
    <xf numFmtId="0" fontId="39" fillId="2" borderId="9" xfId="0" applyFont="1" applyFill="1" applyBorder="1" applyAlignment="1">
      <alignment horizontal="left"/>
    </xf>
    <xf numFmtId="3" fontId="40" fillId="2" borderId="9" xfId="0" applyNumberFormat="1" applyFont="1" applyFill="1" applyBorder="1" applyAlignment="1">
      <alignment horizontal="right" vertical="center"/>
    </xf>
    <xf numFmtId="4" fontId="40" fillId="2" borderId="9" xfId="0" applyNumberFormat="1" applyFont="1" applyFill="1" applyBorder="1" applyAlignment="1">
      <alignment horizontal="right"/>
    </xf>
    <xf numFmtId="4" fontId="37" fillId="0" borderId="0" xfId="0" applyNumberFormat="1" applyFont="1"/>
    <xf numFmtId="0" fontId="39" fillId="5" borderId="9" xfId="0" applyFont="1" applyFill="1" applyBorder="1" applyAlignment="1">
      <alignment horizontal="left"/>
    </xf>
    <xf numFmtId="3" fontId="40" fillId="5" borderId="9" xfId="0" applyNumberFormat="1" applyFont="1" applyFill="1" applyBorder="1" applyAlignment="1">
      <alignment horizontal="right" vertical="center"/>
    </xf>
    <xf numFmtId="4" fontId="40" fillId="5" borderId="9" xfId="0" applyNumberFormat="1" applyFont="1" applyFill="1" applyBorder="1" applyAlignment="1">
      <alignment horizontal="right"/>
    </xf>
    <xf numFmtId="0" fontId="38" fillId="6" borderId="9" xfId="0" applyFont="1" applyFill="1" applyBorder="1" applyAlignment="1">
      <alignment horizontal="left"/>
    </xf>
    <xf numFmtId="3" fontId="38" fillId="6" borderId="9" xfId="0" applyNumberFormat="1" applyFont="1" applyFill="1" applyBorder="1" applyAlignment="1">
      <alignment horizontal="right"/>
    </xf>
    <xf numFmtId="4" fontId="38" fillId="6" borderId="9" xfId="0" applyNumberFormat="1" applyFont="1" applyFill="1" applyBorder="1" applyAlignment="1">
      <alignment horizontal="right"/>
    </xf>
    <xf numFmtId="0" fontId="41" fillId="0" borderId="0" xfId="0" applyFont="1"/>
    <xf numFmtId="3" fontId="41" fillId="0" borderId="0" xfId="0" applyNumberFormat="1" applyFont="1"/>
    <xf numFmtId="0" fontId="37" fillId="0" borderId="6" xfId="0" applyFont="1" applyBorder="1"/>
    <xf numFmtId="0" fontId="37" fillId="0" borderId="7" xfId="0" applyFont="1" applyBorder="1"/>
    <xf numFmtId="0" fontId="37" fillId="0" borderId="8" xfId="0" applyFont="1" applyBorder="1"/>
    <xf numFmtId="0" fontId="36" fillId="6" borderId="9" xfId="0" applyFont="1" applyFill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5" fillId="6" borderId="9" xfId="0" applyFont="1" applyFill="1" applyBorder="1" applyAlignment="1">
      <alignment horizontal="left" vertical="center"/>
    </xf>
    <xf numFmtId="0" fontId="37" fillId="0" borderId="9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42" fillId="0" borderId="0" xfId="0" applyFont="1"/>
    <xf numFmtId="0" fontId="43" fillId="0" borderId="0" xfId="0" applyFont="1" applyAlignment="1"/>
    <xf numFmtId="0" fontId="44" fillId="0" borderId="0" xfId="0" applyFont="1"/>
    <xf numFmtId="14" fontId="45" fillId="0" borderId="0" xfId="0" applyNumberFormat="1" applyFont="1" applyAlignment="1">
      <alignment horizontal="right"/>
    </xf>
    <xf numFmtId="0" fontId="42" fillId="4" borderId="0" xfId="0" applyFont="1" applyFill="1" applyAlignment="1">
      <alignment horizontal="center" vertical="center"/>
    </xf>
    <xf numFmtId="0" fontId="42" fillId="0" borderId="0" xfId="0" applyFont="1" applyAlignment="1"/>
    <xf numFmtId="0" fontId="42" fillId="4" borderId="5" xfId="0" applyFont="1" applyFill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42" fillId="0" borderId="5" xfId="0" applyFont="1" applyBorder="1" applyAlignment="1"/>
    <xf numFmtId="0" fontId="46" fillId="4" borderId="1" xfId="0" applyFont="1" applyFill="1" applyBorder="1" applyAlignment="1">
      <alignment horizontal="center"/>
    </xf>
    <xf numFmtId="0" fontId="46" fillId="2" borderId="2" xfId="0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horizontal="left"/>
    </xf>
    <xf numFmtId="3" fontId="46" fillId="2" borderId="1" xfId="0" applyNumberFormat="1" applyFont="1" applyFill="1" applyBorder="1" applyAlignment="1">
      <alignment horizontal="right"/>
    </xf>
    <xf numFmtId="4" fontId="46" fillId="2" borderId="1" xfId="0" applyNumberFormat="1" applyFont="1" applyFill="1" applyBorder="1" applyAlignment="1">
      <alignment horizontal="right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47" fillId="3" borderId="1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/>
    </xf>
    <xf numFmtId="3" fontId="47" fillId="5" borderId="1" xfId="0" applyNumberFormat="1" applyFont="1" applyFill="1" applyBorder="1" applyAlignment="1">
      <alignment horizontal="right"/>
    </xf>
    <xf numFmtId="4" fontId="47" fillId="5" borderId="1" xfId="0" applyNumberFormat="1" applyFont="1" applyFill="1" applyBorder="1" applyAlignment="1">
      <alignment horizontal="right"/>
    </xf>
    <xf numFmtId="0" fontId="46" fillId="2" borderId="1" xfId="0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46" fillId="4" borderId="1" xfId="0" applyFont="1" applyFill="1" applyBorder="1" applyAlignment="1">
      <alignment horizontal="right"/>
    </xf>
    <xf numFmtId="3" fontId="47" fillId="4" borderId="1" xfId="0" applyNumberFormat="1" applyFont="1" applyFill="1" applyBorder="1" applyAlignment="1">
      <alignment horizontal="right"/>
    </xf>
    <xf numFmtId="4" fontId="47" fillId="4" borderId="1" xfId="0" applyNumberFormat="1" applyFont="1" applyFill="1" applyBorder="1" applyAlignment="1">
      <alignment horizontal="right"/>
    </xf>
    <xf numFmtId="4" fontId="42" fillId="0" borderId="0" xfId="0" applyNumberFormat="1" applyFont="1"/>
    <xf numFmtId="0" fontId="46" fillId="2" borderId="4" xfId="0" applyFont="1" applyFill="1" applyBorder="1" applyAlignment="1">
      <alignment horizontal="center"/>
    </xf>
    <xf numFmtId="0" fontId="46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71132741</c:v>
                </c:pt>
                <c:pt idx="1">
                  <c:v>49788372</c:v>
                </c:pt>
                <c:pt idx="2">
                  <c:v>34830362</c:v>
                </c:pt>
                <c:pt idx="3">
                  <c:v>23764328</c:v>
                </c:pt>
                <c:pt idx="4">
                  <c:v>23108296</c:v>
                </c:pt>
                <c:pt idx="5">
                  <c:v>22880650</c:v>
                </c:pt>
                <c:pt idx="6">
                  <c:v>19746143</c:v>
                </c:pt>
                <c:pt idx="7">
                  <c:v>16068746</c:v>
                </c:pt>
                <c:pt idx="8">
                  <c:v>13981620</c:v>
                </c:pt>
                <c:pt idx="9">
                  <c:v>11846393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67263264</c:v>
                </c:pt>
                <c:pt idx="1">
                  <c:v>49110894</c:v>
                </c:pt>
                <c:pt idx="2">
                  <c:v>32600551</c:v>
                </c:pt>
                <c:pt idx="3">
                  <c:v>21768776</c:v>
                </c:pt>
                <c:pt idx="4">
                  <c:v>20832682</c:v>
                </c:pt>
                <c:pt idx="5">
                  <c:v>22786528</c:v>
                </c:pt>
                <c:pt idx="6">
                  <c:v>18626301</c:v>
                </c:pt>
                <c:pt idx="7">
                  <c:v>16553217</c:v>
                </c:pt>
                <c:pt idx="8">
                  <c:v>13067053</c:v>
                </c:pt>
                <c:pt idx="9">
                  <c:v>10375328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66605990</c:v>
                </c:pt>
                <c:pt idx="1">
                  <c:v>49478892</c:v>
                </c:pt>
                <c:pt idx="2">
                  <c:v>34026063</c:v>
                </c:pt>
                <c:pt idx="3">
                  <c:v>23714461</c:v>
                </c:pt>
                <c:pt idx="4">
                  <c:v>23064840</c:v>
                </c:pt>
                <c:pt idx="5">
                  <c:v>22752019</c:v>
                </c:pt>
                <c:pt idx="6">
                  <c:v>19601850</c:v>
                </c:pt>
                <c:pt idx="7">
                  <c:v>14508618</c:v>
                </c:pt>
                <c:pt idx="8">
                  <c:v>13911638</c:v>
                </c:pt>
                <c:pt idx="9">
                  <c:v>11825970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63484006</c:v>
                </c:pt>
                <c:pt idx="1">
                  <c:v>48754237</c:v>
                </c:pt>
                <c:pt idx="2">
                  <c:v>31794005</c:v>
                </c:pt>
                <c:pt idx="3">
                  <c:v>21653415</c:v>
                </c:pt>
                <c:pt idx="4">
                  <c:v>20686011</c:v>
                </c:pt>
                <c:pt idx="5">
                  <c:v>22441736</c:v>
                </c:pt>
                <c:pt idx="6">
                  <c:v>18528979</c:v>
                </c:pt>
                <c:pt idx="7">
                  <c:v>14767791</c:v>
                </c:pt>
                <c:pt idx="8">
                  <c:v>12989005</c:v>
                </c:pt>
                <c:pt idx="9">
                  <c:v>10349948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19148638</c:v>
                </c:pt>
                <c:pt idx="1">
                  <c:v>19080292</c:v>
                </c:pt>
                <c:pt idx="2">
                  <c:v>15639680</c:v>
                </c:pt>
                <c:pt idx="3">
                  <c:v>14314199</c:v>
                </c:pt>
                <c:pt idx="4">
                  <c:v>12050615</c:v>
                </c:pt>
                <c:pt idx="5">
                  <c:v>9885033</c:v>
                </c:pt>
                <c:pt idx="6">
                  <c:v>6337024</c:v>
                </c:pt>
                <c:pt idx="7">
                  <c:v>4640549</c:v>
                </c:pt>
                <c:pt idx="8">
                  <c:v>4306446</c:v>
                </c:pt>
                <c:pt idx="9">
                  <c:v>3664881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17654598</c:v>
                </c:pt>
                <c:pt idx="1">
                  <c:v>18035098</c:v>
                </c:pt>
                <c:pt idx="2">
                  <c:v>15265446</c:v>
                </c:pt>
                <c:pt idx="3">
                  <c:v>13734948</c:v>
                </c:pt>
                <c:pt idx="4">
                  <c:v>12176240</c:v>
                </c:pt>
                <c:pt idx="5">
                  <c:v>8347366</c:v>
                </c:pt>
                <c:pt idx="6">
                  <c:v>5922695</c:v>
                </c:pt>
                <c:pt idx="7">
                  <c:v>5373448</c:v>
                </c:pt>
                <c:pt idx="8">
                  <c:v>5104336</c:v>
                </c:pt>
                <c:pt idx="9">
                  <c:v>3117406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BARCELONA</c:v>
                </c:pt>
                <c:pt idx="5">
                  <c:v>BILBAO</c:v>
                </c:pt>
                <c:pt idx="6">
                  <c:v>HUELVA</c:v>
                </c:pt>
                <c:pt idx="7">
                  <c:v>ALMERIA</c:v>
                </c:pt>
                <c:pt idx="8">
                  <c:v>CASTELLON</c:v>
                </c:pt>
                <c:pt idx="9">
                  <c:v>A CORUÑA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11757436</c:v>
                </c:pt>
                <c:pt idx="1">
                  <c:v>6660904</c:v>
                </c:pt>
                <c:pt idx="2">
                  <c:v>6613119</c:v>
                </c:pt>
                <c:pt idx="3">
                  <c:v>3627016</c:v>
                </c:pt>
                <c:pt idx="4">
                  <c:v>3507447</c:v>
                </c:pt>
                <c:pt idx="5">
                  <c:v>3417807</c:v>
                </c:pt>
                <c:pt idx="6">
                  <c:v>3390333</c:v>
                </c:pt>
                <c:pt idx="7">
                  <c:v>3280528</c:v>
                </c:pt>
                <c:pt idx="8">
                  <c:v>3199429</c:v>
                </c:pt>
                <c:pt idx="9">
                  <c:v>3140402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BARCELONA</c:v>
                </c:pt>
                <c:pt idx="5">
                  <c:v>BILBAO</c:v>
                </c:pt>
                <c:pt idx="6">
                  <c:v>HUELVA</c:v>
                </c:pt>
                <c:pt idx="7">
                  <c:v>ALMERIA</c:v>
                </c:pt>
                <c:pt idx="8">
                  <c:v>CASTELLON</c:v>
                </c:pt>
                <c:pt idx="9">
                  <c:v>A CORUÑA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10885393</c:v>
                </c:pt>
                <c:pt idx="1">
                  <c:v>4975510</c:v>
                </c:pt>
                <c:pt idx="2">
                  <c:v>6367651</c:v>
                </c:pt>
                <c:pt idx="3">
                  <c:v>3143010</c:v>
                </c:pt>
                <c:pt idx="4">
                  <c:v>3323992</c:v>
                </c:pt>
                <c:pt idx="5">
                  <c:v>3319139</c:v>
                </c:pt>
                <c:pt idx="6">
                  <c:v>2750098</c:v>
                </c:pt>
                <c:pt idx="7">
                  <c:v>3023953</c:v>
                </c:pt>
                <c:pt idx="8">
                  <c:v>2244599</c:v>
                </c:pt>
                <c:pt idx="9">
                  <c:v>2611030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46128590</c:v>
                </c:pt>
                <c:pt idx="1">
                  <c:v>43828558</c:v>
                </c:pt>
                <c:pt idx="2">
                  <c:v>20633583</c:v>
                </c:pt>
                <c:pt idx="3">
                  <c:v>10883600</c:v>
                </c:pt>
                <c:pt idx="4">
                  <c:v>7286086</c:v>
                </c:pt>
                <c:pt idx="5">
                  <c:v>7283597</c:v>
                </c:pt>
                <c:pt idx="6">
                  <c:v>4022216</c:v>
                </c:pt>
                <c:pt idx="7">
                  <c:v>2542422</c:v>
                </c:pt>
                <c:pt idx="8">
                  <c:v>2289517</c:v>
                </c:pt>
                <c:pt idx="9">
                  <c:v>2089737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44439092</c:v>
                </c:pt>
                <c:pt idx="1">
                  <c:v>43892959</c:v>
                </c:pt>
                <c:pt idx="2">
                  <c:v>20122647</c:v>
                </c:pt>
                <c:pt idx="3">
                  <c:v>10944982</c:v>
                </c:pt>
                <c:pt idx="4">
                  <c:v>6799797</c:v>
                </c:pt>
                <c:pt idx="5">
                  <c:v>6946357</c:v>
                </c:pt>
                <c:pt idx="6">
                  <c:v>3900337</c:v>
                </c:pt>
                <c:pt idx="7">
                  <c:v>2646825</c:v>
                </c:pt>
                <c:pt idx="8">
                  <c:v>2182654</c:v>
                </c:pt>
                <c:pt idx="9">
                  <c:v>1975553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TARRAGONA</c:v>
                </c:pt>
                <c:pt idx="6">
                  <c:v>GIJON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52604</c:v>
                </c:pt>
                <c:pt idx="1">
                  <c:v>42547</c:v>
                </c:pt>
                <c:pt idx="2">
                  <c:v>16617</c:v>
                </c:pt>
                <c:pt idx="3">
                  <c:v>13170</c:v>
                </c:pt>
                <c:pt idx="4">
                  <c:v>11268</c:v>
                </c:pt>
                <c:pt idx="5">
                  <c:v>9752</c:v>
                </c:pt>
                <c:pt idx="6">
                  <c:v>5832</c:v>
                </c:pt>
                <c:pt idx="7">
                  <c:v>5478</c:v>
                </c:pt>
                <c:pt idx="8">
                  <c:v>3512</c:v>
                </c:pt>
                <c:pt idx="9">
                  <c:v>2821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TARRAGONA</c:v>
                </c:pt>
                <c:pt idx="6">
                  <c:v>GIJON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55293</c:v>
                </c:pt>
                <c:pt idx="1">
                  <c:v>35131</c:v>
                </c:pt>
                <c:pt idx="2">
                  <c:v>17194</c:v>
                </c:pt>
                <c:pt idx="3">
                  <c:v>11152</c:v>
                </c:pt>
                <c:pt idx="4">
                  <c:v>17505</c:v>
                </c:pt>
                <c:pt idx="5">
                  <c:v>2775</c:v>
                </c:pt>
                <c:pt idx="6">
                  <c:v>8293</c:v>
                </c:pt>
                <c:pt idx="7">
                  <c:v>4147</c:v>
                </c:pt>
                <c:pt idx="8">
                  <c:v>3714</c:v>
                </c:pt>
                <c:pt idx="9">
                  <c:v>3743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2780784</c:v>
                </c:pt>
                <c:pt idx="1">
                  <c:v>1559099</c:v>
                </c:pt>
                <c:pt idx="2">
                  <c:v>802452</c:v>
                </c:pt>
                <c:pt idx="3">
                  <c:v>544578</c:v>
                </c:pt>
                <c:pt idx="4">
                  <c:v>412278</c:v>
                </c:pt>
                <c:pt idx="5">
                  <c:v>307626</c:v>
                </c:pt>
                <c:pt idx="6">
                  <c:v>167835</c:v>
                </c:pt>
                <c:pt idx="7">
                  <c:v>165489</c:v>
                </c:pt>
                <c:pt idx="8">
                  <c:v>98042</c:v>
                </c:pt>
                <c:pt idx="9">
                  <c:v>94615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2030040</c:v>
                </c:pt>
                <c:pt idx="1">
                  <c:v>1784552</c:v>
                </c:pt>
                <c:pt idx="2">
                  <c:v>804342</c:v>
                </c:pt>
                <c:pt idx="3">
                  <c:v>642004</c:v>
                </c:pt>
                <c:pt idx="4">
                  <c:v>468494</c:v>
                </c:pt>
                <c:pt idx="5">
                  <c:v>355246</c:v>
                </c:pt>
                <c:pt idx="6">
                  <c:v>214326</c:v>
                </c:pt>
                <c:pt idx="7">
                  <c:v>165922</c:v>
                </c:pt>
                <c:pt idx="8">
                  <c:v>95495</c:v>
                </c:pt>
                <c:pt idx="9">
                  <c:v>93070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GIJON</c:v>
                </c:pt>
                <c:pt idx="6">
                  <c:v>HUELVA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44745874</c:v>
                </c:pt>
                <c:pt idx="1">
                  <c:v>22777297</c:v>
                </c:pt>
                <c:pt idx="2">
                  <c:v>6185197</c:v>
                </c:pt>
                <c:pt idx="3">
                  <c:v>6079220</c:v>
                </c:pt>
                <c:pt idx="4">
                  <c:v>3028355</c:v>
                </c:pt>
                <c:pt idx="5">
                  <c:v>1005721</c:v>
                </c:pt>
                <c:pt idx="6">
                  <c:v>930395</c:v>
                </c:pt>
                <c:pt idx="7">
                  <c:v>175361</c:v>
                </c:pt>
                <c:pt idx="8">
                  <c:v>153125</c:v>
                </c:pt>
                <c:pt idx="9">
                  <c:v>146387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GIJON</c:v>
                </c:pt>
                <c:pt idx="6">
                  <c:v>HUELVA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42876874</c:v>
                </c:pt>
                <c:pt idx="1">
                  <c:v>23828210</c:v>
                </c:pt>
                <c:pt idx="2">
                  <c:v>6615739</c:v>
                </c:pt>
                <c:pt idx="3">
                  <c:v>5209554</c:v>
                </c:pt>
                <c:pt idx="4">
                  <c:v>2244422</c:v>
                </c:pt>
                <c:pt idx="5">
                  <c:v>554013</c:v>
                </c:pt>
                <c:pt idx="6">
                  <c:v>1039390</c:v>
                </c:pt>
                <c:pt idx="7">
                  <c:v>693194</c:v>
                </c:pt>
                <c:pt idx="8">
                  <c:v>228909</c:v>
                </c:pt>
                <c:pt idx="9">
                  <c:v>96617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ALICANTE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38485132</c:v>
                </c:pt>
                <c:pt idx="1">
                  <c:v>22721194</c:v>
                </c:pt>
                <c:pt idx="2">
                  <c:v>5740887</c:v>
                </c:pt>
                <c:pt idx="3">
                  <c:v>2289901</c:v>
                </c:pt>
                <c:pt idx="4">
                  <c:v>653654</c:v>
                </c:pt>
                <c:pt idx="5">
                  <c:v>175163</c:v>
                </c:pt>
                <c:pt idx="6">
                  <c:v>100184</c:v>
                </c:pt>
                <c:pt idx="7">
                  <c:v>73353</c:v>
                </c:pt>
                <c:pt idx="8">
                  <c:v>24335</c:v>
                </c:pt>
                <c:pt idx="9">
                  <c:v>18023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ALICANTE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36575710</c:v>
                </c:pt>
                <c:pt idx="1">
                  <c:v>23672899</c:v>
                </c:pt>
                <c:pt idx="2">
                  <c:v>6276220</c:v>
                </c:pt>
                <c:pt idx="3">
                  <c:v>2522251</c:v>
                </c:pt>
                <c:pt idx="4">
                  <c:v>678415</c:v>
                </c:pt>
                <c:pt idx="5">
                  <c:v>691166</c:v>
                </c:pt>
                <c:pt idx="6">
                  <c:v>21798</c:v>
                </c:pt>
                <c:pt idx="7">
                  <c:v>93920</c:v>
                </c:pt>
                <c:pt idx="8">
                  <c:v>27098</c:v>
                </c:pt>
                <c:pt idx="9">
                  <c:v>18377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41169385</c:v>
                </c:pt>
                <c:pt idx="1">
                  <c:v>36785986</c:v>
                </c:pt>
                <c:pt idx="2">
                  <c:v>13090102</c:v>
                </c:pt>
                <c:pt idx="3">
                  <c:v>8178123</c:v>
                </c:pt>
                <c:pt idx="4">
                  <c:v>4846021</c:v>
                </c:pt>
                <c:pt idx="5">
                  <c:v>2084476</c:v>
                </c:pt>
                <c:pt idx="6">
                  <c:v>1790913</c:v>
                </c:pt>
                <c:pt idx="7">
                  <c:v>1771917</c:v>
                </c:pt>
                <c:pt idx="8">
                  <c:v>1299423</c:v>
                </c:pt>
                <c:pt idx="9">
                  <c:v>930728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39296124</c:v>
                </c:pt>
                <c:pt idx="1">
                  <c:v>37362946</c:v>
                </c:pt>
                <c:pt idx="2">
                  <c:v>12923391</c:v>
                </c:pt>
                <c:pt idx="3">
                  <c:v>8547634</c:v>
                </c:pt>
                <c:pt idx="4">
                  <c:v>4649226</c:v>
                </c:pt>
                <c:pt idx="5">
                  <c:v>1950885</c:v>
                </c:pt>
                <c:pt idx="6">
                  <c:v>1774241</c:v>
                </c:pt>
                <c:pt idx="7">
                  <c:v>1803141</c:v>
                </c:pt>
                <c:pt idx="8">
                  <c:v>1173086</c:v>
                </c:pt>
                <c:pt idx="9">
                  <c:v>788505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7434691</c:v>
                </c:pt>
                <c:pt idx="1">
                  <c:v>7116272</c:v>
                </c:pt>
                <c:pt idx="2">
                  <c:v>5672454</c:v>
                </c:pt>
                <c:pt idx="3">
                  <c:v>4756956</c:v>
                </c:pt>
                <c:pt idx="4">
                  <c:v>2428120</c:v>
                </c:pt>
                <c:pt idx="5">
                  <c:v>2348597</c:v>
                </c:pt>
                <c:pt idx="6">
                  <c:v>984684</c:v>
                </c:pt>
                <c:pt idx="7">
                  <c:v>718919</c:v>
                </c:pt>
                <c:pt idx="8">
                  <c:v>621181</c:v>
                </c:pt>
                <c:pt idx="9">
                  <c:v>561538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7048700</c:v>
                </c:pt>
                <c:pt idx="1">
                  <c:v>6657361</c:v>
                </c:pt>
                <c:pt idx="2">
                  <c:v>4766974</c:v>
                </c:pt>
                <c:pt idx="3">
                  <c:v>4524351</c:v>
                </c:pt>
                <c:pt idx="4">
                  <c:v>2058612</c:v>
                </c:pt>
                <c:pt idx="5">
                  <c:v>2260791</c:v>
                </c:pt>
                <c:pt idx="6">
                  <c:v>874724</c:v>
                </c:pt>
                <c:pt idx="7">
                  <c:v>707063</c:v>
                </c:pt>
                <c:pt idx="8">
                  <c:v>729032</c:v>
                </c:pt>
                <c:pt idx="9">
                  <c:v>672595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TARRAGONA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3462662</c:v>
                </c:pt>
                <c:pt idx="1">
                  <c:v>3302886</c:v>
                </c:pt>
                <c:pt idx="2">
                  <c:v>1383964</c:v>
                </c:pt>
                <c:pt idx="3">
                  <c:v>735520</c:v>
                </c:pt>
                <c:pt idx="4">
                  <c:v>462420.25</c:v>
                </c:pt>
                <c:pt idx="5">
                  <c:v>234584</c:v>
                </c:pt>
                <c:pt idx="6">
                  <c:v>158791</c:v>
                </c:pt>
                <c:pt idx="7">
                  <c:v>150837</c:v>
                </c:pt>
                <c:pt idx="8">
                  <c:v>118357</c:v>
                </c:pt>
                <c:pt idx="9">
                  <c:v>117946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TARRAGONA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3199775</c:v>
                </c:pt>
                <c:pt idx="1">
                  <c:v>3277665</c:v>
                </c:pt>
                <c:pt idx="2">
                  <c:v>1305848</c:v>
                </c:pt>
                <c:pt idx="3">
                  <c:v>777041</c:v>
                </c:pt>
                <c:pt idx="4">
                  <c:v>446755.75</c:v>
                </c:pt>
                <c:pt idx="5">
                  <c:v>225737</c:v>
                </c:pt>
                <c:pt idx="6">
                  <c:v>144545</c:v>
                </c:pt>
                <c:pt idx="7">
                  <c:v>158495.5</c:v>
                </c:pt>
                <c:pt idx="8">
                  <c:v>102928</c:v>
                </c:pt>
                <c:pt idx="9">
                  <c:v>110476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3189633</c:v>
                </c:pt>
                <c:pt idx="1">
                  <c:v>1760357</c:v>
                </c:pt>
                <c:pt idx="2">
                  <c:v>406512</c:v>
                </c:pt>
                <c:pt idx="3">
                  <c:v>228676</c:v>
                </c:pt>
                <c:pt idx="4">
                  <c:v>50738</c:v>
                </c:pt>
                <c:pt idx="5">
                  <c:v>50735</c:v>
                </c:pt>
                <c:pt idx="6">
                  <c:v>7667</c:v>
                </c:pt>
                <c:pt idx="7">
                  <c:v>4311</c:v>
                </c:pt>
                <c:pt idx="8">
                  <c:v>2417</c:v>
                </c:pt>
                <c:pt idx="9">
                  <c:v>2348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2907489</c:v>
                </c:pt>
                <c:pt idx="1">
                  <c:v>1609246</c:v>
                </c:pt>
                <c:pt idx="2">
                  <c:v>471823</c:v>
                </c:pt>
                <c:pt idx="3">
                  <c:v>212224.5</c:v>
                </c:pt>
                <c:pt idx="4">
                  <c:v>56132</c:v>
                </c:pt>
                <c:pt idx="5">
                  <c:v>184920</c:v>
                </c:pt>
                <c:pt idx="6">
                  <c:v>1510</c:v>
                </c:pt>
                <c:pt idx="7">
                  <c:v>6353</c:v>
                </c:pt>
                <c:pt idx="8">
                  <c:v>2149</c:v>
                </c:pt>
                <c:pt idx="9">
                  <c:v>2471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277320</c:v>
                </c:pt>
                <c:pt idx="1">
                  <c:v>210426</c:v>
                </c:pt>
                <c:pt idx="2">
                  <c:v>143944.5</c:v>
                </c:pt>
                <c:pt idx="3">
                  <c:v>124210</c:v>
                </c:pt>
                <c:pt idx="4">
                  <c:v>106041</c:v>
                </c:pt>
                <c:pt idx="5">
                  <c:v>85477</c:v>
                </c:pt>
                <c:pt idx="6">
                  <c:v>53275.25</c:v>
                </c:pt>
                <c:pt idx="7">
                  <c:v>52462</c:v>
                </c:pt>
                <c:pt idx="8">
                  <c:v>24964</c:v>
                </c:pt>
                <c:pt idx="9">
                  <c:v>23247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251382</c:v>
                </c:pt>
                <c:pt idx="1">
                  <c:v>200027</c:v>
                </c:pt>
                <c:pt idx="2">
                  <c:v>135119</c:v>
                </c:pt>
                <c:pt idx="3">
                  <c:v>108196</c:v>
                </c:pt>
                <c:pt idx="4">
                  <c:v>92700</c:v>
                </c:pt>
                <c:pt idx="5">
                  <c:v>87264</c:v>
                </c:pt>
                <c:pt idx="6">
                  <c:v>48801.25</c:v>
                </c:pt>
                <c:pt idx="7">
                  <c:v>47968</c:v>
                </c:pt>
                <c:pt idx="8">
                  <c:v>23795</c:v>
                </c:pt>
                <c:pt idx="9">
                  <c:v>23892.5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LAS PALMAS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1418319</c:v>
                </c:pt>
                <c:pt idx="1">
                  <c:v>1011336.5</c:v>
                </c:pt>
                <c:pt idx="2">
                  <c:v>408103.75</c:v>
                </c:pt>
                <c:pt idx="3">
                  <c:v>270092</c:v>
                </c:pt>
                <c:pt idx="4">
                  <c:v>145814</c:v>
                </c:pt>
                <c:pt idx="5">
                  <c:v>125332</c:v>
                </c:pt>
                <c:pt idx="6">
                  <c:v>60743</c:v>
                </c:pt>
                <c:pt idx="7">
                  <c:v>51682</c:v>
                </c:pt>
                <c:pt idx="8">
                  <c:v>49334</c:v>
                </c:pt>
                <c:pt idx="9">
                  <c:v>41237.5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LAS PALMAS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1560223</c:v>
                </c:pt>
                <c:pt idx="1">
                  <c:v>958494.5</c:v>
                </c:pt>
                <c:pt idx="2">
                  <c:v>397135.25</c:v>
                </c:pt>
                <c:pt idx="3">
                  <c:v>291919</c:v>
                </c:pt>
                <c:pt idx="4">
                  <c:v>140674</c:v>
                </c:pt>
                <c:pt idx="5">
                  <c:v>132727.5</c:v>
                </c:pt>
                <c:pt idx="6">
                  <c:v>43140</c:v>
                </c:pt>
                <c:pt idx="7">
                  <c:v>53835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1542529</c:v>
                </c:pt>
                <c:pt idx="1">
                  <c:v>1155288</c:v>
                </c:pt>
                <c:pt idx="2">
                  <c:v>461379</c:v>
                </c:pt>
                <c:pt idx="3">
                  <c:v>329008</c:v>
                </c:pt>
                <c:pt idx="4">
                  <c:v>273029</c:v>
                </c:pt>
                <c:pt idx="5">
                  <c:v>232167</c:v>
                </c:pt>
                <c:pt idx="6">
                  <c:v>151124</c:v>
                </c:pt>
                <c:pt idx="7">
                  <c:v>146526</c:v>
                </c:pt>
                <c:pt idx="8">
                  <c:v>118357</c:v>
                </c:pt>
                <c:pt idx="9">
                  <c:v>103163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1668419</c:v>
                </c:pt>
                <c:pt idx="1">
                  <c:v>1093623.5</c:v>
                </c:pt>
                <c:pt idx="2">
                  <c:v>445936.5</c:v>
                </c:pt>
                <c:pt idx="3">
                  <c:v>305218</c:v>
                </c:pt>
                <c:pt idx="4">
                  <c:v>292286</c:v>
                </c:pt>
                <c:pt idx="5">
                  <c:v>223588</c:v>
                </c:pt>
                <c:pt idx="6">
                  <c:v>143035</c:v>
                </c:pt>
                <c:pt idx="7">
                  <c:v>152142.5</c:v>
                </c:pt>
                <c:pt idx="8">
                  <c:v>102928</c:v>
                </c:pt>
                <c:pt idx="9">
                  <c:v>110695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ALMERIA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4316617</c:v>
                </c:pt>
                <c:pt idx="1">
                  <c:v>3970549</c:v>
                </c:pt>
                <c:pt idx="2">
                  <c:v>3692975</c:v>
                </c:pt>
                <c:pt idx="3">
                  <c:v>2772372</c:v>
                </c:pt>
                <c:pt idx="4">
                  <c:v>1558981</c:v>
                </c:pt>
                <c:pt idx="5">
                  <c:v>1534304</c:v>
                </c:pt>
                <c:pt idx="6">
                  <c:v>626291</c:v>
                </c:pt>
                <c:pt idx="7">
                  <c:v>540736</c:v>
                </c:pt>
                <c:pt idx="8">
                  <c:v>494898</c:v>
                </c:pt>
                <c:pt idx="9">
                  <c:v>422320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ALMERIA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4127489</c:v>
                </c:pt>
                <c:pt idx="1">
                  <c:v>4882813</c:v>
                </c:pt>
                <c:pt idx="2">
                  <c:v>3795502</c:v>
                </c:pt>
                <c:pt idx="3">
                  <c:v>2895564</c:v>
                </c:pt>
                <c:pt idx="4">
                  <c:v>1543399</c:v>
                </c:pt>
                <c:pt idx="5">
                  <c:v>1471087</c:v>
                </c:pt>
                <c:pt idx="6">
                  <c:v>628984</c:v>
                </c:pt>
                <c:pt idx="7">
                  <c:v>576523</c:v>
                </c:pt>
                <c:pt idx="8">
                  <c:v>602226</c:v>
                </c:pt>
                <c:pt idx="9">
                  <c:v>470769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1819849</c:v>
                </c:pt>
                <c:pt idx="1">
                  <c:v>1193747</c:v>
                </c:pt>
                <c:pt idx="2">
                  <c:v>633351</c:v>
                </c:pt>
                <c:pt idx="3">
                  <c:v>488426</c:v>
                </c:pt>
                <c:pt idx="4">
                  <c:v>263484</c:v>
                </c:pt>
                <c:pt idx="5">
                  <c:v>256306</c:v>
                </c:pt>
                <c:pt idx="6">
                  <c:v>242591</c:v>
                </c:pt>
                <c:pt idx="7">
                  <c:v>118389</c:v>
                </c:pt>
                <c:pt idx="8">
                  <c:v>94294</c:v>
                </c:pt>
                <c:pt idx="9">
                  <c:v>88805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2004422</c:v>
                </c:pt>
                <c:pt idx="1">
                  <c:v>1182792</c:v>
                </c:pt>
                <c:pt idx="2">
                  <c:v>424707</c:v>
                </c:pt>
                <c:pt idx="3">
                  <c:v>468169</c:v>
                </c:pt>
                <c:pt idx="4">
                  <c:v>255973</c:v>
                </c:pt>
                <c:pt idx="5">
                  <c:v>257159</c:v>
                </c:pt>
                <c:pt idx="6">
                  <c:v>313465</c:v>
                </c:pt>
                <c:pt idx="7">
                  <c:v>132576</c:v>
                </c:pt>
                <c:pt idx="8">
                  <c:v>96736</c:v>
                </c:pt>
                <c:pt idx="9">
                  <c:v>112261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936306</c:v>
                </c:pt>
                <c:pt idx="1">
                  <c:v>763040</c:v>
                </c:pt>
                <c:pt idx="2">
                  <c:v>318209</c:v>
                </c:pt>
                <c:pt idx="3">
                  <c:v>308469</c:v>
                </c:pt>
                <c:pt idx="4">
                  <c:v>298568</c:v>
                </c:pt>
                <c:pt idx="5">
                  <c:v>230780</c:v>
                </c:pt>
                <c:pt idx="6">
                  <c:v>114351</c:v>
                </c:pt>
                <c:pt idx="7">
                  <c:v>105242</c:v>
                </c:pt>
                <c:pt idx="8">
                  <c:v>82126</c:v>
                </c:pt>
                <c:pt idx="9">
                  <c:v>67756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954131</c:v>
                </c:pt>
                <c:pt idx="1">
                  <c:v>797214</c:v>
                </c:pt>
                <c:pt idx="2">
                  <c:v>325261</c:v>
                </c:pt>
                <c:pt idx="3">
                  <c:v>346346</c:v>
                </c:pt>
                <c:pt idx="4">
                  <c:v>295295</c:v>
                </c:pt>
                <c:pt idx="5">
                  <c:v>223307</c:v>
                </c:pt>
                <c:pt idx="6">
                  <c:v>118759</c:v>
                </c:pt>
                <c:pt idx="7">
                  <c:v>120893</c:v>
                </c:pt>
                <c:pt idx="8">
                  <c:v>71315</c:v>
                </c:pt>
                <c:pt idx="9">
                  <c:v>61232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22064</c:v>
                </c:pt>
                <c:pt idx="1">
                  <c:v>20075</c:v>
                </c:pt>
                <c:pt idx="2">
                  <c:v>9012</c:v>
                </c:pt>
                <c:pt idx="3">
                  <c:v>8348</c:v>
                </c:pt>
                <c:pt idx="4">
                  <c:v>7984</c:v>
                </c:pt>
                <c:pt idx="5">
                  <c:v>5851</c:v>
                </c:pt>
                <c:pt idx="6">
                  <c:v>5389</c:v>
                </c:pt>
                <c:pt idx="7">
                  <c:v>2152</c:v>
                </c:pt>
                <c:pt idx="8">
                  <c:v>1947</c:v>
                </c:pt>
                <c:pt idx="9">
                  <c:v>1390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23245</c:v>
                </c:pt>
                <c:pt idx="1">
                  <c:v>19337</c:v>
                </c:pt>
                <c:pt idx="2">
                  <c:v>8963</c:v>
                </c:pt>
                <c:pt idx="3">
                  <c:v>8816</c:v>
                </c:pt>
                <c:pt idx="4">
                  <c:v>8001</c:v>
                </c:pt>
                <c:pt idx="5">
                  <c:v>5908</c:v>
                </c:pt>
                <c:pt idx="6">
                  <c:v>5389</c:v>
                </c:pt>
                <c:pt idx="7">
                  <c:v>2129</c:v>
                </c:pt>
                <c:pt idx="8">
                  <c:v>1874</c:v>
                </c:pt>
                <c:pt idx="9">
                  <c:v>1360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299768705</c:v>
                </c:pt>
                <c:pt idx="1">
                  <c:v>193367970</c:v>
                </c:pt>
                <c:pt idx="2">
                  <c:v>159440936</c:v>
                </c:pt>
                <c:pt idx="3">
                  <c:v>147364914</c:v>
                </c:pt>
                <c:pt idx="4">
                  <c:v>128894829</c:v>
                </c:pt>
                <c:pt idx="5">
                  <c:v>122338829</c:v>
                </c:pt>
                <c:pt idx="6">
                  <c:v>43484708</c:v>
                </c:pt>
                <c:pt idx="7">
                  <c:v>31879301</c:v>
                </c:pt>
                <c:pt idx="8">
                  <c:v>30592416</c:v>
                </c:pt>
                <c:pt idx="9">
                  <c:v>27098710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265527120</c:v>
                </c:pt>
                <c:pt idx="1">
                  <c:v>197640833</c:v>
                </c:pt>
                <c:pt idx="2">
                  <c:v>158501279</c:v>
                </c:pt>
                <c:pt idx="3">
                  <c:v>147361257</c:v>
                </c:pt>
                <c:pt idx="4">
                  <c:v>134274407</c:v>
                </c:pt>
                <c:pt idx="5">
                  <c:v>102069271</c:v>
                </c:pt>
                <c:pt idx="6">
                  <c:v>45555063</c:v>
                </c:pt>
                <c:pt idx="7">
                  <c:v>29952730</c:v>
                </c:pt>
                <c:pt idx="8">
                  <c:v>28008186</c:v>
                </c:pt>
                <c:pt idx="9">
                  <c:v>26086391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554</c:v>
                </c:pt>
                <c:pt idx="1">
                  <c:v>532</c:v>
                </c:pt>
                <c:pt idx="2">
                  <c:v>299</c:v>
                </c:pt>
                <c:pt idx="3">
                  <c:v>298</c:v>
                </c:pt>
                <c:pt idx="4">
                  <c:v>198</c:v>
                </c:pt>
                <c:pt idx="5">
                  <c:v>142</c:v>
                </c:pt>
                <c:pt idx="6">
                  <c:v>123</c:v>
                </c:pt>
                <c:pt idx="7">
                  <c:v>70</c:v>
                </c:pt>
                <c:pt idx="8">
                  <c:v>70</c:v>
                </c:pt>
                <c:pt idx="9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616</c:v>
                </c:pt>
                <c:pt idx="1">
                  <c:v>518</c:v>
                </c:pt>
                <c:pt idx="2">
                  <c:v>251</c:v>
                </c:pt>
                <c:pt idx="3">
                  <c:v>299</c:v>
                </c:pt>
                <c:pt idx="4">
                  <c:v>209</c:v>
                </c:pt>
                <c:pt idx="5">
                  <c:v>161</c:v>
                </c:pt>
                <c:pt idx="6">
                  <c:v>143</c:v>
                </c:pt>
                <c:pt idx="7">
                  <c:v>77</c:v>
                </c:pt>
                <c:pt idx="8">
                  <c:v>77</c:v>
                </c:pt>
                <c:pt idx="9">
                  <c:v>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99" bestFit="1" customWidth="1"/>
    <col min="2" max="2" width="16" style="99" bestFit="1" customWidth="1"/>
    <col min="3" max="3" width="26.5703125" style="99" bestFit="1" customWidth="1"/>
    <col min="4" max="16384" width="11.42578125" style="99"/>
  </cols>
  <sheetData>
    <row r="1" spans="1:9" ht="22.5" customHeight="1" x14ac:dyDescent="0.35">
      <c r="D1" s="100" t="s">
        <v>39</v>
      </c>
    </row>
    <row r="4" spans="1:9" x14ac:dyDescent="0.25">
      <c r="F4" s="101"/>
      <c r="G4" s="101"/>
      <c r="I4" s="102">
        <v>41946</v>
      </c>
    </row>
    <row r="6" spans="1:9" x14ac:dyDescent="0.25">
      <c r="A6" s="103" t="s">
        <v>42</v>
      </c>
      <c r="B6" s="104"/>
      <c r="C6" s="104"/>
      <c r="D6" s="105" t="s">
        <v>98</v>
      </c>
      <c r="E6" s="106"/>
      <c r="F6" s="105" t="s">
        <v>40</v>
      </c>
      <c r="G6" s="106"/>
      <c r="H6" s="105" t="s">
        <v>41</v>
      </c>
      <c r="I6" s="106"/>
    </row>
    <row r="7" spans="1:9" x14ac:dyDescent="0.25">
      <c r="A7" s="107"/>
      <c r="B7" s="107"/>
      <c r="C7" s="107"/>
      <c r="D7" s="108">
        <v>2013</v>
      </c>
      <c r="E7" s="108">
        <v>2014</v>
      </c>
      <c r="F7" s="108">
        <v>2013</v>
      </c>
      <c r="G7" s="108">
        <v>2014</v>
      </c>
      <c r="H7" s="108" t="s">
        <v>0</v>
      </c>
      <c r="I7" s="108" t="s">
        <v>3</v>
      </c>
    </row>
    <row r="8" spans="1:9" x14ac:dyDescent="0.25">
      <c r="A8" s="109" t="s">
        <v>12</v>
      </c>
      <c r="B8" s="109" t="s">
        <v>13</v>
      </c>
      <c r="C8" s="110" t="s">
        <v>14</v>
      </c>
      <c r="D8" s="111">
        <v>12878510</v>
      </c>
      <c r="E8" s="111">
        <v>13488694</v>
      </c>
      <c r="F8" s="111">
        <v>114960896</v>
      </c>
      <c r="G8" s="111">
        <v>119002948</v>
      </c>
      <c r="H8" s="111">
        <v>4042052</v>
      </c>
      <c r="I8" s="112">
        <f>((G8*100/F8)-100)</f>
        <v>3.5160233963381842</v>
      </c>
    </row>
    <row r="9" spans="1:9" x14ac:dyDescent="0.25">
      <c r="A9" s="113"/>
      <c r="B9" s="114"/>
      <c r="C9" s="110" t="s">
        <v>15</v>
      </c>
      <c r="D9" s="111">
        <v>7356082</v>
      </c>
      <c r="E9" s="111">
        <v>8220673</v>
      </c>
      <c r="F9" s="111">
        <v>57573705</v>
      </c>
      <c r="G9" s="111">
        <v>64920775</v>
      </c>
      <c r="H9" s="111">
        <v>7347070</v>
      </c>
      <c r="I9" s="112">
        <f t="shared" ref="I9:I19" si="0">((G9*100/F9)-100)</f>
        <v>12.761155461507997</v>
      </c>
    </row>
    <row r="10" spans="1:9" x14ac:dyDescent="0.25">
      <c r="A10" s="113"/>
      <c r="B10" s="109" t="s">
        <v>16</v>
      </c>
      <c r="C10" s="110" t="s">
        <v>17</v>
      </c>
      <c r="D10" s="111">
        <v>4790079</v>
      </c>
      <c r="E10" s="111">
        <v>5041443</v>
      </c>
      <c r="F10" s="111">
        <v>45237052</v>
      </c>
      <c r="G10" s="111">
        <v>46872157</v>
      </c>
      <c r="H10" s="111">
        <v>1635105</v>
      </c>
      <c r="I10" s="112">
        <f t="shared" si="0"/>
        <v>3.6145259863529589</v>
      </c>
    </row>
    <row r="11" spans="1:9" x14ac:dyDescent="0.25">
      <c r="A11" s="113"/>
      <c r="B11" s="113"/>
      <c r="C11" s="110" t="s">
        <v>18</v>
      </c>
      <c r="D11" s="111">
        <v>12707303</v>
      </c>
      <c r="E11" s="111">
        <v>12506951</v>
      </c>
      <c r="F11" s="111">
        <v>115031925</v>
      </c>
      <c r="G11" s="111">
        <v>116188417</v>
      </c>
      <c r="H11" s="111">
        <v>1156492</v>
      </c>
      <c r="I11" s="112">
        <f t="shared" si="0"/>
        <v>1.0053661190143544</v>
      </c>
    </row>
    <row r="12" spans="1:9" x14ac:dyDescent="0.25">
      <c r="A12" s="114"/>
      <c r="B12" s="114"/>
      <c r="C12" s="110" t="s">
        <v>2</v>
      </c>
      <c r="D12" s="111">
        <v>17497382</v>
      </c>
      <c r="E12" s="111">
        <v>17548394</v>
      </c>
      <c r="F12" s="111">
        <v>160268977</v>
      </c>
      <c r="G12" s="111">
        <v>163060574</v>
      </c>
      <c r="H12" s="111">
        <v>2791597</v>
      </c>
      <c r="I12" s="112">
        <f t="shared" si="0"/>
        <v>1.7418199406114638</v>
      </c>
    </row>
    <row r="13" spans="1:9" x14ac:dyDescent="0.25">
      <c r="A13" s="115"/>
      <c r="B13" s="115"/>
      <c r="C13" s="116" t="s">
        <v>2</v>
      </c>
      <c r="D13" s="117">
        <v>37731974</v>
      </c>
      <c r="E13" s="117">
        <v>39257761</v>
      </c>
      <c r="F13" s="117">
        <v>332803578</v>
      </c>
      <c r="G13" s="117">
        <v>346984297</v>
      </c>
      <c r="H13" s="117">
        <v>14180719</v>
      </c>
      <c r="I13" s="118">
        <f t="shared" si="0"/>
        <v>4.260987542627916</v>
      </c>
    </row>
    <row r="14" spans="1:9" x14ac:dyDescent="0.25">
      <c r="A14" s="109" t="s">
        <v>4</v>
      </c>
      <c r="B14" s="119" t="s">
        <v>5</v>
      </c>
      <c r="C14" s="110" t="s">
        <v>6</v>
      </c>
      <c r="D14" s="111">
        <v>21016</v>
      </c>
      <c r="E14" s="111">
        <v>20822</v>
      </c>
      <c r="F14" s="111">
        <v>175522</v>
      </c>
      <c r="G14" s="111">
        <v>178925</v>
      </c>
      <c r="H14" s="111">
        <v>3403</v>
      </c>
      <c r="I14" s="112">
        <f t="shared" si="0"/>
        <v>1.9387883000421624</v>
      </c>
    </row>
    <row r="15" spans="1:9" x14ac:dyDescent="0.25">
      <c r="A15" s="113"/>
      <c r="B15" s="109" t="s">
        <v>7</v>
      </c>
      <c r="C15" s="110" t="s">
        <v>8</v>
      </c>
      <c r="D15" s="111">
        <v>612486</v>
      </c>
      <c r="E15" s="111">
        <v>662399</v>
      </c>
      <c r="F15" s="111">
        <v>5704907</v>
      </c>
      <c r="G15" s="111">
        <v>6004210</v>
      </c>
      <c r="H15" s="111">
        <v>299303</v>
      </c>
      <c r="I15" s="112">
        <f t="shared" si="0"/>
        <v>5.2464133070004522</v>
      </c>
    </row>
    <row r="16" spans="1:9" x14ac:dyDescent="0.25">
      <c r="A16" s="113"/>
      <c r="B16" s="114"/>
      <c r="C16" s="110" t="s">
        <v>9</v>
      </c>
      <c r="D16" s="111">
        <v>188658</v>
      </c>
      <c r="E16" s="111">
        <v>216505</v>
      </c>
      <c r="F16" s="111">
        <v>1583434</v>
      </c>
      <c r="G16" s="111">
        <v>1480220</v>
      </c>
      <c r="H16" s="111">
        <v>-103214</v>
      </c>
      <c r="I16" s="112">
        <f t="shared" si="0"/>
        <v>-6.5183645166138859</v>
      </c>
    </row>
    <row r="17" spans="1:9" x14ac:dyDescent="0.25">
      <c r="A17" s="114"/>
      <c r="B17" s="119" t="s">
        <v>10</v>
      </c>
      <c r="C17" s="110" t="s">
        <v>11</v>
      </c>
      <c r="D17" s="111">
        <v>184723</v>
      </c>
      <c r="E17" s="111">
        <v>120857</v>
      </c>
      <c r="F17" s="111">
        <v>2275764</v>
      </c>
      <c r="G17" s="111">
        <v>1989371</v>
      </c>
      <c r="H17" s="111">
        <v>-286393</v>
      </c>
      <c r="I17" s="112">
        <f t="shared" si="0"/>
        <v>-12.5844771250446</v>
      </c>
    </row>
    <row r="18" spans="1:9" x14ac:dyDescent="0.25">
      <c r="A18" s="120"/>
      <c r="B18" s="120"/>
      <c r="C18" s="116" t="s">
        <v>2</v>
      </c>
      <c r="D18" s="117">
        <v>1006883</v>
      </c>
      <c r="E18" s="117">
        <v>1020583</v>
      </c>
      <c r="F18" s="117">
        <v>9739627</v>
      </c>
      <c r="G18" s="117">
        <v>9652726</v>
      </c>
      <c r="H18" s="117">
        <v>-86901</v>
      </c>
      <c r="I18" s="118">
        <f t="shared" si="0"/>
        <v>-0.89224156120147313</v>
      </c>
    </row>
    <row r="19" spans="1:9" x14ac:dyDescent="0.25">
      <c r="A19" s="121"/>
      <c r="B19" s="121"/>
      <c r="C19" s="122" t="s">
        <v>1</v>
      </c>
      <c r="D19" s="123">
        <f>+D13+D18</f>
        <v>38738857</v>
      </c>
      <c r="E19" s="123">
        <f t="shared" ref="E19:G19" si="1">+E13+E18</f>
        <v>40278344</v>
      </c>
      <c r="F19" s="123">
        <f t="shared" si="1"/>
        <v>342543205</v>
      </c>
      <c r="G19" s="123">
        <f t="shared" si="1"/>
        <v>356637023</v>
      </c>
      <c r="H19" s="123">
        <f t="shared" ref="H19" si="2">G19-F19</f>
        <v>14093818</v>
      </c>
      <c r="I19" s="124">
        <f t="shared" si="0"/>
        <v>4.1144643345063514</v>
      </c>
    </row>
    <row r="20" spans="1:9" x14ac:dyDescent="0.25">
      <c r="A20" s="120"/>
      <c r="B20" s="120"/>
      <c r="I20" s="125"/>
    </row>
    <row r="21" spans="1:9" x14ac:dyDescent="0.25">
      <c r="A21" s="109" t="s">
        <v>19</v>
      </c>
      <c r="B21" s="109" t="s">
        <v>20</v>
      </c>
      <c r="C21" s="110" t="s">
        <v>21</v>
      </c>
      <c r="D21" s="111">
        <v>9478075</v>
      </c>
      <c r="E21" s="111">
        <v>9144984</v>
      </c>
      <c r="F21" s="111">
        <v>83600313</v>
      </c>
      <c r="G21" s="111">
        <v>85625841</v>
      </c>
      <c r="H21" s="111">
        <v>2025528</v>
      </c>
      <c r="I21" s="112">
        <f t="shared" ref="I21:I34" si="3">((G21*100/F21)-100)</f>
        <v>2.4228713114985538</v>
      </c>
    </row>
    <row r="22" spans="1:9" x14ac:dyDescent="0.25">
      <c r="A22" s="113"/>
      <c r="B22" s="114"/>
      <c r="C22" s="110" t="s">
        <v>22</v>
      </c>
      <c r="D22" s="111">
        <v>7736160</v>
      </c>
      <c r="E22" s="111">
        <v>7339958</v>
      </c>
      <c r="F22" s="111">
        <v>70614769</v>
      </c>
      <c r="G22" s="111">
        <v>70312788</v>
      </c>
      <c r="H22" s="111">
        <v>-301981</v>
      </c>
      <c r="I22" s="112">
        <f t="shared" si="3"/>
        <v>-0.42764566715497665</v>
      </c>
    </row>
    <row r="23" spans="1:9" x14ac:dyDescent="0.25">
      <c r="A23" s="113"/>
      <c r="B23" s="119" t="s">
        <v>23</v>
      </c>
      <c r="C23" s="110" t="s">
        <v>24</v>
      </c>
      <c r="D23" s="111">
        <v>3516935</v>
      </c>
      <c r="E23" s="111">
        <v>3925652</v>
      </c>
      <c r="F23" s="111">
        <v>33868831</v>
      </c>
      <c r="G23" s="111">
        <v>36206952</v>
      </c>
      <c r="H23" s="111">
        <v>2338121</v>
      </c>
      <c r="I23" s="112">
        <f t="shared" si="3"/>
        <v>6.9034594078549674</v>
      </c>
    </row>
    <row r="24" spans="1:9" x14ac:dyDescent="0.25">
      <c r="A24" s="113"/>
      <c r="B24" s="109" t="s">
        <v>25</v>
      </c>
      <c r="C24" s="110" t="s">
        <v>26</v>
      </c>
      <c r="D24" s="111">
        <v>1169023</v>
      </c>
      <c r="E24" s="111">
        <v>1189554.25</v>
      </c>
      <c r="F24" s="111">
        <v>10397829.25</v>
      </c>
      <c r="G24" s="111">
        <v>10641611.75</v>
      </c>
      <c r="H24" s="111">
        <v>243782.5</v>
      </c>
      <c r="I24" s="112">
        <f t="shared" si="3"/>
        <v>2.3445518688431974</v>
      </c>
    </row>
    <row r="25" spans="1:9" x14ac:dyDescent="0.25">
      <c r="A25" s="113"/>
      <c r="B25" s="113"/>
      <c r="C25" s="110" t="s">
        <v>21</v>
      </c>
      <c r="D25" s="111">
        <v>596911.75</v>
      </c>
      <c r="E25" s="111">
        <v>612613.5</v>
      </c>
      <c r="F25" s="111">
        <v>5456545.75</v>
      </c>
      <c r="G25" s="111">
        <v>5706300.25</v>
      </c>
      <c r="H25" s="111">
        <v>249754.5</v>
      </c>
      <c r="I25" s="112">
        <f t="shared" si="3"/>
        <v>4.5771539622846547</v>
      </c>
    </row>
    <row r="26" spans="1:9" x14ac:dyDescent="0.25">
      <c r="A26" s="113"/>
      <c r="B26" s="113"/>
      <c r="C26" s="110" t="s">
        <v>27</v>
      </c>
      <c r="D26" s="111">
        <v>126024.25</v>
      </c>
      <c r="E26" s="111">
        <v>138139</v>
      </c>
      <c r="F26" s="111">
        <v>1124628.75</v>
      </c>
      <c r="G26" s="111">
        <v>1215418.75</v>
      </c>
      <c r="H26" s="111">
        <v>90790</v>
      </c>
      <c r="I26" s="112">
        <f t="shared" si="3"/>
        <v>8.0728862746928769</v>
      </c>
    </row>
    <row r="27" spans="1:9" x14ac:dyDescent="0.25">
      <c r="A27" s="113"/>
      <c r="B27" s="113"/>
      <c r="C27" s="110" t="s">
        <v>28</v>
      </c>
      <c r="D27" s="111">
        <v>446087</v>
      </c>
      <c r="E27" s="111">
        <v>438801.75</v>
      </c>
      <c r="F27" s="111">
        <v>3816643.75</v>
      </c>
      <c r="G27" s="111">
        <v>3719879.75</v>
      </c>
      <c r="H27" s="111">
        <v>-96764</v>
      </c>
      <c r="I27" s="112">
        <f t="shared" si="3"/>
        <v>-2.535316533014111</v>
      </c>
    </row>
    <row r="28" spans="1:9" x14ac:dyDescent="0.25">
      <c r="A28" s="113"/>
      <c r="B28" s="114"/>
      <c r="C28" s="110" t="s">
        <v>29</v>
      </c>
      <c r="D28" s="111">
        <v>572111.25</v>
      </c>
      <c r="E28" s="111">
        <v>576940.75</v>
      </c>
      <c r="F28" s="111">
        <v>4941283.5</v>
      </c>
      <c r="G28" s="111">
        <v>4935311.5</v>
      </c>
      <c r="H28" s="111">
        <v>-5972</v>
      </c>
      <c r="I28" s="112">
        <f t="shared" si="3"/>
        <v>-0.12085928686342129</v>
      </c>
    </row>
    <row r="29" spans="1:9" x14ac:dyDescent="0.25">
      <c r="A29" s="113"/>
      <c r="B29" s="109" t="s">
        <v>30</v>
      </c>
      <c r="C29" s="110" t="s">
        <v>31</v>
      </c>
      <c r="D29" s="111">
        <v>3032177</v>
      </c>
      <c r="E29" s="111">
        <v>2592543</v>
      </c>
      <c r="F29" s="111">
        <v>22489429</v>
      </c>
      <c r="G29" s="111">
        <v>21535018</v>
      </c>
      <c r="H29" s="111">
        <v>-954411</v>
      </c>
      <c r="I29" s="112">
        <f t="shared" si="3"/>
        <v>-4.2438205078483833</v>
      </c>
    </row>
    <row r="30" spans="1:9" x14ac:dyDescent="0.25">
      <c r="A30" s="113"/>
      <c r="B30" s="114"/>
      <c r="C30" s="110" t="s">
        <v>32</v>
      </c>
      <c r="D30" s="111">
        <v>821371</v>
      </c>
      <c r="E30" s="111">
        <v>818800</v>
      </c>
      <c r="F30" s="111">
        <v>5393244</v>
      </c>
      <c r="G30" s="111">
        <v>5392204</v>
      </c>
      <c r="H30" s="111">
        <v>-1040</v>
      </c>
      <c r="I30" s="112">
        <f t="shared" si="3"/>
        <v>-1.928338491639181E-2</v>
      </c>
    </row>
    <row r="31" spans="1:9" x14ac:dyDescent="0.25">
      <c r="A31" s="113"/>
      <c r="B31" s="119" t="s">
        <v>33</v>
      </c>
      <c r="C31" s="110" t="s">
        <v>34</v>
      </c>
      <c r="D31" s="111">
        <v>444398</v>
      </c>
      <c r="E31" s="111">
        <v>412477</v>
      </c>
      <c r="F31" s="111">
        <v>3505508</v>
      </c>
      <c r="G31" s="111">
        <v>3401150</v>
      </c>
      <c r="H31" s="111">
        <v>-104358</v>
      </c>
      <c r="I31" s="112">
        <f t="shared" si="3"/>
        <v>-2.9769722391162645</v>
      </c>
    </row>
    <row r="32" spans="1:9" x14ac:dyDescent="0.25">
      <c r="A32" s="113"/>
      <c r="B32" s="109" t="s">
        <v>35</v>
      </c>
      <c r="C32" s="110" t="s">
        <v>36</v>
      </c>
      <c r="D32" s="111">
        <v>12511</v>
      </c>
      <c r="E32" s="111">
        <v>12504</v>
      </c>
      <c r="F32" s="111">
        <v>100328</v>
      </c>
      <c r="G32" s="111">
        <v>99355</v>
      </c>
      <c r="H32" s="111">
        <v>-973</v>
      </c>
      <c r="I32" s="112">
        <f t="shared" si="3"/>
        <v>-0.96981899370065605</v>
      </c>
    </row>
    <row r="33" spans="1:9" x14ac:dyDescent="0.25">
      <c r="A33" s="113"/>
      <c r="B33" s="113"/>
      <c r="C33" s="110" t="s">
        <v>37</v>
      </c>
      <c r="D33" s="111">
        <v>161706576</v>
      </c>
      <c r="E33" s="111">
        <v>170097691</v>
      </c>
      <c r="F33" s="111">
        <v>1364322595</v>
      </c>
      <c r="G33" s="111">
        <v>1420840051</v>
      </c>
      <c r="H33" s="111">
        <v>56517456</v>
      </c>
      <c r="I33" s="112">
        <f t="shared" si="3"/>
        <v>4.1425287690115482</v>
      </c>
    </row>
    <row r="34" spans="1:9" x14ac:dyDescent="0.25">
      <c r="A34" s="126"/>
      <c r="B34" s="127"/>
      <c r="C34" s="110" t="s">
        <v>38</v>
      </c>
      <c r="D34" s="111">
        <v>386</v>
      </c>
      <c r="E34" s="111">
        <v>386</v>
      </c>
      <c r="F34" s="111">
        <v>2601</v>
      </c>
      <c r="G34" s="111">
        <v>2539</v>
      </c>
      <c r="H34" s="111">
        <v>-62</v>
      </c>
      <c r="I34" s="112">
        <f t="shared" si="3"/>
        <v>-2.3836985774701986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style="69" bestFit="1" customWidth="1"/>
    <col min="2" max="5" width="11.42578125" style="69"/>
    <col min="6" max="6" width="6.28515625" style="69" customWidth="1"/>
    <col min="7" max="16384" width="11.42578125" style="69"/>
  </cols>
  <sheetData>
    <row r="1" spans="1:12" s="67" customFormat="1" ht="22.5" customHeight="1" x14ac:dyDescent="0.35">
      <c r="F1" s="68" t="s">
        <v>74</v>
      </c>
    </row>
    <row r="2" spans="1:12" s="67" customFormat="1" ht="21" x14ac:dyDescent="0.35"/>
    <row r="5" spans="1:12" x14ac:dyDescent="0.25">
      <c r="A5" s="89" t="s">
        <v>97</v>
      </c>
      <c r="B5" s="87" t="str">
        <f>'Resumen general'!D6</f>
        <v>Mes Septiembre</v>
      </c>
      <c r="C5" s="88"/>
      <c r="D5" s="87" t="str">
        <f>'Resumen general'!F6</f>
        <v>Acumulado desde Enero</v>
      </c>
      <c r="E5" s="88"/>
      <c r="F5" s="88"/>
      <c r="L5" s="70">
        <f>'Resumen general'!I4</f>
        <v>41946</v>
      </c>
    </row>
    <row r="6" spans="1:12" x14ac:dyDescent="0.25">
      <c r="A6" s="90"/>
      <c r="B6" s="71">
        <f>'Resumen general'!D7</f>
        <v>2013</v>
      </c>
      <c r="C6" s="71">
        <f>'Resumen general'!E7</f>
        <v>2014</v>
      </c>
      <c r="D6" s="71">
        <f>'Resumen general'!F7</f>
        <v>2013</v>
      </c>
      <c r="E6" s="71">
        <f>'Resumen general'!G7</f>
        <v>2014</v>
      </c>
      <c r="F6" s="71" t="s">
        <v>43</v>
      </c>
    </row>
    <row r="7" spans="1:12" x14ac:dyDescent="0.25">
      <c r="A7" s="72" t="s">
        <v>44</v>
      </c>
      <c r="B7" s="73">
        <v>1037061</v>
      </c>
      <c r="C7" s="73">
        <v>901280</v>
      </c>
      <c r="D7" s="73">
        <v>9138237</v>
      </c>
      <c r="E7" s="73">
        <v>8825243</v>
      </c>
      <c r="F7" s="74">
        <f>((E7*100)/D7)-100</f>
        <v>-3.4251026757130489</v>
      </c>
      <c r="G7" s="75"/>
      <c r="H7" s="75"/>
      <c r="I7" s="75"/>
    </row>
    <row r="8" spans="1:12" x14ac:dyDescent="0.25">
      <c r="A8" s="76" t="s">
        <v>45</v>
      </c>
      <c r="B8" s="77">
        <v>176036</v>
      </c>
      <c r="C8" s="77">
        <v>261369</v>
      </c>
      <c r="D8" s="77">
        <v>1784030</v>
      </c>
      <c r="E8" s="77">
        <v>1889771</v>
      </c>
      <c r="F8" s="78">
        <f t="shared" ref="F8:F35" si="0">((E8*100)/D8)-100</f>
        <v>5.9270864279188089</v>
      </c>
      <c r="G8" s="75"/>
      <c r="H8" s="75"/>
      <c r="I8" s="75"/>
    </row>
    <row r="9" spans="1:12" x14ac:dyDescent="0.25">
      <c r="A9" s="72" t="s">
        <v>46</v>
      </c>
      <c r="B9" s="73">
        <v>386343</v>
      </c>
      <c r="C9" s="73">
        <v>288056</v>
      </c>
      <c r="D9" s="73">
        <v>3572575</v>
      </c>
      <c r="E9" s="73">
        <v>3851943</v>
      </c>
      <c r="F9" s="74">
        <f t="shared" si="0"/>
        <v>7.8197938461753722</v>
      </c>
      <c r="G9" s="75"/>
      <c r="H9" s="75"/>
      <c r="I9" s="75"/>
    </row>
    <row r="10" spans="1:12" x14ac:dyDescent="0.25">
      <c r="A10" s="76" t="s">
        <v>47</v>
      </c>
      <c r="B10" s="77">
        <v>502635</v>
      </c>
      <c r="C10" s="77">
        <v>419327</v>
      </c>
      <c r="D10" s="77">
        <v>3687022</v>
      </c>
      <c r="E10" s="77">
        <v>3680527</v>
      </c>
      <c r="F10" s="78">
        <f t="shared" si="0"/>
        <v>-0.17615842812979565</v>
      </c>
      <c r="G10" s="75"/>
      <c r="H10" s="75"/>
      <c r="I10" s="75"/>
    </row>
    <row r="11" spans="1:12" x14ac:dyDescent="0.25">
      <c r="A11" s="72" t="s">
        <v>48</v>
      </c>
      <c r="B11" s="73">
        <v>8101372</v>
      </c>
      <c r="C11" s="73">
        <v>6895821</v>
      </c>
      <c r="D11" s="73">
        <v>67263264</v>
      </c>
      <c r="E11" s="73">
        <v>71132741</v>
      </c>
      <c r="F11" s="74">
        <f t="shared" si="0"/>
        <v>5.7527345089884392</v>
      </c>
      <c r="G11" s="75"/>
      <c r="H11" s="75"/>
      <c r="I11" s="75"/>
    </row>
    <row r="12" spans="1:12" x14ac:dyDescent="0.25">
      <c r="A12" s="76" t="s">
        <v>49</v>
      </c>
      <c r="B12" s="77">
        <v>321091</v>
      </c>
      <c r="C12" s="77">
        <v>375355</v>
      </c>
      <c r="D12" s="77">
        <v>2870576</v>
      </c>
      <c r="E12" s="77">
        <v>2452024</v>
      </c>
      <c r="F12" s="78">
        <f t="shared" si="0"/>
        <v>-14.580767065564544</v>
      </c>
      <c r="G12" s="75"/>
      <c r="H12" s="75"/>
      <c r="I12" s="75"/>
    </row>
    <row r="13" spans="1:12" x14ac:dyDescent="0.25">
      <c r="A13" s="72" t="s">
        <v>50</v>
      </c>
      <c r="B13" s="73">
        <v>976439</v>
      </c>
      <c r="C13" s="73">
        <v>1070157</v>
      </c>
      <c r="D13" s="73">
        <v>9123311</v>
      </c>
      <c r="E13" s="73">
        <v>9616286</v>
      </c>
      <c r="F13" s="74">
        <f t="shared" si="0"/>
        <v>5.4034659127590885</v>
      </c>
      <c r="G13" s="75"/>
      <c r="H13" s="75"/>
      <c r="I13" s="75"/>
    </row>
    <row r="14" spans="1:12" x14ac:dyDescent="0.25">
      <c r="A14" s="76" t="s">
        <v>51</v>
      </c>
      <c r="B14" s="77">
        <v>3742998</v>
      </c>
      <c r="C14" s="77">
        <v>3906775</v>
      </c>
      <c r="D14" s="77">
        <v>32600551</v>
      </c>
      <c r="E14" s="77">
        <v>34830362</v>
      </c>
      <c r="F14" s="78">
        <f t="shared" si="0"/>
        <v>6.8397954378133079</v>
      </c>
      <c r="G14" s="75"/>
      <c r="H14" s="75"/>
      <c r="I14" s="75"/>
    </row>
    <row r="15" spans="1:12" x14ac:dyDescent="0.25">
      <c r="A15" s="72" t="s">
        <v>52</v>
      </c>
      <c r="B15" s="73">
        <v>2270807</v>
      </c>
      <c r="C15" s="73">
        <v>2685243</v>
      </c>
      <c r="D15" s="73">
        <v>22786528</v>
      </c>
      <c r="E15" s="73">
        <v>22880650</v>
      </c>
      <c r="F15" s="74">
        <f t="shared" si="0"/>
        <v>0.4130598571225903</v>
      </c>
      <c r="G15" s="75"/>
      <c r="H15" s="75"/>
      <c r="I15" s="75"/>
    </row>
    <row r="16" spans="1:12" x14ac:dyDescent="0.25">
      <c r="A16" s="76" t="s">
        <v>53</v>
      </c>
      <c r="B16" s="77">
        <v>2523613</v>
      </c>
      <c r="C16" s="77">
        <v>3050865</v>
      </c>
      <c r="D16" s="77">
        <v>21768776</v>
      </c>
      <c r="E16" s="77">
        <v>23764328</v>
      </c>
      <c r="F16" s="78">
        <f t="shared" si="0"/>
        <v>9.16703814674743</v>
      </c>
      <c r="G16" s="75"/>
      <c r="H16" s="75"/>
      <c r="I16" s="75"/>
    </row>
    <row r="17" spans="1:9" x14ac:dyDescent="0.25">
      <c r="A17" s="72" t="s">
        <v>54</v>
      </c>
      <c r="B17" s="73">
        <v>1190373</v>
      </c>
      <c r="C17" s="73">
        <v>1320099</v>
      </c>
      <c r="D17" s="73">
        <v>10375328</v>
      </c>
      <c r="E17" s="73">
        <v>11846393</v>
      </c>
      <c r="F17" s="74">
        <f t="shared" si="0"/>
        <v>14.178491513714079</v>
      </c>
      <c r="G17" s="75"/>
      <c r="H17" s="75"/>
      <c r="I17" s="75"/>
    </row>
    <row r="18" spans="1:9" x14ac:dyDescent="0.25">
      <c r="A18" s="76" t="s">
        <v>55</v>
      </c>
      <c r="B18" s="77">
        <v>165810</v>
      </c>
      <c r="C18" s="77">
        <v>172523</v>
      </c>
      <c r="D18" s="77">
        <v>1896087</v>
      </c>
      <c r="E18" s="77">
        <v>1696226</v>
      </c>
      <c r="F18" s="78">
        <f t="shared" si="0"/>
        <v>-10.540708311380229</v>
      </c>
      <c r="G18" s="75"/>
      <c r="H18" s="75"/>
      <c r="I18" s="75"/>
    </row>
    <row r="19" spans="1:9" x14ac:dyDescent="0.25">
      <c r="A19" s="72" t="s">
        <v>56</v>
      </c>
      <c r="B19" s="73">
        <v>1180504</v>
      </c>
      <c r="C19" s="73">
        <v>1062468</v>
      </c>
      <c r="D19" s="73">
        <v>9134307</v>
      </c>
      <c r="E19" s="73">
        <v>9421547</v>
      </c>
      <c r="F19" s="74">
        <f t="shared" si="0"/>
        <v>3.1446282679134896</v>
      </c>
      <c r="G19" s="75"/>
      <c r="H19" s="75"/>
      <c r="I19" s="75"/>
    </row>
    <row r="20" spans="1:9" x14ac:dyDescent="0.25">
      <c r="A20" s="76" t="s">
        <v>57</v>
      </c>
      <c r="B20" s="77">
        <v>1569744</v>
      </c>
      <c r="C20" s="77">
        <v>1887500</v>
      </c>
      <c r="D20" s="77">
        <v>13067053</v>
      </c>
      <c r="E20" s="77">
        <v>13981620</v>
      </c>
      <c r="F20" s="78">
        <f t="shared" si="0"/>
        <v>6.999030309282432</v>
      </c>
      <c r="G20" s="75"/>
      <c r="H20" s="75"/>
      <c r="I20" s="75"/>
    </row>
    <row r="21" spans="1:9" x14ac:dyDescent="0.25">
      <c r="A21" s="72" t="s">
        <v>58</v>
      </c>
      <c r="B21" s="73">
        <v>2221986</v>
      </c>
      <c r="C21" s="73">
        <v>2460142</v>
      </c>
      <c r="D21" s="73">
        <v>18626301</v>
      </c>
      <c r="E21" s="73">
        <v>19746143</v>
      </c>
      <c r="F21" s="74">
        <f t="shared" si="0"/>
        <v>6.012154533527621</v>
      </c>
      <c r="G21" s="75"/>
      <c r="H21" s="75"/>
      <c r="I21" s="75"/>
    </row>
    <row r="22" spans="1:9" x14ac:dyDescent="0.25">
      <c r="A22" s="76" t="s">
        <v>59</v>
      </c>
      <c r="B22" s="77">
        <v>1782119</v>
      </c>
      <c r="C22" s="77">
        <v>1826501</v>
      </c>
      <c r="D22" s="77">
        <v>16553217</v>
      </c>
      <c r="E22" s="77">
        <v>16068746</v>
      </c>
      <c r="F22" s="78">
        <f t="shared" si="0"/>
        <v>-2.9267483172606319</v>
      </c>
      <c r="G22" s="75"/>
      <c r="H22" s="75"/>
      <c r="I22" s="75"/>
    </row>
    <row r="23" spans="1:9" x14ac:dyDescent="0.25">
      <c r="A23" s="72" t="s">
        <v>60</v>
      </c>
      <c r="B23" s="73">
        <v>298934</v>
      </c>
      <c r="C23" s="73">
        <v>197561</v>
      </c>
      <c r="D23" s="73">
        <v>2018997</v>
      </c>
      <c r="E23" s="73">
        <v>1676349</v>
      </c>
      <c r="F23" s="74">
        <f t="shared" si="0"/>
        <v>-16.971199065674682</v>
      </c>
      <c r="G23" s="75"/>
      <c r="H23" s="75"/>
      <c r="I23" s="75"/>
    </row>
    <row r="24" spans="1:9" x14ac:dyDescent="0.25">
      <c r="A24" s="76" t="s">
        <v>61</v>
      </c>
      <c r="B24" s="77">
        <v>131331</v>
      </c>
      <c r="C24" s="77">
        <v>199827</v>
      </c>
      <c r="D24" s="77">
        <v>1371853</v>
      </c>
      <c r="E24" s="77">
        <v>1422611</v>
      </c>
      <c r="F24" s="78">
        <f t="shared" si="0"/>
        <v>3.6999591064057142</v>
      </c>
      <c r="G24" s="75"/>
      <c r="H24" s="75"/>
      <c r="I24" s="75"/>
    </row>
    <row r="25" spans="1:9" x14ac:dyDescent="0.25">
      <c r="A25" s="72" t="s">
        <v>62</v>
      </c>
      <c r="B25" s="73">
        <v>84145</v>
      </c>
      <c r="C25" s="73">
        <v>86209</v>
      </c>
      <c r="D25" s="73">
        <v>738374</v>
      </c>
      <c r="E25" s="73">
        <v>762600</v>
      </c>
      <c r="F25" s="74">
        <f t="shared" si="0"/>
        <v>3.2809931010571916</v>
      </c>
      <c r="G25" s="75"/>
      <c r="H25" s="75"/>
      <c r="I25" s="75"/>
    </row>
    <row r="26" spans="1:9" x14ac:dyDescent="0.25">
      <c r="A26" s="76" t="s">
        <v>63</v>
      </c>
      <c r="B26" s="77">
        <v>198393</v>
      </c>
      <c r="C26" s="77">
        <v>121832</v>
      </c>
      <c r="D26" s="77">
        <v>1512641</v>
      </c>
      <c r="E26" s="77">
        <v>1440680</v>
      </c>
      <c r="F26" s="78">
        <f t="shared" si="0"/>
        <v>-4.7573085748700521</v>
      </c>
      <c r="G26" s="75"/>
      <c r="H26" s="75"/>
      <c r="I26" s="75"/>
    </row>
    <row r="27" spans="1:9" x14ac:dyDescent="0.25">
      <c r="A27" s="72" t="s">
        <v>64</v>
      </c>
      <c r="B27" s="73">
        <v>257171</v>
      </c>
      <c r="C27" s="73">
        <v>304296</v>
      </c>
      <c r="D27" s="73">
        <v>2042383</v>
      </c>
      <c r="E27" s="73">
        <v>2545008</v>
      </c>
      <c r="F27" s="74">
        <f t="shared" si="0"/>
        <v>24.60973284638581</v>
      </c>
      <c r="G27" s="75"/>
      <c r="H27" s="75"/>
      <c r="I27" s="75"/>
    </row>
    <row r="28" spans="1:9" x14ac:dyDescent="0.25">
      <c r="A28" s="76" t="s">
        <v>65</v>
      </c>
      <c r="B28" s="77">
        <v>994656</v>
      </c>
      <c r="C28" s="77">
        <v>1001215</v>
      </c>
      <c r="D28" s="77">
        <v>9996186</v>
      </c>
      <c r="E28" s="77">
        <v>9197546</v>
      </c>
      <c r="F28" s="78">
        <f t="shared" si="0"/>
        <v>-7.9894471751526055</v>
      </c>
      <c r="G28" s="75"/>
      <c r="H28" s="75"/>
      <c r="I28" s="75"/>
    </row>
    <row r="29" spans="1:9" x14ac:dyDescent="0.25">
      <c r="A29" s="72" t="s">
        <v>66</v>
      </c>
      <c r="B29" s="73">
        <v>471550</v>
      </c>
      <c r="C29" s="73">
        <v>490816</v>
      </c>
      <c r="D29" s="73">
        <v>3540706</v>
      </c>
      <c r="E29" s="73">
        <v>4031691</v>
      </c>
      <c r="F29" s="74">
        <f t="shared" si="0"/>
        <v>13.866867229303992</v>
      </c>
      <c r="G29" s="75"/>
      <c r="H29" s="75"/>
      <c r="I29" s="75"/>
    </row>
    <row r="30" spans="1:9" x14ac:dyDescent="0.25">
      <c r="A30" s="76" t="s">
        <v>67</v>
      </c>
      <c r="B30" s="77">
        <v>374541</v>
      </c>
      <c r="C30" s="77">
        <v>397992</v>
      </c>
      <c r="D30" s="77">
        <v>3263187</v>
      </c>
      <c r="E30" s="77">
        <v>3187398</v>
      </c>
      <c r="F30" s="78">
        <f t="shared" si="0"/>
        <v>-2.322545413425587</v>
      </c>
      <c r="G30" s="75"/>
      <c r="H30" s="75"/>
      <c r="I30" s="75"/>
    </row>
    <row r="31" spans="1:9" x14ac:dyDescent="0.25">
      <c r="A31" s="72" t="s">
        <v>68</v>
      </c>
      <c r="B31" s="73">
        <v>2250485</v>
      </c>
      <c r="C31" s="73">
        <v>2989103</v>
      </c>
      <c r="D31" s="73">
        <v>20832682</v>
      </c>
      <c r="E31" s="73">
        <v>23108296</v>
      </c>
      <c r="F31" s="74">
        <f t="shared" si="0"/>
        <v>10.923288705698099</v>
      </c>
      <c r="G31" s="75"/>
      <c r="H31" s="75"/>
      <c r="I31" s="75"/>
    </row>
    <row r="32" spans="1:9" x14ac:dyDescent="0.25">
      <c r="A32" s="76" t="s">
        <v>69</v>
      </c>
      <c r="B32" s="77">
        <v>5110290</v>
      </c>
      <c r="C32" s="77">
        <v>5458710</v>
      </c>
      <c r="D32" s="77">
        <v>49110894</v>
      </c>
      <c r="E32" s="77">
        <v>49788372</v>
      </c>
      <c r="F32" s="78">
        <f t="shared" si="0"/>
        <v>1.3794861889502528</v>
      </c>
      <c r="G32" s="75"/>
      <c r="H32" s="75"/>
      <c r="I32" s="75"/>
    </row>
    <row r="33" spans="1:9" x14ac:dyDescent="0.25">
      <c r="A33" s="72" t="s">
        <v>70</v>
      </c>
      <c r="B33" s="73">
        <v>349203</v>
      </c>
      <c r="C33" s="73">
        <v>355588</v>
      </c>
      <c r="D33" s="73">
        <v>3147816</v>
      </c>
      <c r="E33" s="73">
        <v>3028236</v>
      </c>
      <c r="F33" s="74">
        <f t="shared" si="0"/>
        <v>-3.7988243277243612</v>
      </c>
      <c r="G33" s="75"/>
      <c r="H33" s="75"/>
      <c r="I33" s="75"/>
    </row>
    <row r="34" spans="1:9" x14ac:dyDescent="0.25">
      <c r="A34" s="76" t="s">
        <v>71</v>
      </c>
      <c r="B34" s="77">
        <v>69227</v>
      </c>
      <c r="C34" s="77">
        <v>91714</v>
      </c>
      <c r="D34" s="77">
        <v>720323</v>
      </c>
      <c r="E34" s="77">
        <v>763686</v>
      </c>
      <c r="F34" s="78">
        <f t="shared" si="0"/>
        <v>6.0199382776893202</v>
      </c>
      <c r="G34" s="75"/>
      <c r="H34" s="75"/>
      <c r="I34" s="75"/>
    </row>
    <row r="35" spans="1:9" x14ac:dyDescent="0.25">
      <c r="A35" s="79" t="s">
        <v>72</v>
      </c>
      <c r="B35" s="80">
        <f>SUM(B7:B34)</f>
        <v>38738857</v>
      </c>
      <c r="C35" s="80">
        <f>SUM(C7:C34)</f>
        <v>40278344</v>
      </c>
      <c r="D35" s="80">
        <f>SUM(D7:D34)</f>
        <v>342543205</v>
      </c>
      <c r="E35" s="80">
        <f>SUM(E7:E34)</f>
        <v>356637023</v>
      </c>
      <c r="F35" s="81">
        <f t="shared" si="0"/>
        <v>4.1144643345063514</v>
      </c>
      <c r="G35" s="75"/>
      <c r="H35" s="75"/>
      <c r="I35" s="75"/>
    </row>
    <row r="37" spans="1:9" x14ac:dyDescent="0.25">
      <c r="A37" s="82"/>
      <c r="B37" s="82">
        <f>E6</f>
        <v>2014</v>
      </c>
      <c r="C37" s="82">
        <f>D6</f>
        <v>2013</v>
      </c>
      <c r="D37" s="82"/>
      <c r="E37" s="82"/>
      <c r="F37" s="82">
        <f>B37</f>
        <v>2014</v>
      </c>
      <c r="G37" s="82">
        <f>C37</f>
        <v>2013</v>
      </c>
    </row>
    <row r="38" spans="1:9" x14ac:dyDescent="0.25">
      <c r="A38" s="82" t="str">
        <f>A7</f>
        <v>A CORUÑA</v>
      </c>
      <c r="B38" s="83">
        <f>E7</f>
        <v>8825243</v>
      </c>
      <c r="C38" s="83">
        <f>D7</f>
        <v>9138237</v>
      </c>
      <c r="D38" s="83">
        <f>_xlfn.RANK.EQ(B38,$B$38:$B$65)+COUNTIF($B$38:$B$65,B38)-1</f>
        <v>14</v>
      </c>
      <c r="E38" s="82" t="str">
        <f t="shared" ref="E38:E65" si="1">INDEX($A$38:$B$65,MATCH(ROW()-37,$D$38:$D$65,0),1)</f>
        <v>BAHIA DE ALGECIRAS</v>
      </c>
      <c r="F38" s="82">
        <f>LOOKUP(E38,$A$38:$A$65,$B$38:$B$65)</f>
        <v>71132741</v>
      </c>
      <c r="G38" s="82">
        <f>LOOKUP(E38,$A$38:$A$65,$C$38:$C$65)</f>
        <v>67263264</v>
      </c>
    </row>
    <row r="39" spans="1:9" x14ac:dyDescent="0.25">
      <c r="A39" s="82" t="str">
        <f t="shared" ref="A39:A65" si="2">A8</f>
        <v>ALICANTE</v>
      </c>
      <c r="B39" s="83">
        <f t="shared" ref="B39:B65" si="3">E8</f>
        <v>1889771</v>
      </c>
      <c r="C39" s="83">
        <f t="shared" ref="C39:C65" si="4">D8</f>
        <v>1784030</v>
      </c>
      <c r="D39" s="83">
        <f t="shared" ref="D39:D65" si="5">_xlfn.RANK.EQ(B39,$B$38:$B$65)+COUNTIF($B$38:$B$65,B39)-1</f>
        <v>22</v>
      </c>
      <c r="E39" s="82" t="str">
        <f t="shared" si="1"/>
        <v>VALENCIA</v>
      </c>
      <c r="F39" s="82">
        <f t="shared" ref="F39:F65" si="6">LOOKUP(E39,$A$38:$A$65,$B$38:$B$65)</f>
        <v>49788372</v>
      </c>
      <c r="G39" s="82">
        <f t="shared" ref="G39:G65" si="7">LOOKUP(E39,$A$38:$A$65,$C$38:$C$65)</f>
        <v>49110894</v>
      </c>
    </row>
    <row r="40" spans="1:9" x14ac:dyDescent="0.25">
      <c r="A40" s="82" t="str">
        <f t="shared" si="2"/>
        <v>ALMERIA</v>
      </c>
      <c r="B40" s="83">
        <f t="shared" si="3"/>
        <v>3851943</v>
      </c>
      <c r="C40" s="83">
        <f t="shared" si="4"/>
        <v>3572575</v>
      </c>
      <c r="D40" s="83">
        <f t="shared" si="5"/>
        <v>16</v>
      </c>
      <c r="E40" s="82" t="str">
        <f t="shared" si="1"/>
        <v>BARCELONA</v>
      </c>
      <c r="F40" s="82">
        <f t="shared" si="6"/>
        <v>34830362</v>
      </c>
      <c r="G40" s="82">
        <f t="shared" si="7"/>
        <v>32600551</v>
      </c>
    </row>
    <row r="41" spans="1:9" x14ac:dyDescent="0.25">
      <c r="A41" s="82" t="str">
        <f t="shared" si="2"/>
        <v>AVILES</v>
      </c>
      <c r="B41" s="83">
        <f t="shared" si="3"/>
        <v>3680527</v>
      </c>
      <c r="C41" s="83">
        <f t="shared" si="4"/>
        <v>3687022</v>
      </c>
      <c r="D41" s="83">
        <f t="shared" si="5"/>
        <v>17</v>
      </c>
      <c r="E41" s="82" t="str">
        <f t="shared" si="1"/>
        <v>CARTAGENA</v>
      </c>
      <c r="F41" s="82">
        <f t="shared" si="6"/>
        <v>23764328</v>
      </c>
      <c r="G41" s="82">
        <f t="shared" si="7"/>
        <v>21768776</v>
      </c>
    </row>
    <row r="42" spans="1:9" x14ac:dyDescent="0.25">
      <c r="A42" s="82" t="str">
        <f t="shared" si="2"/>
        <v>BAHIA DE ALGECIRAS</v>
      </c>
      <c r="B42" s="83">
        <f t="shared" si="3"/>
        <v>71132741</v>
      </c>
      <c r="C42" s="83">
        <f t="shared" si="4"/>
        <v>67263264</v>
      </c>
      <c r="D42" s="83">
        <f t="shared" si="5"/>
        <v>1</v>
      </c>
      <c r="E42" s="82" t="str">
        <f t="shared" si="1"/>
        <v>TARRAGONA</v>
      </c>
      <c r="F42" s="82">
        <f t="shared" si="6"/>
        <v>23108296</v>
      </c>
      <c r="G42" s="82">
        <f t="shared" si="7"/>
        <v>20832682</v>
      </c>
    </row>
    <row r="43" spans="1:9" x14ac:dyDescent="0.25">
      <c r="A43" s="82" t="str">
        <f t="shared" si="2"/>
        <v>BAHIA DE CADIZ</v>
      </c>
      <c r="B43" s="83">
        <f t="shared" si="3"/>
        <v>2452024</v>
      </c>
      <c r="C43" s="83">
        <f t="shared" si="4"/>
        <v>2870576</v>
      </c>
      <c r="D43" s="83">
        <f t="shared" si="5"/>
        <v>21</v>
      </c>
      <c r="E43" s="82" t="str">
        <f t="shared" si="1"/>
        <v>BILBAO</v>
      </c>
      <c r="F43" s="82">
        <f t="shared" si="6"/>
        <v>22880650</v>
      </c>
      <c r="G43" s="82">
        <f t="shared" si="7"/>
        <v>22786528</v>
      </c>
    </row>
    <row r="44" spans="1:9" x14ac:dyDescent="0.25">
      <c r="A44" s="82" t="str">
        <f t="shared" si="2"/>
        <v>BALEARES</v>
      </c>
      <c r="B44" s="83">
        <f t="shared" si="3"/>
        <v>9616286</v>
      </c>
      <c r="C44" s="83">
        <f t="shared" si="4"/>
        <v>9123311</v>
      </c>
      <c r="D44" s="83">
        <f t="shared" si="5"/>
        <v>11</v>
      </c>
      <c r="E44" s="82" t="str">
        <f t="shared" si="1"/>
        <v>HUELVA</v>
      </c>
      <c r="F44" s="82">
        <f t="shared" si="6"/>
        <v>19746143</v>
      </c>
      <c r="G44" s="82">
        <f t="shared" si="7"/>
        <v>18626301</v>
      </c>
    </row>
    <row r="45" spans="1:9" x14ac:dyDescent="0.25">
      <c r="A45" s="82" t="str">
        <f t="shared" si="2"/>
        <v>BARCELONA</v>
      </c>
      <c r="B45" s="83">
        <f t="shared" si="3"/>
        <v>34830362</v>
      </c>
      <c r="C45" s="83">
        <f t="shared" si="4"/>
        <v>32600551</v>
      </c>
      <c r="D45" s="83">
        <f t="shared" si="5"/>
        <v>3</v>
      </c>
      <c r="E45" s="82" t="str">
        <f t="shared" si="1"/>
        <v>LAS PALMAS</v>
      </c>
      <c r="F45" s="82">
        <f t="shared" si="6"/>
        <v>16068746</v>
      </c>
      <c r="G45" s="82">
        <f t="shared" si="7"/>
        <v>16553217</v>
      </c>
    </row>
    <row r="46" spans="1:9" x14ac:dyDescent="0.25">
      <c r="A46" s="82" t="str">
        <f t="shared" si="2"/>
        <v>BILBAO</v>
      </c>
      <c r="B46" s="83">
        <f t="shared" si="3"/>
        <v>22880650</v>
      </c>
      <c r="C46" s="83">
        <f t="shared" si="4"/>
        <v>22786528</v>
      </c>
      <c r="D46" s="83">
        <f t="shared" si="5"/>
        <v>6</v>
      </c>
      <c r="E46" s="82" t="str">
        <f t="shared" si="1"/>
        <v>GIJON</v>
      </c>
      <c r="F46" s="82">
        <f t="shared" si="6"/>
        <v>13981620</v>
      </c>
      <c r="G46" s="82">
        <f t="shared" si="7"/>
        <v>13067053</v>
      </c>
    </row>
    <row r="47" spans="1:9" x14ac:dyDescent="0.25">
      <c r="A47" s="82" t="str">
        <f t="shared" si="2"/>
        <v>CARTAGENA</v>
      </c>
      <c r="B47" s="83">
        <f t="shared" si="3"/>
        <v>23764328</v>
      </c>
      <c r="C47" s="83">
        <f t="shared" si="4"/>
        <v>21768776</v>
      </c>
      <c r="D47" s="83">
        <f t="shared" si="5"/>
        <v>4</v>
      </c>
      <c r="E47" s="82" t="str">
        <f t="shared" si="1"/>
        <v>CASTELLON</v>
      </c>
      <c r="F47" s="82">
        <f t="shared" si="6"/>
        <v>11846393</v>
      </c>
      <c r="G47" s="82">
        <f t="shared" si="7"/>
        <v>10375328</v>
      </c>
    </row>
    <row r="48" spans="1:9" x14ac:dyDescent="0.25">
      <c r="A48" s="82" t="str">
        <f t="shared" si="2"/>
        <v>CASTELLON</v>
      </c>
      <c r="B48" s="83">
        <f t="shared" si="3"/>
        <v>11846393</v>
      </c>
      <c r="C48" s="83">
        <f t="shared" si="4"/>
        <v>10375328</v>
      </c>
      <c r="D48" s="83">
        <f t="shared" si="5"/>
        <v>10</v>
      </c>
      <c r="E48" s="82" t="str">
        <f t="shared" si="1"/>
        <v>BALEARES</v>
      </c>
      <c r="F48" s="82">
        <f t="shared" si="6"/>
        <v>9616286</v>
      </c>
      <c r="G48" s="82">
        <f t="shared" si="7"/>
        <v>9123311</v>
      </c>
    </row>
    <row r="49" spans="1:7" x14ac:dyDescent="0.25">
      <c r="A49" s="82" t="str">
        <f t="shared" si="2"/>
        <v>CEUTA</v>
      </c>
      <c r="B49" s="83">
        <f t="shared" si="3"/>
        <v>1696226</v>
      </c>
      <c r="C49" s="83">
        <f t="shared" si="4"/>
        <v>1896087</v>
      </c>
      <c r="D49" s="83">
        <f t="shared" si="5"/>
        <v>23</v>
      </c>
      <c r="E49" s="82" t="str">
        <f t="shared" si="1"/>
        <v>FERROL-SAN CIBRAO</v>
      </c>
      <c r="F49" s="82">
        <f t="shared" si="6"/>
        <v>9421547</v>
      </c>
      <c r="G49" s="82">
        <f t="shared" si="7"/>
        <v>9134307</v>
      </c>
    </row>
    <row r="50" spans="1:7" x14ac:dyDescent="0.25">
      <c r="A50" s="82" t="str">
        <f t="shared" si="2"/>
        <v>FERROL-SAN CIBRAO</v>
      </c>
      <c r="B50" s="83">
        <f t="shared" si="3"/>
        <v>9421547</v>
      </c>
      <c r="C50" s="83">
        <f t="shared" si="4"/>
        <v>9134307</v>
      </c>
      <c r="D50" s="83">
        <f t="shared" si="5"/>
        <v>12</v>
      </c>
      <c r="E50" s="82" t="str">
        <f t="shared" si="1"/>
        <v>SANTA CRUZ DE TENERIFE</v>
      </c>
      <c r="F50" s="82">
        <f t="shared" si="6"/>
        <v>9197546</v>
      </c>
      <c r="G50" s="82">
        <f t="shared" si="7"/>
        <v>9996186</v>
      </c>
    </row>
    <row r="51" spans="1:7" x14ac:dyDescent="0.25">
      <c r="A51" s="82" t="str">
        <f t="shared" si="2"/>
        <v>GIJON</v>
      </c>
      <c r="B51" s="83">
        <f t="shared" si="3"/>
        <v>13981620</v>
      </c>
      <c r="C51" s="83">
        <f t="shared" si="4"/>
        <v>13067053</v>
      </c>
      <c r="D51" s="83">
        <f t="shared" si="5"/>
        <v>9</v>
      </c>
      <c r="E51" s="82" t="str">
        <f t="shared" si="1"/>
        <v>A CORUÑA</v>
      </c>
      <c r="F51" s="82">
        <f t="shared" si="6"/>
        <v>8825243</v>
      </c>
      <c r="G51" s="82">
        <f t="shared" si="7"/>
        <v>9138237</v>
      </c>
    </row>
    <row r="52" spans="1:7" x14ac:dyDescent="0.25">
      <c r="A52" s="82" t="str">
        <f t="shared" si="2"/>
        <v>HUELVA</v>
      </c>
      <c r="B52" s="83">
        <f t="shared" si="3"/>
        <v>19746143</v>
      </c>
      <c r="C52" s="83">
        <f t="shared" si="4"/>
        <v>18626301</v>
      </c>
      <c r="D52" s="83">
        <f t="shared" si="5"/>
        <v>7</v>
      </c>
      <c r="E52" s="82" t="str">
        <f t="shared" si="1"/>
        <v>SANTANDER</v>
      </c>
      <c r="F52" s="82">
        <f t="shared" si="6"/>
        <v>4031691</v>
      </c>
      <c r="G52" s="82">
        <f t="shared" si="7"/>
        <v>3540706</v>
      </c>
    </row>
    <row r="53" spans="1:7" x14ac:dyDescent="0.25">
      <c r="A53" s="82" t="str">
        <f t="shared" si="2"/>
        <v>LAS PALMAS</v>
      </c>
      <c r="B53" s="83">
        <f t="shared" si="3"/>
        <v>16068746</v>
      </c>
      <c r="C53" s="83">
        <f t="shared" si="4"/>
        <v>16553217</v>
      </c>
      <c r="D53" s="83">
        <f t="shared" si="5"/>
        <v>8</v>
      </c>
      <c r="E53" s="82" t="str">
        <f t="shared" si="1"/>
        <v>ALMERIA</v>
      </c>
      <c r="F53" s="82">
        <f t="shared" si="6"/>
        <v>3851943</v>
      </c>
      <c r="G53" s="82">
        <f t="shared" si="7"/>
        <v>3572575</v>
      </c>
    </row>
    <row r="54" spans="1:7" x14ac:dyDescent="0.25">
      <c r="A54" s="82" t="str">
        <f t="shared" si="2"/>
        <v>MALAGA</v>
      </c>
      <c r="B54" s="83">
        <f t="shared" si="3"/>
        <v>1676349</v>
      </c>
      <c r="C54" s="83">
        <f t="shared" si="4"/>
        <v>2018997</v>
      </c>
      <c r="D54" s="83">
        <f t="shared" si="5"/>
        <v>24</v>
      </c>
      <c r="E54" s="82" t="str">
        <f t="shared" si="1"/>
        <v>AVILES</v>
      </c>
      <c r="F54" s="82">
        <f t="shared" si="6"/>
        <v>3680527</v>
      </c>
      <c r="G54" s="82">
        <f t="shared" si="7"/>
        <v>3687022</v>
      </c>
    </row>
    <row r="55" spans="1:7" x14ac:dyDescent="0.25">
      <c r="A55" s="82" t="str">
        <f t="shared" si="2"/>
        <v>MARIN Y RIA DE PONTEVEDRA</v>
      </c>
      <c r="B55" s="83">
        <f t="shared" si="3"/>
        <v>1422611</v>
      </c>
      <c r="C55" s="83">
        <f t="shared" si="4"/>
        <v>1371853</v>
      </c>
      <c r="D55" s="83">
        <f t="shared" si="5"/>
        <v>26</v>
      </c>
      <c r="E55" s="82" t="str">
        <f t="shared" si="1"/>
        <v>SEVILLA</v>
      </c>
      <c r="F55" s="82">
        <f t="shared" si="6"/>
        <v>3187398</v>
      </c>
      <c r="G55" s="82">
        <f t="shared" si="7"/>
        <v>3263187</v>
      </c>
    </row>
    <row r="56" spans="1:7" x14ac:dyDescent="0.25">
      <c r="A56" s="82" t="str">
        <f t="shared" si="2"/>
        <v>MELILLA</v>
      </c>
      <c r="B56" s="83">
        <f t="shared" si="3"/>
        <v>762600</v>
      </c>
      <c r="C56" s="83">
        <f t="shared" si="4"/>
        <v>738374</v>
      </c>
      <c r="D56" s="83">
        <f t="shared" si="5"/>
        <v>28</v>
      </c>
      <c r="E56" s="82" t="str">
        <f t="shared" si="1"/>
        <v>VIGO</v>
      </c>
      <c r="F56" s="82">
        <f t="shared" si="6"/>
        <v>3028236</v>
      </c>
      <c r="G56" s="82">
        <f t="shared" si="7"/>
        <v>3147816</v>
      </c>
    </row>
    <row r="57" spans="1:7" x14ac:dyDescent="0.25">
      <c r="A57" s="82" t="str">
        <f t="shared" si="2"/>
        <v>MOTRIL</v>
      </c>
      <c r="B57" s="83">
        <f t="shared" si="3"/>
        <v>1440680</v>
      </c>
      <c r="C57" s="83">
        <f t="shared" si="4"/>
        <v>1512641</v>
      </c>
      <c r="D57" s="83">
        <f t="shared" si="5"/>
        <v>25</v>
      </c>
      <c r="E57" s="82" t="str">
        <f t="shared" si="1"/>
        <v>PASAIA</v>
      </c>
      <c r="F57" s="82">
        <f t="shared" si="6"/>
        <v>2545008</v>
      </c>
      <c r="G57" s="82">
        <f t="shared" si="7"/>
        <v>2042383</v>
      </c>
    </row>
    <row r="58" spans="1:7" x14ac:dyDescent="0.25">
      <c r="A58" s="82" t="str">
        <f t="shared" si="2"/>
        <v>PASAIA</v>
      </c>
      <c r="B58" s="83">
        <f t="shared" si="3"/>
        <v>2545008</v>
      </c>
      <c r="C58" s="83">
        <f t="shared" si="4"/>
        <v>2042383</v>
      </c>
      <c r="D58" s="83">
        <f t="shared" si="5"/>
        <v>20</v>
      </c>
      <c r="E58" s="82" t="str">
        <f t="shared" si="1"/>
        <v>BAHIA DE CADIZ</v>
      </c>
      <c r="F58" s="82">
        <f t="shared" si="6"/>
        <v>2452024</v>
      </c>
      <c r="G58" s="82">
        <f t="shared" si="7"/>
        <v>2870576</v>
      </c>
    </row>
    <row r="59" spans="1:7" x14ac:dyDescent="0.25">
      <c r="A59" s="82" t="str">
        <f t="shared" si="2"/>
        <v>SANTA CRUZ DE TENERIFE</v>
      </c>
      <c r="B59" s="83">
        <f t="shared" si="3"/>
        <v>9197546</v>
      </c>
      <c r="C59" s="83">
        <f t="shared" si="4"/>
        <v>9996186</v>
      </c>
      <c r="D59" s="83">
        <f t="shared" si="5"/>
        <v>13</v>
      </c>
      <c r="E59" s="82" t="str">
        <f t="shared" si="1"/>
        <v>ALICANTE</v>
      </c>
      <c r="F59" s="82">
        <f t="shared" si="6"/>
        <v>1889771</v>
      </c>
      <c r="G59" s="82">
        <f t="shared" si="7"/>
        <v>1784030</v>
      </c>
    </row>
    <row r="60" spans="1:7" x14ac:dyDescent="0.25">
      <c r="A60" s="82" t="str">
        <f t="shared" si="2"/>
        <v>SANTANDER</v>
      </c>
      <c r="B60" s="83">
        <f t="shared" si="3"/>
        <v>4031691</v>
      </c>
      <c r="C60" s="83">
        <f t="shared" si="4"/>
        <v>3540706</v>
      </c>
      <c r="D60" s="83">
        <f t="shared" si="5"/>
        <v>15</v>
      </c>
      <c r="E60" s="82" t="str">
        <f t="shared" si="1"/>
        <v>CEUTA</v>
      </c>
      <c r="F60" s="82">
        <f t="shared" si="6"/>
        <v>1696226</v>
      </c>
      <c r="G60" s="82">
        <f t="shared" si="7"/>
        <v>1896087</v>
      </c>
    </row>
    <row r="61" spans="1:7" x14ac:dyDescent="0.25">
      <c r="A61" s="82" t="str">
        <f t="shared" si="2"/>
        <v>SEVILLA</v>
      </c>
      <c r="B61" s="83">
        <f t="shared" si="3"/>
        <v>3187398</v>
      </c>
      <c r="C61" s="83">
        <f t="shared" si="4"/>
        <v>3263187</v>
      </c>
      <c r="D61" s="83">
        <f t="shared" si="5"/>
        <v>18</v>
      </c>
      <c r="E61" s="82" t="str">
        <f t="shared" si="1"/>
        <v>MALAGA</v>
      </c>
      <c r="F61" s="82">
        <f t="shared" si="6"/>
        <v>1676349</v>
      </c>
      <c r="G61" s="82">
        <f t="shared" si="7"/>
        <v>2018997</v>
      </c>
    </row>
    <row r="62" spans="1:7" x14ac:dyDescent="0.25">
      <c r="A62" s="82" t="str">
        <f t="shared" si="2"/>
        <v>TARRAGONA</v>
      </c>
      <c r="B62" s="83">
        <f t="shared" si="3"/>
        <v>23108296</v>
      </c>
      <c r="C62" s="83">
        <f t="shared" si="4"/>
        <v>20832682</v>
      </c>
      <c r="D62" s="83">
        <f t="shared" si="5"/>
        <v>5</v>
      </c>
      <c r="E62" s="82" t="str">
        <f t="shared" si="1"/>
        <v>MOTRIL</v>
      </c>
      <c r="F62" s="82">
        <f t="shared" si="6"/>
        <v>1440680</v>
      </c>
      <c r="G62" s="82">
        <f t="shared" si="7"/>
        <v>1512641</v>
      </c>
    </row>
    <row r="63" spans="1:7" x14ac:dyDescent="0.25">
      <c r="A63" s="82" t="str">
        <f t="shared" si="2"/>
        <v>VALENCIA</v>
      </c>
      <c r="B63" s="83">
        <f t="shared" si="3"/>
        <v>49788372</v>
      </c>
      <c r="C63" s="83">
        <f t="shared" si="4"/>
        <v>49110894</v>
      </c>
      <c r="D63" s="83">
        <f t="shared" si="5"/>
        <v>2</v>
      </c>
      <c r="E63" s="82" t="str">
        <f t="shared" si="1"/>
        <v>MARIN Y RIA DE PONTEVEDRA</v>
      </c>
      <c r="F63" s="82">
        <f t="shared" si="6"/>
        <v>1422611</v>
      </c>
      <c r="G63" s="82">
        <f t="shared" si="7"/>
        <v>1371853</v>
      </c>
    </row>
    <row r="64" spans="1:7" x14ac:dyDescent="0.25">
      <c r="A64" s="82" t="str">
        <f t="shared" si="2"/>
        <v>VIGO</v>
      </c>
      <c r="B64" s="83">
        <f t="shared" si="3"/>
        <v>3028236</v>
      </c>
      <c r="C64" s="83">
        <f t="shared" si="4"/>
        <v>3147816</v>
      </c>
      <c r="D64" s="83">
        <f t="shared" si="5"/>
        <v>19</v>
      </c>
      <c r="E64" s="82" t="str">
        <f t="shared" si="1"/>
        <v>VILAGARCIA</v>
      </c>
      <c r="F64" s="82">
        <f t="shared" si="6"/>
        <v>763686</v>
      </c>
      <c r="G64" s="82">
        <f t="shared" si="7"/>
        <v>720323</v>
      </c>
    </row>
    <row r="65" spans="1:7" x14ac:dyDescent="0.25">
      <c r="A65" s="82" t="str">
        <f t="shared" si="2"/>
        <v>VILAGARCIA</v>
      </c>
      <c r="B65" s="83">
        <f t="shared" si="3"/>
        <v>763686</v>
      </c>
      <c r="C65" s="83">
        <f t="shared" si="4"/>
        <v>720323</v>
      </c>
      <c r="D65" s="83">
        <f t="shared" si="5"/>
        <v>27</v>
      </c>
      <c r="E65" s="82" t="str">
        <f t="shared" si="1"/>
        <v>MELILLA</v>
      </c>
      <c r="F65" s="82">
        <f t="shared" si="6"/>
        <v>762600</v>
      </c>
      <c r="G65" s="82">
        <f t="shared" si="7"/>
        <v>738374</v>
      </c>
    </row>
    <row r="68" spans="1:7" x14ac:dyDescent="0.25">
      <c r="A68" s="84"/>
      <c r="B68" s="85"/>
      <c r="C68" s="85"/>
      <c r="D68" s="85"/>
      <c r="E68" s="85"/>
      <c r="F68" s="8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93" t="s">
        <v>73</v>
      </c>
      <c r="B5" s="91" t="str">
        <f>'Resumen general'!D6</f>
        <v>Mes Septiembre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1014864</v>
      </c>
      <c r="C7" s="37">
        <v>871481</v>
      </c>
      <c r="D7" s="37">
        <v>8926624</v>
      </c>
      <c r="E7" s="37">
        <v>8584255</v>
      </c>
      <c r="F7" s="10">
        <f>((E7*100)/D7)-100</f>
        <v>-3.8353693400775057</v>
      </c>
      <c r="G7" s="1"/>
      <c r="H7" s="1"/>
      <c r="I7" s="1"/>
    </row>
    <row r="8" spans="1:12" x14ac:dyDescent="0.25">
      <c r="A8" s="11" t="s">
        <v>45</v>
      </c>
      <c r="B8" s="38">
        <v>175845</v>
      </c>
      <c r="C8" s="38">
        <v>259336</v>
      </c>
      <c r="D8" s="38">
        <v>1774322</v>
      </c>
      <c r="E8" s="38">
        <v>1881344</v>
      </c>
      <c r="F8" s="13">
        <f t="shared" ref="F8:F34" si="0">((E8*100)/D8)-100</f>
        <v>6.0317123949317022</v>
      </c>
      <c r="G8" s="1"/>
      <c r="H8" s="1"/>
      <c r="I8" s="1"/>
    </row>
    <row r="9" spans="1:12" x14ac:dyDescent="0.25">
      <c r="A9" s="8" t="s">
        <v>46</v>
      </c>
      <c r="B9" s="37">
        <v>378658</v>
      </c>
      <c r="C9" s="37">
        <v>281209</v>
      </c>
      <c r="D9" s="37">
        <v>3522532</v>
      </c>
      <c r="E9" s="37">
        <v>3799874</v>
      </c>
      <c r="F9" s="10">
        <f t="shared" si="0"/>
        <v>7.8733706322611141</v>
      </c>
      <c r="G9" s="1"/>
      <c r="H9" s="1"/>
      <c r="I9" s="1"/>
    </row>
    <row r="10" spans="1:12" x14ac:dyDescent="0.25">
      <c r="A10" s="11" t="s">
        <v>47</v>
      </c>
      <c r="B10" s="38">
        <v>497551</v>
      </c>
      <c r="C10" s="38">
        <v>414709</v>
      </c>
      <c r="D10" s="38">
        <v>3641376</v>
      </c>
      <c r="E10" s="38">
        <v>3635861</v>
      </c>
      <c r="F10" s="13">
        <f t="shared" si="0"/>
        <v>-0.15145373617006896</v>
      </c>
      <c r="G10" s="1"/>
      <c r="H10" s="1"/>
      <c r="I10" s="1"/>
    </row>
    <row r="11" spans="1:12" x14ac:dyDescent="0.25">
      <c r="A11" s="8" t="s">
        <v>48</v>
      </c>
      <c r="B11" s="37">
        <v>7686128</v>
      </c>
      <c r="C11" s="37">
        <v>6467685</v>
      </c>
      <c r="D11" s="37">
        <v>63484006</v>
      </c>
      <c r="E11" s="37">
        <v>66605990</v>
      </c>
      <c r="F11" s="10">
        <f t="shared" si="0"/>
        <v>4.9177488893816843</v>
      </c>
      <c r="G11" s="1"/>
      <c r="H11" s="1"/>
      <c r="I11" s="1"/>
    </row>
    <row r="12" spans="1:12" x14ac:dyDescent="0.25">
      <c r="A12" s="11" t="s">
        <v>49</v>
      </c>
      <c r="B12" s="38">
        <v>302670</v>
      </c>
      <c r="C12" s="38">
        <v>358817</v>
      </c>
      <c r="D12" s="38">
        <v>2760962</v>
      </c>
      <c r="E12" s="38">
        <v>2367489</v>
      </c>
      <c r="F12" s="13">
        <f t="shared" si="0"/>
        <v>-14.251300814716032</v>
      </c>
      <c r="G12" s="1"/>
      <c r="H12" s="1"/>
      <c r="I12" s="1"/>
    </row>
    <row r="13" spans="1:12" x14ac:dyDescent="0.25">
      <c r="A13" s="8" t="s">
        <v>50</v>
      </c>
      <c r="B13" s="37">
        <v>947489</v>
      </c>
      <c r="C13" s="37">
        <v>1042631</v>
      </c>
      <c r="D13" s="37">
        <v>8906697</v>
      </c>
      <c r="E13" s="37">
        <v>9443352</v>
      </c>
      <c r="F13" s="10">
        <f t="shared" si="0"/>
        <v>6.0252975934849928</v>
      </c>
      <c r="G13" s="1"/>
      <c r="H13" s="1"/>
      <c r="I13" s="1"/>
    </row>
    <row r="14" spans="1:12" x14ac:dyDescent="0.25">
      <c r="A14" s="11" t="s">
        <v>51</v>
      </c>
      <c r="B14" s="38">
        <v>3642760</v>
      </c>
      <c r="C14" s="38">
        <v>3775808</v>
      </c>
      <c r="D14" s="38">
        <v>31794005</v>
      </c>
      <c r="E14" s="38">
        <v>34026063</v>
      </c>
      <c r="F14" s="13">
        <f t="shared" si="0"/>
        <v>7.0203738094650276</v>
      </c>
      <c r="G14" s="1"/>
      <c r="H14" s="1"/>
      <c r="I14" s="1"/>
    </row>
    <row r="15" spans="1:12" x14ac:dyDescent="0.25">
      <c r="A15" s="8" t="s">
        <v>52</v>
      </c>
      <c r="B15" s="37">
        <v>2260392</v>
      </c>
      <c r="C15" s="37">
        <v>2674413</v>
      </c>
      <c r="D15" s="37">
        <v>22441736</v>
      </c>
      <c r="E15" s="37">
        <v>22752019</v>
      </c>
      <c r="F15" s="10">
        <f t="shared" si="0"/>
        <v>1.3826158546736309</v>
      </c>
      <c r="G15" s="1"/>
      <c r="H15" s="1"/>
      <c r="I15" s="1"/>
    </row>
    <row r="16" spans="1:12" x14ac:dyDescent="0.25">
      <c r="A16" s="11" t="s">
        <v>53</v>
      </c>
      <c r="B16" s="38">
        <v>2517900</v>
      </c>
      <c r="C16" s="38">
        <v>3042638</v>
      </c>
      <c r="D16" s="38">
        <v>21653415</v>
      </c>
      <c r="E16" s="38">
        <v>23714461</v>
      </c>
      <c r="F16" s="13">
        <f t="shared" si="0"/>
        <v>9.518341564136648</v>
      </c>
      <c r="G16" s="1"/>
      <c r="H16" s="1"/>
      <c r="I16" s="1"/>
    </row>
    <row r="17" spans="1:9" x14ac:dyDescent="0.25">
      <c r="A17" s="8" t="s">
        <v>54</v>
      </c>
      <c r="B17" s="37">
        <v>1187042</v>
      </c>
      <c r="C17" s="37">
        <v>1317301</v>
      </c>
      <c r="D17" s="37">
        <v>10349948</v>
      </c>
      <c r="E17" s="37">
        <v>11825970</v>
      </c>
      <c r="F17" s="10">
        <f t="shared" si="0"/>
        <v>14.261153775845059</v>
      </c>
      <c r="G17" s="1"/>
      <c r="H17" s="1"/>
      <c r="I17" s="1"/>
    </row>
    <row r="18" spans="1:9" x14ac:dyDescent="0.25">
      <c r="A18" s="11" t="s">
        <v>55</v>
      </c>
      <c r="B18" s="38">
        <v>118202</v>
      </c>
      <c r="C18" s="38">
        <v>132413</v>
      </c>
      <c r="D18" s="38">
        <v>1427532</v>
      </c>
      <c r="E18" s="38">
        <v>1283945</v>
      </c>
      <c r="F18" s="13">
        <f t="shared" si="0"/>
        <v>-10.058408498023155</v>
      </c>
      <c r="G18" s="1"/>
      <c r="H18" s="1"/>
      <c r="I18" s="1"/>
    </row>
    <row r="19" spans="1:9" x14ac:dyDescent="0.25">
      <c r="A19" s="8" t="s">
        <v>56</v>
      </c>
      <c r="B19" s="37">
        <v>1179289</v>
      </c>
      <c r="C19" s="37">
        <v>1060409</v>
      </c>
      <c r="D19" s="37">
        <v>9123822</v>
      </c>
      <c r="E19" s="37">
        <v>9389140</v>
      </c>
      <c r="F19" s="10">
        <f t="shared" si="0"/>
        <v>2.9079699275150261</v>
      </c>
      <c r="G19" s="1"/>
      <c r="H19" s="1"/>
      <c r="I19" s="1"/>
    </row>
    <row r="20" spans="1:9" x14ac:dyDescent="0.25">
      <c r="A20" s="11" t="s">
        <v>57</v>
      </c>
      <c r="B20" s="38">
        <v>1562438</v>
      </c>
      <c r="C20" s="38">
        <v>1879990</v>
      </c>
      <c r="D20" s="38">
        <v>12989005</v>
      </c>
      <c r="E20" s="38">
        <v>13911638</v>
      </c>
      <c r="F20" s="13">
        <f t="shared" si="0"/>
        <v>7.1031845780334919</v>
      </c>
      <c r="G20" s="1"/>
      <c r="H20" s="1"/>
      <c r="I20" s="1"/>
    </row>
    <row r="21" spans="1:9" x14ac:dyDescent="0.25">
      <c r="A21" s="8" t="s">
        <v>58</v>
      </c>
      <c r="B21" s="37">
        <v>2210842</v>
      </c>
      <c r="C21" s="37">
        <v>2447276</v>
      </c>
      <c r="D21" s="37">
        <v>18528979</v>
      </c>
      <c r="E21" s="37">
        <v>19601850</v>
      </c>
      <c r="F21" s="10">
        <f t="shared" si="0"/>
        <v>5.7902326944188331</v>
      </c>
      <c r="G21" s="1"/>
      <c r="H21" s="1"/>
      <c r="I21" s="1"/>
    </row>
    <row r="22" spans="1:9" x14ac:dyDescent="0.25">
      <c r="A22" s="11" t="s">
        <v>59</v>
      </c>
      <c r="B22" s="38">
        <v>1610882</v>
      </c>
      <c r="C22" s="38">
        <v>1652674</v>
      </c>
      <c r="D22" s="38">
        <v>14767791</v>
      </c>
      <c r="E22" s="38">
        <v>14508618</v>
      </c>
      <c r="F22" s="13">
        <f t="shared" si="0"/>
        <v>-1.7549882714347689</v>
      </c>
      <c r="G22" s="1"/>
      <c r="H22" s="1"/>
      <c r="I22" s="1"/>
    </row>
    <row r="23" spans="1:9" x14ac:dyDescent="0.25">
      <c r="A23" s="8" t="s">
        <v>60</v>
      </c>
      <c r="B23" s="37">
        <v>289931</v>
      </c>
      <c r="C23" s="37">
        <v>190667</v>
      </c>
      <c r="D23" s="37">
        <v>1965146</v>
      </c>
      <c r="E23" s="37">
        <v>1633945</v>
      </c>
      <c r="F23" s="10">
        <f t="shared" si="0"/>
        <v>-16.853760483953863</v>
      </c>
      <c r="G23" s="1"/>
      <c r="H23" s="1"/>
      <c r="I23" s="1"/>
    </row>
    <row r="24" spans="1:9" x14ac:dyDescent="0.25">
      <c r="A24" s="11" t="s">
        <v>61</v>
      </c>
      <c r="B24" s="38">
        <v>128616</v>
      </c>
      <c r="C24" s="38">
        <v>198666</v>
      </c>
      <c r="D24" s="38">
        <v>1349773</v>
      </c>
      <c r="E24" s="38">
        <v>1408830</v>
      </c>
      <c r="F24" s="13">
        <f t="shared" si="0"/>
        <v>4.3753282959430919</v>
      </c>
      <c r="G24" s="1"/>
      <c r="H24" s="1"/>
      <c r="I24" s="1"/>
    </row>
    <row r="25" spans="1:9" x14ac:dyDescent="0.25">
      <c r="A25" s="8" t="s">
        <v>62</v>
      </c>
      <c r="B25" s="37">
        <v>78250</v>
      </c>
      <c r="C25" s="37">
        <v>82209</v>
      </c>
      <c r="D25" s="37">
        <v>721371</v>
      </c>
      <c r="E25" s="37">
        <v>752249</v>
      </c>
      <c r="F25" s="10">
        <f t="shared" si="0"/>
        <v>4.2804604010973577</v>
      </c>
      <c r="G25" s="1"/>
      <c r="H25" s="1"/>
      <c r="I25" s="1"/>
    </row>
    <row r="26" spans="1:9" x14ac:dyDescent="0.25">
      <c r="A26" s="11" t="s">
        <v>63</v>
      </c>
      <c r="B26" s="38">
        <v>195332</v>
      </c>
      <c r="C26" s="38">
        <v>119121</v>
      </c>
      <c r="D26" s="38">
        <v>1484987</v>
      </c>
      <c r="E26" s="38">
        <v>1417099</v>
      </c>
      <c r="F26" s="13">
        <f t="shared" si="0"/>
        <v>-4.5716225125203067</v>
      </c>
      <c r="G26" s="1"/>
      <c r="H26" s="1"/>
      <c r="I26" s="1"/>
    </row>
    <row r="27" spans="1:9" x14ac:dyDescent="0.25">
      <c r="A27" s="8" t="s">
        <v>64</v>
      </c>
      <c r="B27" s="37">
        <v>253271</v>
      </c>
      <c r="C27" s="37">
        <v>299858</v>
      </c>
      <c r="D27" s="37">
        <v>2004475</v>
      </c>
      <c r="E27" s="37">
        <v>2507926</v>
      </c>
      <c r="F27" s="10">
        <f t="shared" si="0"/>
        <v>25.116352162037444</v>
      </c>
      <c r="G27" s="1"/>
      <c r="H27" s="1"/>
      <c r="I27" s="1"/>
    </row>
    <row r="28" spans="1:9" x14ac:dyDescent="0.25">
      <c r="A28" s="11" t="s">
        <v>65</v>
      </c>
      <c r="B28" s="38">
        <v>941362</v>
      </c>
      <c r="C28" s="38">
        <v>967288</v>
      </c>
      <c r="D28" s="38">
        <v>9349916</v>
      </c>
      <c r="E28" s="38">
        <v>8647340</v>
      </c>
      <c r="F28" s="13">
        <f t="shared" si="0"/>
        <v>-7.5142493258762926</v>
      </c>
      <c r="G28" s="1"/>
      <c r="H28" s="1"/>
      <c r="I28" s="1"/>
    </row>
    <row r="29" spans="1:9" x14ac:dyDescent="0.25">
      <c r="A29" s="8" t="s">
        <v>66</v>
      </c>
      <c r="B29" s="37">
        <v>467586</v>
      </c>
      <c r="C29" s="37">
        <v>486537</v>
      </c>
      <c r="D29" s="37">
        <v>3505046</v>
      </c>
      <c r="E29" s="37">
        <v>3997363</v>
      </c>
      <c r="F29" s="10">
        <f t="shared" si="0"/>
        <v>14.045949753583827</v>
      </c>
      <c r="G29" s="1"/>
      <c r="H29" s="1"/>
      <c r="I29" s="1"/>
    </row>
    <row r="30" spans="1:9" x14ac:dyDescent="0.25">
      <c r="A30" s="11" t="s">
        <v>67</v>
      </c>
      <c r="B30" s="38">
        <v>372641</v>
      </c>
      <c r="C30" s="38">
        <v>396864</v>
      </c>
      <c r="D30" s="38">
        <v>3245963</v>
      </c>
      <c r="E30" s="38">
        <v>3174363</v>
      </c>
      <c r="F30" s="13">
        <f t="shared" si="0"/>
        <v>-2.2058168870070318</v>
      </c>
      <c r="G30" s="1"/>
      <c r="H30" s="1"/>
      <c r="I30" s="1"/>
    </row>
    <row r="31" spans="1:9" x14ac:dyDescent="0.25">
      <c r="A31" s="8" t="s">
        <v>68</v>
      </c>
      <c r="B31" s="37">
        <v>2243952</v>
      </c>
      <c r="C31" s="37">
        <v>2987408</v>
      </c>
      <c r="D31" s="37">
        <v>20686011</v>
      </c>
      <c r="E31" s="37">
        <v>23064840</v>
      </c>
      <c r="F31" s="10">
        <f t="shared" si="0"/>
        <v>11.499698999483272</v>
      </c>
      <c r="G31" s="1"/>
      <c r="H31" s="1"/>
      <c r="I31" s="1"/>
    </row>
    <row r="32" spans="1:9" x14ac:dyDescent="0.25">
      <c r="A32" s="11" t="s">
        <v>69</v>
      </c>
      <c r="B32" s="38">
        <v>5075008</v>
      </c>
      <c r="C32" s="38">
        <v>5432203</v>
      </c>
      <c r="D32" s="38">
        <v>48754237</v>
      </c>
      <c r="E32" s="38">
        <v>49478892</v>
      </c>
      <c r="F32" s="13">
        <f t="shared" si="0"/>
        <v>1.4863426126430852</v>
      </c>
      <c r="G32" s="1"/>
      <c r="H32" s="1"/>
      <c r="I32" s="1"/>
    </row>
    <row r="33" spans="1:9" x14ac:dyDescent="0.25">
      <c r="A33" s="8" t="s">
        <v>70</v>
      </c>
      <c r="B33" s="37">
        <v>324153</v>
      </c>
      <c r="C33" s="37">
        <v>326819</v>
      </c>
      <c r="D33" s="37">
        <v>2926481</v>
      </c>
      <c r="E33" s="37">
        <v>2810083</v>
      </c>
      <c r="F33" s="10">
        <f t="shared" si="0"/>
        <v>-3.9774049447100452</v>
      </c>
      <c r="G33" s="1"/>
      <c r="H33" s="1"/>
      <c r="I33" s="1"/>
    </row>
    <row r="34" spans="1:9" x14ac:dyDescent="0.25">
      <c r="A34" s="11" t="s">
        <v>71</v>
      </c>
      <c r="B34" s="38">
        <v>68920</v>
      </c>
      <c r="C34" s="38">
        <v>91331</v>
      </c>
      <c r="D34" s="38">
        <v>717420</v>
      </c>
      <c r="E34" s="38">
        <v>759498</v>
      </c>
      <c r="F34" s="13">
        <f t="shared" si="0"/>
        <v>5.8651835744751963</v>
      </c>
      <c r="G34" s="1"/>
      <c r="H34" s="1"/>
      <c r="I34" s="1"/>
    </row>
    <row r="35" spans="1:9" x14ac:dyDescent="0.25">
      <c r="A35" s="14" t="s">
        <v>72</v>
      </c>
      <c r="B35" s="15">
        <f>SUM(B7:B34)</f>
        <v>37731974</v>
      </c>
      <c r="C35" s="15">
        <f t="shared" ref="C35:E35" si="1">SUM(C7:C34)</f>
        <v>39257761</v>
      </c>
      <c r="D35" s="15">
        <f t="shared" si="1"/>
        <v>332803578</v>
      </c>
      <c r="E35" s="15">
        <f t="shared" si="1"/>
        <v>346984297</v>
      </c>
      <c r="F35" s="16">
        <f>((E35*100)/D35)-100</f>
        <v>4.260987542627916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8584255</v>
      </c>
      <c r="C38" s="41">
        <f>D7</f>
        <v>8926624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66605990</v>
      </c>
      <c r="G38" s="42">
        <f>LOOKUP(E38,$A$38:$A$65,$C$38:$C$65)</f>
        <v>63484006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1881344</v>
      </c>
      <c r="C39" s="41">
        <f t="shared" ref="C39:C65" si="5">D8</f>
        <v>1774322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49478892</v>
      </c>
      <c r="G39" s="42">
        <f t="shared" ref="G39:G65" si="8">LOOKUP(E39,$A$38:$A$65,$C$38:$C$65)</f>
        <v>48754237</v>
      </c>
    </row>
    <row r="40" spans="1:9" x14ac:dyDescent="0.25">
      <c r="A40" s="42" t="str">
        <f t="shared" si="3"/>
        <v>ALMERIA</v>
      </c>
      <c r="B40" s="41">
        <f t="shared" si="4"/>
        <v>3799874</v>
      </c>
      <c r="C40" s="41">
        <f t="shared" si="5"/>
        <v>3522532</v>
      </c>
      <c r="D40" s="41">
        <f t="shared" si="6"/>
        <v>16</v>
      </c>
      <c r="E40" s="42" t="str">
        <f t="shared" si="2"/>
        <v>BARCELONA</v>
      </c>
      <c r="F40" s="42">
        <f t="shared" si="7"/>
        <v>34026063</v>
      </c>
      <c r="G40" s="42">
        <f t="shared" si="8"/>
        <v>31794005</v>
      </c>
    </row>
    <row r="41" spans="1:9" x14ac:dyDescent="0.25">
      <c r="A41" s="42" t="str">
        <f t="shared" si="3"/>
        <v>AVILES</v>
      </c>
      <c r="B41" s="41">
        <f t="shared" si="4"/>
        <v>3635861</v>
      </c>
      <c r="C41" s="41">
        <f t="shared" si="5"/>
        <v>3641376</v>
      </c>
      <c r="D41" s="41">
        <f t="shared" si="6"/>
        <v>17</v>
      </c>
      <c r="E41" s="42" t="str">
        <f t="shared" si="2"/>
        <v>CARTAGENA</v>
      </c>
      <c r="F41" s="42">
        <f t="shared" si="7"/>
        <v>23714461</v>
      </c>
      <c r="G41" s="42">
        <f t="shared" si="8"/>
        <v>21653415</v>
      </c>
    </row>
    <row r="42" spans="1:9" x14ac:dyDescent="0.25">
      <c r="A42" s="42" t="str">
        <f t="shared" si="3"/>
        <v>BAHIA DE ALGECIRAS</v>
      </c>
      <c r="B42" s="41">
        <f t="shared" si="4"/>
        <v>66605990</v>
      </c>
      <c r="C42" s="41">
        <f t="shared" si="5"/>
        <v>63484006</v>
      </c>
      <c r="D42" s="41">
        <f t="shared" si="6"/>
        <v>1</v>
      </c>
      <c r="E42" s="42" t="str">
        <f t="shared" si="2"/>
        <v>TARRAGONA</v>
      </c>
      <c r="F42" s="42">
        <f t="shared" si="7"/>
        <v>23064840</v>
      </c>
      <c r="G42" s="42">
        <f t="shared" si="8"/>
        <v>20686011</v>
      </c>
    </row>
    <row r="43" spans="1:9" x14ac:dyDescent="0.25">
      <c r="A43" s="42" t="str">
        <f t="shared" si="3"/>
        <v>BAHIA DE CADIZ</v>
      </c>
      <c r="B43" s="41">
        <f t="shared" si="4"/>
        <v>2367489</v>
      </c>
      <c r="C43" s="41">
        <f t="shared" si="5"/>
        <v>2760962</v>
      </c>
      <c r="D43" s="41">
        <f t="shared" si="6"/>
        <v>21</v>
      </c>
      <c r="E43" s="42" t="str">
        <f t="shared" si="2"/>
        <v>BILBAO</v>
      </c>
      <c r="F43" s="42">
        <f t="shared" si="7"/>
        <v>22752019</v>
      </c>
      <c r="G43" s="42">
        <f t="shared" si="8"/>
        <v>22441736</v>
      </c>
    </row>
    <row r="44" spans="1:9" x14ac:dyDescent="0.25">
      <c r="A44" s="42" t="str">
        <f t="shared" si="3"/>
        <v>BALEARES</v>
      </c>
      <c r="B44" s="41">
        <f t="shared" si="4"/>
        <v>9443352</v>
      </c>
      <c r="C44" s="41">
        <f t="shared" si="5"/>
        <v>8906697</v>
      </c>
      <c r="D44" s="41">
        <f t="shared" si="6"/>
        <v>11</v>
      </c>
      <c r="E44" s="42" t="str">
        <f t="shared" si="2"/>
        <v>HUELVA</v>
      </c>
      <c r="F44" s="42">
        <f t="shared" si="7"/>
        <v>19601850</v>
      </c>
      <c r="G44" s="42">
        <f t="shared" si="8"/>
        <v>18528979</v>
      </c>
    </row>
    <row r="45" spans="1:9" x14ac:dyDescent="0.25">
      <c r="A45" s="42" t="str">
        <f t="shared" si="3"/>
        <v>BARCELONA</v>
      </c>
      <c r="B45" s="41">
        <f t="shared" si="4"/>
        <v>34026063</v>
      </c>
      <c r="C45" s="41">
        <f t="shared" si="5"/>
        <v>31794005</v>
      </c>
      <c r="D45" s="41">
        <f t="shared" si="6"/>
        <v>3</v>
      </c>
      <c r="E45" s="42" t="str">
        <f t="shared" si="2"/>
        <v>LAS PALMAS</v>
      </c>
      <c r="F45" s="42">
        <f t="shared" si="7"/>
        <v>14508618</v>
      </c>
      <c r="G45" s="42">
        <f t="shared" si="8"/>
        <v>14767791</v>
      </c>
    </row>
    <row r="46" spans="1:9" x14ac:dyDescent="0.25">
      <c r="A46" s="42" t="str">
        <f t="shared" si="3"/>
        <v>BILBAO</v>
      </c>
      <c r="B46" s="41">
        <f t="shared" si="4"/>
        <v>22752019</v>
      </c>
      <c r="C46" s="41">
        <f t="shared" si="5"/>
        <v>22441736</v>
      </c>
      <c r="D46" s="41">
        <f t="shared" si="6"/>
        <v>6</v>
      </c>
      <c r="E46" s="42" t="str">
        <f t="shared" si="2"/>
        <v>GIJON</v>
      </c>
      <c r="F46" s="42">
        <f t="shared" si="7"/>
        <v>13911638</v>
      </c>
      <c r="G46" s="42">
        <f t="shared" si="8"/>
        <v>12989005</v>
      </c>
    </row>
    <row r="47" spans="1:9" x14ac:dyDescent="0.25">
      <c r="A47" s="42" t="str">
        <f t="shared" si="3"/>
        <v>CARTAGENA</v>
      </c>
      <c r="B47" s="41">
        <f t="shared" si="4"/>
        <v>23714461</v>
      </c>
      <c r="C47" s="41">
        <f t="shared" si="5"/>
        <v>21653415</v>
      </c>
      <c r="D47" s="41">
        <f t="shared" si="6"/>
        <v>4</v>
      </c>
      <c r="E47" s="42" t="str">
        <f t="shared" si="2"/>
        <v>CASTELLON</v>
      </c>
      <c r="F47" s="42">
        <f t="shared" si="7"/>
        <v>11825970</v>
      </c>
      <c r="G47" s="42">
        <f t="shared" si="8"/>
        <v>10349948</v>
      </c>
    </row>
    <row r="48" spans="1:9" x14ac:dyDescent="0.25">
      <c r="A48" s="42" t="str">
        <f t="shared" si="3"/>
        <v>CASTELLON</v>
      </c>
      <c r="B48" s="41">
        <f t="shared" si="4"/>
        <v>11825970</v>
      </c>
      <c r="C48" s="41">
        <f t="shared" si="5"/>
        <v>10349948</v>
      </c>
      <c r="D48" s="41">
        <f t="shared" si="6"/>
        <v>10</v>
      </c>
      <c r="E48" s="42" t="str">
        <f t="shared" si="2"/>
        <v>BALEARES</v>
      </c>
      <c r="F48" s="42">
        <f t="shared" si="7"/>
        <v>9443352</v>
      </c>
      <c r="G48" s="42">
        <f t="shared" si="8"/>
        <v>8906697</v>
      </c>
    </row>
    <row r="49" spans="1:7" x14ac:dyDescent="0.25">
      <c r="A49" s="42" t="str">
        <f t="shared" si="3"/>
        <v>CEUTA</v>
      </c>
      <c r="B49" s="41">
        <f t="shared" si="4"/>
        <v>1283945</v>
      </c>
      <c r="C49" s="41">
        <f t="shared" si="5"/>
        <v>1427532</v>
      </c>
      <c r="D49" s="41">
        <f t="shared" si="6"/>
        <v>26</v>
      </c>
      <c r="E49" s="42" t="str">
        <f t="shared" si="2"/>
        <v>FERROL-SAN CIBRAO</v>
      </c>
      <c r="F49" s="42">
        <f t="shared" si="7"/>
        <v>9389140</v>
      </c>
      <c r="G49" s="42">
        <f t="shared" si="8"/>
        <v>9123822</v>
      </c>
    </row>
    <row r="50" spans="1:7" x14ac:dyDescent="0.25">
      <c r="A50" s="42" t="str">
        <f t="shared" si="3"/>
        <v>FERROL-SAN CIBRAO</v>
      </c>
      <c r="B50" s="41">
        <f t="shared" si="4"/>
        <v>9389140</v>
      </c>
      <c r="C50" s="41">
        <f t="shared" si="5"/>
        <v>9123822</v>
      </c>
      <c r="D50" s="41">
        <f t="shared" si="6"/>
        <v>12</v>
      </c>
      <c r="E50" s="42" t="str">
        <f t="shared" si="2"/>
        <v>SANTA CRUZ DE TENERIFE</v>
      </c>
      <c r="F50" s="42">
        <f t="shared" si="7"/>
        <v>8647340</v>
      </c>
      <c r="G50" s="42">
        <f t="shared" si="8"/>
        <v>9349916</v>
      </c>
    </row>
    <row r="51" spans="1:7" x14ac:dyDescent="0.25">
      <c r="A51" s="42" t="str">
        <f t="shared" si="3"/>
        <v>GIJON</v>
      </c>
      <c r="B51" s="41">
        <f t="shared" si="4"/>
        <v>13911638</v>
      </c>
      <c r="C51" s="41">
        <f t="shared" si="5"/>
        <v>12989005</v>
      </c>
      <c r="D51" s="41">
        <f t="shared" si="6"/>
        <v>9</v>
      </c>
      <c r="E51" s="42" t="str">
        <f t="shared" si="2"/>
        <v>A CORUÑA</v>
      </c>
      <c r="F51" s="42">
        <f t="shared" si="7"/>
        <v>8584255</v>
      </c>
      <c r="G51" s="42">
        <f t="shared" si="8"/>
        <v>8926624</v>
      </c>
    </row>
    <row r="52" spans="1:7" x14ac:dyDescent="0.25">
      <c r="A52" s="42" t="str">
        <f t="shared" si="3"/>
        <v>HUELVA</v>
      </c>
      <c r="B52" s="41">
        <f t="shared" si="4"/>
        <v>19601850</v>
      </c>
      <c r="C52" s="41">
        <f t="shared" si="5"/>
        <v>18528979</v>
      </c>
      <c r="D52" s="41">
        <f t="shared" si="6"/>
        <v>7</v>
      </c>
      <c r="E52" s="42" t="str">
        <f t="shared" si="2"/>
        <v>SANTANDER</v>
      </c>
      <c r="F52" s="42">
        <f t="shared" si="7"/>
        <v>3997363</v>
      </c>
      <c r="G52" s="42">
        <f t="shared" si="8"/>
        <v>3505046</v>
      </c>
    </row>
    <row r="53" spans="1:7" x14ac:dyDescent="0.25">
      <c r="A53" s="42" t="str">
        <f t="shared" si="3"/>
        <v>LAS PALMAS</v>
      </c>
      <c r="B53" s="41">
        <f t="shared" si="4"/>
        <v>14508618</v>
      </c>
      <c r="C53" s="41">
        <f t="shared" si="5"/>
        <v>14767791</v>
      </c>
      <c r="D53" s="41">
        <f t="shared" si="6"/>
        <v>8</v>
      </c>
      <c r="E53" s="42" t="str">
        <f t="shared" si="2"/>
        <v>ALMERIA</v>
      </c>
      <c r="F53" s="42">
        <f t="shared" si="7"/>
        <v>3799874</v>
      </c>
      <c r="G53" s="42">
        <f t="shared" si="8"/>
        <v>3522532</v>
      </c>
    </row>
    <row r="54" spans="1:7" x14ac:dyDescent="0.25">
      <c r="A54" s="42" t="str">
        <f t="shared" si="3"/>
        <v>MALAGA</v>
      </c>
      <c r="B54" s="41">
        <f t="shared" si="4"/>
        <v>1633945</v>
      </c>
      <c r="C54" s="41">
        <f t="shared" si="5"/>
        <v>1965146</v>
      </c>
      <c r="D54" s="41">
        <f t="shared" si="6"/>
        <v>23</v>
      </c>
      <c r="E54" s="42" t="str">
        <f t="shared" si="2"/>
        <v>AVILES</v>
      </c>
      <c r="F54" s="42">
        <f t="shared" si="7"/>
        <v>3635861</v>
      </c>
      <c r="G54" s="42">
        <f t="shared" si="8"/>
        <v>3641376</v>
      </c>
    </row>
    <row r="55" spans="1:7" x14ac:dyDescent="0.25">
      <c r="A55" s="42" t="str">
        <f t="shared" si="3"/>
        <v>MARIN Y RIA DE PONTEVEDRA</v>
      </c>
      <c r="B55" s="41">
        <f t="shared" si="4"/>
        <v>1408830</v>
      </c>
      <c r="C55" s="41">
        <f t="shared" si="5"/>
        <v>1349773</v>
      </c>
      <c r="D55" s="41">
        <f t="shared" si="6"/>
        <v>25</v>
      </c>
      <c r="E55" s="42" t="str">
        <f t="shared" si="2"/>
        <v>SEVILLA</v>
      </c>
      <c r="F55" s="42">
        <f t="shared" ref="F55:F65" si="9">LOOKUP(E55,$A$38:$A$65,$B$38:$B$65)</f>
        <v>3174363</v>
      </c>
      <c r="G55" s="42">
        <f t="shared" si="8"/>
        <v>3245963</v>
      </c>
    </row>
    <row r="56" spans="1:7" x14ac:dyDescent="0.25">
      <c r="A56" s="42" t="str">
        <f t="shared" si="3"/>
        <v>MELILLA</v>
      </c>
      <c r="B56" s="41">
        <f t="shared" si="4"/>
        <v>752249</v>
      </c>
      <c r="C56" s="41">
        <f t="shared" si="5"/>
        <v>721371</v>
      </c>
      <c r="D56" s="41">
        <f t="shared" si="6"/>
        <v>28</v>
      </c>
      <c r="E56" s="42" t="str">
        <f t="shared" si="2"/>
        <v>VIGO</v>
      </c>
      <c r="F56" s="42">
        <f t="shared" si="9"/>
        <v>2810083</v>
      </c>
      <c r="G56" s="42">
        <f t="shared" si="8"/>
        <v>2926481</v>
      </c>
    </row>
    <row r="57" spans="1:7" x14ac:dyDescent="0.25">
      <c r="A57" s="42" t="str">
        <f t="shared" si="3"/>
        <v>MOTRIL</v>
      </c>
      <c r="B57" s="41">
        <f t="shared" si="4"/>
        <v>1417099</v>
      </c>
      <c r="C57" s="41">
        <f t="shared" si="5"/>
        <v>1484987</v>
      </c>
      <c r="D57" s="41">
        <f t="shared" si="6"/>
        <v>24</v>
      </c>
      <c r="E57" s="42" t="str">
        <f t="shared" si="2"/>
        <v>PASAIA</v>
      </c>
      <c r="F57" s="42">
        <f t="shared" si="9"/>
        <v>2507926</v>
      </c>
      <c r="G57" s="42">
        <f t="shared" si="8"/>
        <v>2004475</v>
      </c>
    </row>
    <row r="58" spans="1:7" x14ac:dyDescent="0.25">
      <c r="A58" s="42" t="str">
        <f t="shared" si="3"/>
        <v>PASAIA</v>
      </c>
      <c r="B58" s="41">
        <f t="shared" si="4"/>
        <v>2507926</v>
      </c>
      <c r="C58" s="41">
        <f t="shared" si="5"/>
        <v>2004475</v>
      </c>
      <c r="D58" s="41">
        <f t="shared" si="6"/>
        <v>20</v>
      </c>
      <c r="E58" s="42" t="str">
        <f t="shared" si="2"/>
        <v>BAHIA DE CADIZ</v>
      </c>
      <c r="F58" s="42">
        <f t="shared" si="9"/>
        <v>2367489</v>
      </c>
      <c r="G58" s="42">
        <f t="shared" si="8"/>
        <v>2760962</v>
      </c>
    </row>
    <row r="59" spans="1:7" x14ac:dyDescent="0.25">
      <c r="A59" s="42" t="str">
        <f t="shared" si="3"/>
        <v>SANTA CRUZ DE TENERIFE</v>
      </c>
      <c r="B59" s="41">
        <f t="shared" si="4"/>
        <v>8647340</v>
      </c>
      <c r="C59" s="41">
        <f t="shared" si="5"/>
        <v>9349916</v>
      </c>
      <c r="D59" s="41">
        <f t="shared" si="6"/>
        <v>13</v>
      </c>
      <c r="E59" s="42" t="str">
        <f t="shared" si="2"/>
        <v>ALICANTE</v>
      </c>
      <c r="F59" s="42">
        <f t="shared" si="9"/>
        <v>1881344</v>
      </c>
      <c r="G59" s="42">
        <f t="shared" si="8"/>
        <v>1774322</v>
      </c>
    </row>
    <row r="60" spans="1:7" x14ac:dyDescent="0.25">
      <c r="A60" s="42" t="str">
        <f t="shared" si="3"/>
        <v>SANTANDER</v>
      </c>
      <c r="B60" s="41">
        <f t="shared" si="4"/>
        <v>3997363</v>
      </c>
      <c r="C60" s="41">
        <f t="shared" si="5"/>
        <v>3505046</v>
      </c>
      <c r="D60" s="41">
        <f t="shared" si="6"/>
        <v>15</v>
      </c>
      <c r="E60" s="42" t="str">
        <f t="shared" si="2"/>
        <v>MALAGA</v>
      </c>
      <c r="F60" s="42">
        <f t="shared" si="9"/>
        <v>1633945</v>
      </c>
      <c r="G60" s="42">
        <f t="shared" si="8"/>
        <v>1965146</v>
      </c>
    </row>
    <row r="61" spans="1:7" x14ac:dyDescent="0.25">
      <c r="A61" s="42" t="str">
        <f t="shared" si="3"/>
        <v>SEVILLA</v>
      </c>
      <c r="B61" s="41">
        <f t="shared" si="4"/>
        <v>3174363</v>
      </c>
      <c r="C61" s="41">
        <f t="shared" si="5"/>
        <v>3245963</v>
      </c>
      <c r="D61" s="41">
        <f t="shared" si="6"/>
        <v>18</v>
      </c>
      <c r="E61" s="42" t="str">
        <f t="shared" si="2"/>
        <v>MOTRIL</v>
      </c>
      <c r="F61" s="42">
        <f t="shared" si="9"/>
        <v>1417099</v>
      </c>
      <c r="G61" s="42">
        <f t="shared" si="8"/>
        <v>1484987</v>
      </c>
    </row>
    <row r="62" spans="1:7" x14ac:dyDescent="0.25">
      <c r="A62" s="42" t="str">
        <f t="shared" si="3"/>
        <v>TARRAGONA</v>
      </c>
      <c r="B62" s="41">
        <f t="shared" si="4"/>
        <v>23064840</v>
      </c>
      <c r="C62" s="41">
        <f t="shared" si="5"/>
        <v>20686011</v>
      </c>
      <c r="D62" s="41">
        <f t="shared" si="6"/>
        <v>5</v>
      </c>
      <c r="E62" s="42" t="str">
        <f t="shared" si="2"/>
        <v>MARIN Y RIA DE PONTEVEDRA</v>
      </c>
      <c r="F62" s="42">
        <f t="shared" si="9"/>
        <v>1408830</v>
      </c>
      <c r="G62" s="42">
        <f t="shared" si="8"/>
        <v>1349773</v>
      </c>
    </row>
    <row r="63" spans="1:7" x14ac:dyDescent="0.25">
      <c r="A63" s="42" t="str">
        <f t="shared" si="3"/>
        <v>VALENCIA</v>
      </c>
      <c r="B63" s="41">
        <f t="shared" si="4"/>
        <v>49478892</v>
      </c>
      <c r="C63" s="41">
        <f t="shared" si="5"/>
        <v>48754237</v>
      </c>
      <c r="D63" s="41">
        <f t="shared" si="6"/>
        <v>2</v>
      </c>
      <c r="E63" s="42" t="str">
        <f t="shared" si="2"/>
        <v>CEUTA</v>
      </c>
      <c r="F63" s="42">
        <f t="shared" si="9"/>
        <v>1283945</v>
      </c>
      <c r="G63" s="42">
        <f t="shared" si="8"/>
        <v>1427532</v>
      </c>
    </row>
    <row r="64" spans="1:7" x14ac:dyDescent="0.25">
      <c r="A64" s="42" t="str">
        <f t="shared" si="3"/>
        <v>VIGO</v>
      </c>
      <c r="B64" s="41">
        <f t="shared" si="4"/>
        <v>2810083</v>
      </c>
      <c r="C64" s="41">
        <f t="shared" si="5"/>
        <v>2926481</v>
      </c>
      <c r="D64" s="41">
        <f t="shared" si="6"/>
        <v>19</v>
      </c>
      <c r="E64" s="42" t="str">
        <f t="shared" si="2"/>
        <v>VILAGARCIA</v>
      </c>
      <c r="F64" s="42">
        <f t="shared" si="9"/>
        <v>759498</v>
      </c>
      <c r="G64" s="42">
        <f t="shared" si="8"/>
        <v>717420</v>
      </c>
    </row>
    <row r="65" spans="1:7" x14ac:dyDescent="0.25">
      <c r="A65" s="42" t="str">
        <f t="shared" si="3"/>
        <v>VILAGARCIA</v>
      </c>
      <c r="B65" s="41">
        <f t="shared" si="4"/>
        <v>759498</v>
      </c>
      <c r="C65" s="41">
        <f t="shared" si="5"/>
        <v>717420</v>
      </c>
      <c r="D65" s="41">
        <f t="shared" si="6"/>
        <v>27</v>
      </c>
      <c r="E65" s="42" t="str">
        <f t="shared" si="2"/>
        <v>MELILLA</v>
      </c>
      <c r="F65" s="42">
        <f t="shared" si="9"/>
        <v>752249</v>
      </c>
      <c r="G65" s="42">
        <f t="shared" si="8"/>
        <v>721371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Septiembre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512940</v>
      </c>
      <c r="C7" s="37">
        <v>340321</v>
      </c>
      <c r="D7" s="37">
        <v>5373448</v>
      </c>
      <c r="E7" s="37">
        <v>4640549</v>
      </c>
      <c r="F7" s="10">
        <f>((E7*100)/D7)-100</f>
        <v>-13.639268492037147</v>
      </c>
      <c r="G7" s="1"/>
      <c r="H7" s="1"/>
      <c r="I7" s="1"/>
    </row>
    <row r="8" spans="1:12" x14ac:dyDescent="0.25">
      <c r="A8" s="11" t="s">
        <v>45</v>
      </c>
      <c r="B8" s="38">
        <v>3179</v>
      </c>
      <c r="C8" s="38">
        <v>0</v>
      </c>
      <c r="D8" s="38">
        <v>45139</v>
      </c>
      <c r="E8" s="38">
        <v>44223</v>
      </c>
      <c r="F8" s="13">
        <f t="shared" ref="F8:F35" si="0">((E8*100)/D8)-100</f>
        <v>-2.029287312523536</v>
      </c>
      <c r="G8" s="1"/>
      <c r="H8" s="1"/>
      <c r="I8" s="1"/>
    </row>
    <row r="9" spans="1:12" x14ac:dyDescent="0.25">
      <c r="A9" s="8" t="s">
        <v>46</v>
      </c>
      <c r="B9" s="37">
        <v>1510</v>
      </c>
      <c r="C9" s="37">
        <v>0</v>
      </c>
      <c r="D9" s="37">
        <v>8048</v>
      </c>
      <c r="E9" s="37">
        <v>12451</v>
      </c>
      <c r="F9" s="10">
        <f t="shared" si="0"/>
        <v>54.709244532803183</v>
      </c>
      <c r="G9" s="1"/>
      <c r="H9" s="1"/>
      <c r="I9" s="1"/>
    </row>
    <row r="10" spans="1:12" x14ac:dyDescent="0.25">
      <c r="A10" s="11" t="s">
        <v>47</v>
      </c>
      <c r="B10" s="38">
        <v>46132</v>
      </c>
      <c r="C10" s="38">
        <v>57798</v>
      </c>
      <c r="D10" s="38">
        <v>471496</v>
      </c>
      <c r="E10" s="38">
        <v>453560</v>
      </c>
      <c r="F10" s="13">
        <f t="shared" si="0"/>
        <v>-3.8040619644705345</v>
      </c>
      <c r="G10" s="1"/>
      <c r="H10" s="1"/>
      <c r="I10" s="1"/>
    </row>
    <row r="11" spans="1:12" x14ac:dyDescent="0.25">
      <c r="A11" s="8" t="s">
        <v>48</v>
      </c>
      <c r="B11" s="37">
        <v>2235410</v>
      </c>
      <c r="C11" s="37">
        <v>1643620</v>
      </c>
      <c r="D11" s="37">
        <v>18035098</v>
      </c>
      <c r="E11" s="37">
        <v>19080292</v>
      </c>
      <c r="F11" s="10">
        <f t="shared" si="0"/>
        <v>5.7953330777576042</v>
      </c>
      <c r="G11" s="1"/>
      <c r="H11" s="1"/>
      <c r="I11" s="1"/>
    </row>
    <row r="12" spans="1:12" x14ac:dyDescent="0.25">
      <c r="A12" s="11" t="s">
        <v>49</v>
      </c>
      <c r="B12" s="38">
        <v>20765</v>
      </c>
      <c r="C12" s="38">
        <v>43674</v>
      </c>
      <c r="D12" s="38">
        <v>69924</v>
      </c>
      <c r="E12" s="38">
        <v>83207</v>
      </c>
      <c r="F12" s="13">
        <f t="shared" si="0"/>
        <v>18.996338882214971</v>
      </c>
      <c r="G12" s="1"/>
      <c r="H12" s="1"/>
      <c r="I12" s="1"/>
    </row>
    <row r="13" spans="1:12" x14ac:dyDescent="0.25">
      <c r="A13" s="8" t="s">
        <v>50</v>
      </c>
      <c r="B13" s="37">
        <v>158849</v>
      </c>
      <c r="C13" s="37">
        <v>144013</v>
      </c>
      <c r="D13" s="37">
        <v>1155088</v>
      </c>
      <c r="E13" s="37">
        <v>1172505</v>
      </c>
      <c r="F13" s="10">
        <f t="shared" si="0"/>
        <v>1.5078504841189613</v>
      </c>
      <c r="G13" s="1"/>
      <c r="H13" s="1"/>
      <c r="I13" s="1"/>
    </row>
    <row r="14" spans="1:12" x14ac:dyDescent="0.25">
      <c r="A14" s="11" t="s">
        <v>51</v>
      </c>
      <c r="B14" s="38">
        <v>981476</v>
      </c>
      <c r="C14" s="38">
        <v>1142894</v>
      </c>
      <c r="D14" s="38">
        <v>8347366</v>
      </c>
      <c r="E14" s="38">
        <v>9885033</v>
      </c>
      <c r="F14" s="13">
        <f t="shared" si="0"/>
        <v>18.420984535720606</v>
      </c>
      <c r="G14" s="1"/>
      <c r="H14" s="1"/>
      <c r="I14" s="1"/>
    </row>
    <row r="15" spans="1:12" x14ac:dyDescent="0.25">
      <c r="A15" s="8" t="s">
        <v>52</v>
      </c>
      <c r="B15" s="37">
        <v>1174520</v>
      </c>
      <c r="C15" s="37">
        <v>1437727</v>
      </c>
      <c r="D15" s="37">
        <v>12176240</v>
      </c>
      <c r="E15" s="37">
        <v>12050615</v>
      </c>
      <c r="F15" s="10">
        <f t="shared" si="0"/>
        <v>-1.0317224364828519</v>
      </c>
      <c r="G15" s="1"/>
      <c r="H15" s="1"/>
      <c r="I15" s="1"/>
    </row>
    <row r="16" spans="1:12" x14ac:dyDescent="0.25">
      <c r="A16" s="11" t="s">
        <v>53</v>
      </c>
      <c r="B16" s="38">
        <v>2108144</v>
      </c>
      <c r="C16" s="38">
        <v>2576778</v>
      </c>
      <c r="D16" s="38">
        <v>17654598</v>
      </c>
      <c r="E16" s="38">
        <v>19148638</v>
      </c>
      <c r="F16" s="13">
        <f t="shared" si="0"/>
        <v>8.4626112698799432</v>
      </c>
      <c r="G16" s="1"/>
      <c r="H16" s="1"/>
      <c r="I16" s="1"/>
    </row>
    <row r="17" spans="1:9" x14ac:dyDescent="0.25">
      <c r="A17" s="8" t="s">
        <v>54</v>
      </c>
      <c r="B17" s="37">
        <v>723740</v>
      </c>
      <c r="C17" s="37">
        <v>741488</v>
      </c>
      <c r="D17" s="37">
        <v>5922695</v>
      </c>
      <c r="E17" s="37">
        <v>6337024</v>
      </c>
      <c r="F17" s="10">
        <f t="shared" si="0"/>
        <v>6.9956160160197385</v>
      </c>
      <c r="G17" s="1"/>
      <c r="H17" s="1"/>
      <c r="I17" s="1"/>
    </row>
    <row r="18" spans="1:9" x14ac:dyDescent="0.25">
      <c r="A18" s="11" t="s">
        <v>55</v>
      </c>
      <c r="B18" s="38">
        <v>22677</v>
      </c>
      <c r="C18" s="38">
        <v>44549</v>
      </c>
      <c r="D18" s="38">
        <v>647014</v>
      </c>
      <c r="E18" s="38">
        <v>534206</v>
      </c>
      <c r="F18" s="13">
        <f t="shared" si="0"/>
        <v>-17.435171418238241</v>
      </c>
      <c r="G18" s="1"/>
      <c r="H18" s="1"/>
      <c r="I18" s="1"/>
    </row>
    <row r="19" spans="1:9" x14ac:dyDescent="0.25">
      <c r="A19" s="8" t="s">
        <v>56</v>
      </c>
      <c r="B19" s="37">
        <v>204863</v>
      </c>
      <c r="C19" s="37">
        <v>318079</v>
      </c>
      <c r="D19" s="37">
        <v>2043812</v>
      </c>
      <c r="E19" s="37">
        <v>2090736</v>
      </c>
      <c r="F19" s="10">
        <f t="shared" si="0"/>
        <v>2.2959058856685459</v>
      </c>
      <c r="G19" s="1"/>
      <c r="H19" s="1"/>
      <c r="I19" s="1"/>
    </row>
    <row r="20" spans="1:9" x14ac:dyDescent="0.25">
      <c r="A20" s="11" t="s">
        <v>57</v>
      </c>
      <c r="B20" s="38">
        <v>39586</v>
      </c>
      <c r="C20" s="38">
        <v>97596</v>
      </c>
      <c r="D20" s="38">
        <v>573093</v>
      </c>
      <c r="E20" s="38">
        <v>662108</v>
      </c>
      <c r="F20" s="13">
        <f t="shared" si="0"/>
        <v>15.532383051267416</v>
      </c>
      <c r="G20" s="1"/>
      <c r="H20" s="1"/>
      <c r="I20" s="1"/>
    </row>
    <row r="21" spans="1:9" x14ac:dyDescent="0.25">
      <c r="A21" s="8" t="s">
        <v>58</v>
      </c>
      <c r="B21" s="37">
        <v>1770530</v>
      </c>
      <c r="C21" s="37">
        <v>1910490</v>
      </c>
      <c r="D21" s="37">
        <v>15265446</v>
      </c>
      <c r="E21" s="37">
        <v>15639680</v>
      </c>
      <c r="F21" s="10">
        <f t="shared" si="0"/>
        <v>2.4515104242614285</v>
      </c>
      <c r="G21" s="1"/>
      <c r="H21" s="1"/>
      <c r="I21" s="1"/>
    </row>
    <row r="22" spans="1:9" x14ac:dyDescent="0.25">
      <c r="A22" s="11" t="s">
        <v>59</v>
      </c>
      <c r="B22" s="38">
        <v>448481</v>
      </c>
      <c r="C22" s="38">
        <v>335142</v>
      </c>
      <c r="D22" s="38">
        <v>3575499</v>
      </c>
      <c r="E22" s="38">
        <v>3276307</v>
      </c>
      <c r="F22" s="13">
        <f t="shared" si="0"/>
        <v>-8.3678390065274755</v>
      </c>
      <c r="G22" s="1"/>
      <c r="H22" s="1"/>
      <c r="I22" s="1"/>
    </row>
    <row r="23" spans="1:9" x14ac:dyDescent="0.25">
      <c r="A23" s="8" t="s">
        <v>60</v>
      </c>
      <c r="B23" s="37">
        <v>9400</v>
      </c>
      <c r="C23" s="37">
        <v>6611</v>
      </c>
      <c r="D23" s="37">
        <v>44151</v>
      </c>
      <c r="E23" s="37">
        <v>111353</v>
      </c>
      <c r="F23" s="10">
        <f t="shared" si="0"/>
        <v>152.20946297932096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98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7">
        <v>6902</v>
      </c>
      <c r="C25" s="37">
        <v>6414</v>
      </c>
      <c r="D25" s="37">
        <v>45647</v>
      </c>
      <c r="E25" s="37">
        <v>52637</v>
      </c>
      <c r="F25" s="10">
        <f t="shared" si="0"/>
        <v>15.313164063355757</v>
      </c>
      <c r="G25" s="1"/>
      <c r="H25" s="1"/>
      <c r="I25" s="1"/>
    </row>
    <row r="26" spans="1:9" x14ac:dyDescent="0.25">
      <c r="A26" s="11" t="s">
        <v>63</v>
      </c>
      <c r="B26" s="38">
        <v>126451</v>
      </c>
      <c r="C26" s="38">
        <v>61175</v>
      </c>
      <c r="D26" s="38">
        <v>882024</v>
      </c>
      <c r="E26" s="38">
        <v>866298</v>
      </c>
      <c r="F26" s="13">
        <f t="shared" si="0"/>
        <v>-1.7829446817773658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463888</v>
      </c>
      <c r="C28" s="38">
        <v>461902</v>
      </c>
      <c r="D28" s="38">
        <v>5104336</v>
      </c>
      <c r="E28" s="38">
        <v>4306446</v>
      </c>
      <c r="F28" s="13">
        <f t="shared" si="0"/>
        <v>-15.631612025540633</v>
      </c>
      <c r="G28" s="1"/>
      <c r="H28" s="1"/>
      <c r="I28" s="1"/>
    </row>
    <row r="29" spans="1:9" x14ac:dyDescent="0.25">
      <c r="A29" s="8" t="s">
        <v>66</v>
      </c>
      <c r="B29" s="37">
        <v>15302</v>
      </c>
      <c r="C29" s="37">
        <v>21588</v>
      </c>
      <c r="D29" s="37">
        <v>168216</v>
      </c>
      <c r="E29" s="37">
        <v>211993</v>
      </c>
      <c r="F29" s="10">
        <f t="shared" si="0"/>
        <v>26.024278308841019</v>
      </c>
      <c r="G29" s="1"/>
      <c r="H29" s="1"/>
      <c r="I29" s="1"/>
    </row>
    <row r="30" spans="1:9" x14ac:dyDescent="0.25">
      <c r="A30" s="11" t="s">
        <v>67</v>
      </c>
      <c r="B30" s="38">
        <v>20419</v>
      </c>
      <c r="C30" s="38">
        <v>17438</v>
      </c>
      <c r="D30" s="38">
        <v>228124</v>
      </c>
      <c r="E30" s="38">
        <v>199895</v>
      </c>
      <c r="F30" s="13">
        <f t="shared" si="0"/>
        <v>-12.374410408374388</v>
      </c>
      <c r="G30" s="1"/>
      <c r="H30" s="1"/>
      <c r="I30" s="1"/>
    </row>
    <row r="31" spans="1:9" x14ac:dyDescent="0.25">
      <c r="A31" s="8" t="s">
        <v>68</v>
      </c>
      <c r="B31" s="37">
        <v>1329345</v>
      </c>
      <c r="C31" s="37">
        <v>1656689</v>
      </c>
      <c r="D31" s="37">
        <v>13734948</v>
      </c>
      <c r="E31" s="37">
        <v>14314199</v>
      </c>
      <c r="F31" s="10">
        <f t="shared" si="0"/>
        <v>4.2173512415190828</v>
      </c>
      <c r="G31" s="1"/>
      <c r="H31" s="1"/>
      <c r="I31" s="1"/>
    </row>
    <row r="32" spans="1:9" x14ac:dyDescent="0.25">
      <c r="A32" s="11" t="s">
        <v>69</v>
      </c>
      <c r="B32" s="38">
        <v>425540</v>
      </c>
      <c r="C32" s="38">
        <v>404180</v>
      </c>
      <c r="D32" s="38">
        <v>3117406</v>
      </c>
      <c r="E32" s="38">
        <v>3664881</v>
      </c>
      <c r="F32" s="13">
        <f t="shared" si="0"/>
        <v>17.561876765490283</v>
      </c>
      <c r="G32" s="1"/>
      <c r="H32" s="1"/>
      <c r="I32" s="1"/>
    </row>
    <row r="33" spans="1:9" x14ac:dyDescent="0.25">
      <c r="A33" s="8" t="s">
        <v>70</v>
      </c>
      <c r="B33" s="37">
        <v>12166</v>
      </c>
      <c r="C33" s="37">
        <v>3861</v>
      </c>
      <c r="D33" s="37">
        <v>67756</v>
      </c>
      <c r="E33" s="37">
        <v>49993</v>
      </c>
      <c r="F33" s="10">
        <f t="shared" si="0"/>
        <v>-26.216128460948113</v>
      </c>
      <c r="G33" s="1"/>
      <c r="H33" s="1"/>
      <c r="I33" s="1"/>
    </row>
    <row r="34" spans="1:9" x14ac:dyDescent="0.25">
      <c r="A34" s="11" t="s">
        <v>71</v>
      </c>
      <c r="B34" s="38">
        <v>16295</v>
      </c>
      <c r="C34" s="38">
        <v>14667</v>
      </c>
      <c r="D34" s="38">
        <v>204186</v>
      </c>
      <c r="E34" s="38">
        <v>114119</v>
      </c>
      <c r="F34" s="13">
        <f t="shared" si="0"/>
        <v>-44.110272006895677</v>
      </c>
      <c r="G34" s="1"/>
      <c r="H34" s="1"/>
      <c r="I34" s="1"/>
    </row>
    <row r="35" spans="1:9" x14ac:dyDescent="0.25">
      <c r="A35" s="14" t="s">
        <v>72</v>
      </c>
      <c r="B35" s="15">
        <f>SUM(B7:B34)</f>
        <v>12878510</v>
      </c>
      <c r="C35" s="15">
        <f t="shared" ref="C35:E35" si="1">SUM(C7:C34)</f>
        <v>13488694</v>
      </c>
      <c r="D35" s="15">
        <f t="shared" si="1"/>
        <v>114960896</v>
      </c>
      <c r="E35" s="15">
        <f t="shared" si="1"/>
        <v>119002948</v>
      </c>
      <c r="F35" s="16">
        <f t="shared" si="0"/>
        <v>3.5160233963381842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4640549</v>
      </c>
      <c r="C38" s="41">
        <f>D7</f>
        <v>5373448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CARTAGENA</v>
      </c>
      <c r="F38" s="42">
        <f>LOOKUP(E38,$A$38:$A$65,$B$38:$B$65)</f>
        <v>19148638</v>
      </c>
      <c r="G38" s="42">
        <f>LOOKUP(E38,$A$38:$A$65,$C$38:$C$65)</f>
        <v>17654598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44223</v>
      </c>
      <c r="C39" s="41">
        <f t="shared" ref="C39:C65" si="5">D8</f>
        <v>45139</v>
      </c>
      <c r="D39" s="41">
        <f t="shared" ref="D39:D65" si="6">_xlfn.RANK.EQ(B39,$B$38:$B$65)+COUNTIF($B$38:$B$65,B39)-1</f>
        <v>25</v>
      </c>
      <c r="E39" s="42" t="str">
        <f t="shared" si="2"/>
        <v>BAHIA DE ALGECIRAS</v>
      </c>
      <c r="F39" s="42">
        <f t="shared" ref="F39:F54" si="7">LOOKUP(E39,$A$38:$A$65,$B$38:$B$65)</f>
        <v>19080292</v>
      </c>
      <c r="G39" s="42">
        <f t="shared" ref="G39:G65" si="8">LOOKUP(E39,$A$38:$A$65,$C$38:$C$65)</f>
        <v>18035098</v>
      </c>
    </row>
    <row r="40" spans="1:9" x14ac:dyDescent="0.25">
      <c r="A40" s="42" t="str">
        <f t="shared" si="3"/>
        <v>ALMERIA</v>
      </c>
      <c r="B40" s="41">
        <f t="shared" si="4"/>
        <v>12451</v>
      </c>
      <c r="C40" s="41">
        <f t="shared" si="5"/>
        <v>8048</v>
      </c>
      <c r="D40" s="41">
        <f t="shared" si="6"/>
        <v>26</v>
      </c>
      <c r="E40" s="42" t="str">
        <f t="shared" si="2"/>
        <v>HUELVA</v>
      </c>
      <c r="F40" s="42">
        <f t="shared" si="7"/>
        <v>15639680</v>
      </c>
      <c r="G40" s="42">
        <f t="shared" si="8"/>
        <v>15265446</v>
      </c>
    </row>
    <row r="41" spans="1:9" x14ac:dyDescent="0.25">
      <c r="A41" s="42" t="str">
        <f t="shared" si="3"/>
        <v>AVILES</v>
      </c>
      <c r="B41" s="41">
        <f t="shared" si="4"/>
        <v>453560</v>
      </c>
      <c r="C41" s="41">
        <f t="shared" si="5"/>
        <v>471496</v>
      </c>
      <c r="D41" s="41">
        <f t="shared" si="6"/>
        <v>17</v>
      </c>
      <c r="E41" s="42" t="str">
        <f t="shared" si="2"/>
        <v>TARRAGONA</v>
      </c>
      <c r="F41" s="42">
        <f t="shared" si="7"/>
        <v>14314199</v>
      </c>
      <c r="G41" s="42">
        <f t="shared" si="8"/>
        <v>13734948</v>
      </c>
    </row>
    <row r="42" spans="1:9" x14ac:dyDescent="0.25">
      <c r="A42" s="42" t="str">
        <f t="shared" si="3"/>
        <v>BAHIA DE ALGECIRAS</v>
      </c>
      <c r="B42" s="41">
        <f t="shared" si="4"/>
        <v>19080292</v>
      </c>
      <c r="C42" s="41">
        <f t="shared" si="5"/>
        <v>18035098</v>
      </c>
      <c r="D42" s="41">
        <f t="shared" si="6"/>
        <v>2</v>
      </c>
      <c r="E42" s="42" t="str">
        <f t="shared" si="2"/>
        <v>BILBAO</v>
      </c>
      <c r="F42" s="42">
        <f t="shared" si="7"/>
        <v>12050615</v>
      </c>
      <c r="G42" s="42">
        <f t="shared" si="8"/>
        <v>12176240</v>
      </c>
    </row>
    <row r="43" spans="1:9" x14ac:dyDescent="0.25">
      <c r="A43" s="42" t="str">
        <f t="shared" si="3"/>
        <v>BAHIA DE CADIZ</v>
      </c>
      <c r="B43" s="41">
        <f t="shared" si="4"/>
        <v>83207</v>
      </c>
      <c r="C43" s="41">
        <f t="shared" si="5"/>
        <v>69924</v>
      </c>
      <c r="D43" s="41">
        <f t="shared" si="6"/>
        <v>22</v>
      </c>
      <c r="E43" s="42" t="str">
        <f t="shared" si="2"/>
        <v>BARCELONA</v>
      </c>
      <c r="F43" s="42">
        <f t="shared" si="7"/>
        <v>9885033</v>
      </c>
      <c r="G43" s="42">
        <f t="shared" si="8"/>
        <v>8347366</v>
      </c>
    </row>
    <row r="44" spans="1:9" x14ac:dyDescent="0.25">
      <c r="A44" s="42" t="str">
        <f t="shared" si="3"/>
        <v>BALEARES</v>
      </c>
      <c r="B44" s="41">
        <f t="shared" si="4"/>
        <v>1172505</v>
      </c>
      <c r="C44" s="41">
        <f t="shared" si="5"/>
        <v>1155088</v>
      </c>
      <c r="D44" s="41">
        <f t="shared" si="6"/>
        <v>13</v>
      </c>
      <c r="E44" s="42" t="str">
        <f t="shared" si="2"/>
        <v>CASTELLON</v>
      </c>
      <c r="F44" s="42">
        <f t="shared" si="7"/>
        <v>6337024</v>
      </c>
      <c r="G44" s="42">
        <f t="shared" si="8"/>
        <v>5922695</v>
      </c>
    </row>
    <row r="45" spans="1:9" x14ac:dyDescent="0.25">
      <c r="A45" s="42" t="str">
        <f t="shared" si="3"/>
        <v>BARCELONA</v>
      </c>
      <c r="B45" s="41">
        <f t="shared" si="4"/>
        <v>9885033</v>
      </c>
      <c r="C45" s="41">
        <f t="shared" si="5"/>
        <v>8347366</v>
      </c>
      <c r="D45" s="41">
        <f t="shared" si="6"/>
        <v>6</v>
      </c>
      <c r="E45" s="42" t="str">
        <f t="shared" si="2"/>
        <v>A CORUÑA</v>
      </c>
      <c r="F45" s="42">
        <f t="shared" si="7"/>
        <v>4640549</v>
      </c>
      <c r="G45" s="42">
        <f t="shared" si="8"/>
        <v>5373448</v>
      </c>
    </row>
    <row r="46" spans="1:9" x14ac:dyDescent="0.25">
      <c r="A46" s="42" t="str">
        <f t="shared" si="3"/>
        <v>BILBAO</v>
      </c>
      <c r="B46" s="41">
        <f t="shared" si="4"/>
        <v>12050615</v>
      </c>
      <c r="C46" s="41">
        <f t="shared" si="5"/>
        <v>12176240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4306446</v>
      </c>
      <c r="G46" s="42">
        <f t="shared" si="8"/>
        <v>5104336</v>
      </c>
    </row>
    <row r="47" spans="1:9" x14ac:dyDescent="0.25">
      <c r="A47" s="42" t="str">
        <f t="shared" si="3"/>
        <v>CARTAGENA</v>
      </c>
      <c r="B47" s="41">
        <f t="shared" si="4"/>
        <v>19148638</v>
      </c>
      <c r="C47" s="41">
        <f t="shared" si="5"/>
        <v>17654598</v>
      </c>
      <c r="D47" s="41">
        <f t="shared" si="6"/>
        <v>1</v>
      </c>
      <c r="E47" s="42" t="str">
        <f t="shared" si="2"/>
        <v>VALENCIA</v>
      </c>
      <c r="F47" s="42">
        <f t="shared" si="7"/>
        <v>3664881</v>
      </c>
      <c r="G47" s="42">
        <f t="shared" si="8"/>
        <v>3117406</v>
      </c>
    </row>
    <row r="48" spans="1:9" x14ac:dyDescent="0.25">
      <c r="A48" s="42" t="str">
        <f t="shared" si="3"/>
        <v>CASTELLON</v>
      </c>
      <c r="B48" s="41">
        <f t="shared" si="4"/>
        <v>6337024</v>
      </c>
      <c r="C48" s="41">
        <f t="shared" si="5"/>
        <v>5922695</v>
      </c>
      <c r="D48" s="41">
        <f t="shared" si="6"/>
        <v>7</v>
      </c>
      <c r="E48" s="42" t="str">
        <f t="shared" si="2"/>
        <v>LAS PALMAS</v>
      </c>
      <c r="F48" s="42">
        <f t="shared" si="7"/>
        <v>3276307</v>
      </c>
      <c r="G48" s="42">
        <f t="shared" si="8"/>
        <v>3575499</v>
      </c>
    </row>
    <row r="49" spans="1:7" x14ac:dyDescent="0.25">
      <c r="A49" s="42" t="str">
        <f t="shared" si="3"/>
        <v>CEUTA</v>
      </c>
      <c r="B49" s="41">
        <f t="shared" si="4"/>
        <v>534206</v>
      </c>
      <c r="C49" s="41">
        <f t="shared" si="5"/>
        <v>647014</v>
      </c>
      <c r="D49" s="41">
        <f t="shared" si="6"/>
        <v>16</v>
      </c>
      <c r="E49" s="42" t="str">
        <f t="shared" si="2"/>
        <v>FERROL-SAN CIBRAO</v>
      </c>
      <c r="F49" s="42">
        <f t="shared" si="7"/>
        <v>2090736</v>
      </c>
      <c r="G49" s="42">
        <f t="shared" si="8"/>
        <v>2043812</v>
      </c>
    </row>
    <row r="50" spans="1:7" x14ac:dyDescent="0.25">
      <c r="A50" s="42" t="str">
        <f t="shared" si="3"/>
        <v>FERROL-SAN CIBRAO</v>
      </c>
      <c r="B50" s="41">
        <f t="shared" si="4"/>
        <v>2090736</v>
      </c>
      <c r="C50" s="41">
        <f t="shared" si="5"/>
        <v>2043812</v>
      </c>
      <c r="D50" s="41">
        <f t="shared" si="6"/>
        <v>12</v>
      </c>
      <c r="E50" s="42" t="str">
        <f t="shared" si="2"/>
        <v>BALEARES</v>
      </c>
      <c r="F50" s="42">
        <f t="shared" si="7"/>
        <v>1172505</v>
      </c>
      <c r="G50" s="42">
        <f t="shared" si="8"/>
        <v>1155088</v>
      </c>
    </row>
    <row r="51" spans="1:7" x14ac:dyDescent="0.25">
      <c r="A51" s="42" t="str">
        <f t="shared" si="3"/>
        <v>GIJON</v>
      </c>
      <c r="B51" s="41">
        <f t="shared" si="4"/>
        <v>662108</v>
      </c>
      <c r="C51" s="41">
        <f t="shared" si="5"/>
        <v>573093</v>
      </c>
      <c r="D51" s="41">
        <f t="shared" si="6"/>
        <v>15</v>
      </c>
      <c r="E51" s="42" t="str">
        <f t="shared" si="2"/>
        <v>MOTRIL</v>
      </c>
      <c r="F51" s="42">
        <f t="shared" si="7"/>
        <v>866298</v>
      </c>
      <c r="G51" s="42">
        <f t="shared" si="8"/>
        <v>882024</v>
      </c>
    </row>
    <row r="52" spans="1:7" x14ac:dyDescent="0.25">
      <c r="A52" s="42" t="str">
        <f t="shared" si="3"/>
        <v>HUELVA</v>
      </c>
      <c r="B52" s="41">
        <f t="shared" si="4"/>
        <v>15639680</v>
      </c>
      <c r="C52" s="41">
        <f t="shared" si="5"/>
        <v>15265446</v>
      </c>
      <c r="D52" s="41">
        <f t="shared" si="6"/>
        <v>3</v>
      </c>
      <c r="E52" s="42" t="str">
        <f t="shared" si="2"/>
        <v>GIJON</v>
      </c>
      <c r="F52" s="42">
        <f t="shared" si="7"/>
        <v>662108</v>
      </c>
      <c r="G52" s="42">
        <f t="shared" si="8"/>
        <v>573093</v>
      </c>
    </row>
    <row r="53" spans="1:7" x14ac:dyDescent="0.25">
      <c r="A53" s="42" t="str">
        <f t="shared" si="3"/>
        <v>LAS PALMAS</v>
      </c>
      <c r="B53" s="41">
        <f t="shared" si="4"/>
        <v>3276307</v>
      </c>
      <c r="C53" s="41">
        <f t="shared" si="5"/>
        <v>3575499</v>
      </c>
      <c r="D53" s="41">
        <f t="shared" si="6"/>
        <v>11</v>
      </c>
      <c r="E53" s="42" t="str">
        <f t="shared" si="2"/>
        <v>CEUTA</v>
      </c>
      <c r="F53" s="42">
        <f t="shared" si="7"/>
        <v>534206</v>
      </c>
      <c r="G53" s="42">
        <f t="shared" si="8"/>
        <v>647014</v>
      </c>
    </row>
    <row r="54" spans="1:7" x14ac:dyDescent="0.25">
      <c r="A54" s="42" t="str">
        <f t="shared" si="3"/>
        <v>MALAGA</v>
      </c>
      <c r="B54" s="41">
        <f t="shared" si="4"/>
        <v>111353</v>
      </c>
      <c r="C54" s="41">
        <f t="shared" si="5"/>
        <v>44151</v>
      </c>
      <c r="D54" s="41">
        <f t="shared" si="6"/>
        <v>21</v>
      </c>
      <c r="E54" s="42" t="str">
        <f t="shared" si="2"/>
        <v>AVILES</v>
      </c>
      <c r="F54" s="42">
        <f t="shared" si="7"/>
        <v>453560</v>
      </c>
      <c r="G54" s="42">
        <f t="shared" si="8"/>
        <v>471496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98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211993</v>
      </c>
      <c r="G55" s="42">
        <f t="shared" si="8"/>
        <v>168216</v>
      </c>
    </row>
    <row r="56" spans="1:7" x14ac:dyDescent="0.25">
      <c r="A56" s="42" t="str">
        <f t="shared" si="3"/>
        <v>MELILLA</v>
      </c>
      <c r="B56" s="41">
        <f t="shared" si="4"/>
        <v>52637</v>
      </c>
      <c r="C56" s="41">
        <f t="shared" si="5"/>
        <v>45647</v>
      </c>
      <c r="D56" s="41">
        <f t="shared" si="6"/>
        <v>23</v>
      </c>
      <c r="E56" s="42" t="str">
        <f t="shared" si="2"/>
        <v>SEVILLA</v>
      </c>
      <c r="F56" s="42">
        <f t="shared" si="9"/>
        <v>199895</v>
      </c>
      <c r="G56" s="42">
        <f t="shared" si="8"/>
        <v>228124</v>
      </c>
    </row>
    <row r="57" spans="1:7" x14ac:dyDescent="0.25">
      <c r="A57" s="42" t="str">
        <f t="shared" si="3"/>
        <v>MOTRIL</v>
      </c>
      <c r="B57" s="41">
        <f t="shared" si="4"/>
        <v>866298</v>
      </c>
      <c r="C57" s="41">
        <f t="shared" si="5"/>
        <v>882024</v>
      </c>
      <c r="D57" s="41">
        <f t="shared" si="6"/>
        <v>14</v>
      </c>
      <c r="E57" s="42" t="str">
        <f t="shared" si="2"/>
        <v>VILAGARCIA</v>
      </c>
      <c r="F57" s="42">
        <f t="shared" si="9"/>
        <v>114119</v>
      </c>
      <c r="G57" s="42">
        <f t="shared" si="8"/>
        <v>204186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MALAGA</v>
      </c>
      <c r="F58" s="42">
        <f t="shared" si="9"/>
        <v>111353</v>
      </c>
      <c r="G58" s="42">
        <f t="shared" si="8"/>
        <v>44151</v>
      </c>
    </row>
    <row r="59" spans="1:7" x14ac:dyDescent="0.25">
      <c r="A59" s="42" t="str">
        <f t="shared" si="3"/>
        <v>SANTA CRUZ DE TENERIFE</v>
      </c>
      <c r="B59" s="41">
        <f t="shared" si="4"/>
        <v>4306446</v>
      </c>
      <c r="C59" s="41">
        <f t="shared" si="5"/>
        <v>5104336</v>
      </c>
      <c r="D59" s="41">
        <f t="shared" si="6"/>
        <v>9</v>
      </c>
      <c r="E59" s="42" t="str">
        <f t="shared" si="2"/>
        <v>BAHIA DE CADIZ</v>
      </c>
      <c r="F59" s="42">
        <f t="shared" si="9"/>
        <v>83207</v>
      </c>
      <c r="G59" s="42">
        <f t="shared" si="8"/>
        <v>69924</v>
      </c>
    </row>
    <row r="60" spans="1:7" x14ac:dyDescent="0.25">
      <c r="A60" s="42" t="str">
        <f t="shared" si="3"/>
        <v>SANTANDER</v>
      </c>
      <c r="B60" s="41">
        <f t="shared" si="4"/>
        <v>211993</v>
      </c>
      <c r="C60" s="41">
        <f t="shared" si="5"/>
        <v>168216</v>
      </c>
      <c r="D60" s="41">
        <f t="shared" si="6"/>
        <v>18</v>
      </c>
      <c r="E60" s="42" t="str">
        <f t="shared" si="2"/>
        <v>MELILLA</v>
      </c>
      <c r="F60" s="42">
        <f t="shared" si="9"/>
        <v>52637</v>
      </c>
      <c r="G60" s="42">
        <f t="shared" si="8"/>
        <v>45647</v>
      </c>
    </row>
    <row r="61" spans="1:7" x14ac:dyDescent="0.25">
      <c r="A61" s="42" t="str">
        <f t="shared" si="3"/>
        <v>SEVILLA</v>
      </c>
      <c r="B61" s="41">
        <f t="shared" si="4"/>
        <v>199895</v>
      </c>
      <c r="C61" s="41">
        <f t="shared" si="5"/>
        <v>228124</v>
      </c>
      <c r="D61" s="41">
        <f t="shared" si="6"/>
        <v>19</v>
      </c>
      <c r="E61" s="42" t="str">
        <f t="shared" si="2"/>
        <v>VIGO</v>
      </c>
      <c r="F61" s="42">
        <f t="shared" si="9"/>
        <v>49993</v>
      </c>
      <c r="G61" s="42">
        <f t="shared" si="8"/>
        <v>67756</v>
      </c>
    </row>
    <row r="62" spans="1:7" x14ac:dyDescent="0.25">
      <c r="A62" s="42" t="str">
        <f t="shared" si="3"/>
        <v>TARRAGONA</v>
      </c>
      <c r="B62" s="41">
        <f t="shared" si="4"/>
        <v>14314199</v>
      </c>
      <c r="C62" s="41">
        <f t="shared" si="5"/>
        <v>13734948</v>
      </c>
      <c r="D62" s="41">
        <f t="shared" si="6"/>
        <v>4</v>
      </c>
      <c r="E62" s="42" t="str">
        <f t="shared" si="2"/>
        <v>ALICANTE</v>
      </c>
      <c r="F62" s="42">
        <f t="shared" si="9"/>
        <v>44223</v>
      </c>
      <c r="G62" s="42">
        <f t="shared" si="8"/>
        <v>45139</v>
      </c>
    </row>
    <row r="63" spans="1:7" x14ac:dyDescent="0.25">
      <c r="A63" s="42" t="str">
        <f t="shared" si="3"/>
        <v>VALENCIA</v>
      </c>
      <c r="B63" s="41">
        <f t="shared" si="4"/>
        <v>3664881</v>
      </c>
      <c r="C63" s="41">
        <f t="shared" si="5"/>
        <v>3117406</v>
      </c>
      <c r="D63" s="41">
        <f t="shared" si="6"/>
        <v>10</v>
      </c>
      <c r="E63" s="42" t="str">
        <f t="shared" si="2"/>
        <v>ALMERIA</v>
      </c>
      <c r="F63" s="42">
        <f t="shared" si="9"/>
        <v>12451</v>
      </c>
      <c r="G63" s="42">
        <f t="shared" si="8"/>
        <v>8048</v>
      </c>
    </row>
    <row r="64" spans="1:7" x14ac:dyDescent="0.25">
      <c r="A64" s="42" t="str">
        <f t="shared" si="3"/>
        <v>VIGO</v>
      </c>
      <c r="B64" s="41">
        <f t="shared" si="4"/>
        <v>49993</v>
      </c>
      <c r="C64" s="41">
        <f t="shared" si="5"/>
        <v>67756</v>
      </c>
      <c r="D64" s="41">
        <f t="shared" si="6"/>
        <v>24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114119</v>
      </c>
      <c r="C65" s="41">
        <f t="shared" si="5"/>
        <v>204186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98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Septiembre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19">
        <v>389803</v>
      </c>
      <c r="C7" s="19">
        <v>420143</v>
      </c>
      <c r="D7" s="19">
        <v>2611030</v>
      </c>
      <c r="E7" s="19">
        <v>3140402</v>
      </c>
      <c r="F7" s="10">
        <f>((E7*100)/D7)-100</f>
        <v>20.274451078693076</v>
      </c>
      <c r="G7" s="1"/>
      <c r="H7" s="1"/>
      <c r="I7" s="1"/>
    </row>
    <row r="8" spans="1:12" x14ac:dyDescent="0.25">
      <c r="A8" s="11" t="s">
        <v>45</v>
      </c>
      <c r="B8" s="20">
        <v>65859</v>
      </c>
      <c r="C8" s="20">
        <v>154849</v>
      </c>
      <c r="D8" s="20">
        <v>720253</v>
      </c>
      <c r="E8" s="20">
        <v>851065</v>
      </c>
      <c r="F8" s="13">
        <f t="shared" ref="F8:F35" si="0">((E8*100)/D8)-100</f>
        <v>18.161951425401909</v>
      </c>
      <c r="G8" s="1"/>
      <c r="H8" s="1"/>
      <c r="I8" s="1"/>
    </row>
    <row r="9" spans="1:12" x14ac:dyDescent="0.25">
      <c r="A9" s="8" t="s">
        <v>46</v>
      </c>
      <c r="B9" s="19">
        <v>313075</v>
      </c>
      <c r="C9" s="19">
        <v>245137</v>
      </c>
      <c r="D9" s="19">
        <v>3023953</v>
      </c>
      <c r="E9" s="19">
        <v>3280528</v>
      </c>
      <c r="F9" s="10">
        <f t="shared" si="0"/>
        <v>8.48475488871685</v>
      </c>
      <c r="G9" s="1"/>
      <c r="H9" s="1"/>
      <c r="I9" s="1"/>
    </row>
    <row r="10" spans="1:12" x14ac:dyDescent="0.25">
      <c r="A10" s="11" t="s">
        <v>47</v>
      </c>
      <c r="B10" s="20">
        <v>323656</v>
      </c>
      <c r="C10" s="20">
        <v>247777</v>
      </c>
      <c r="D10" s="20">
        <v>2247129</v>
      </c>
      <c r="E10" s="20">
        <v>2311683</v>
      </c>
      <c r="F10" s="13">
        <f t="shared" si="0"/>
        <v>2.8727322730470775</v>
      </c>
      <c r="G10" s="1"/>
      <c r="H10" s="1"/>
      <c r="I10" s="1"/>
    </row>
    <row r="11" spans="1:12" x14ac:dyDescent="0.25">
      <c r="A11" s="8" t="s">
        <v>48</v>
      </c>
      <c r="B11" s="19">
        <v>190042</v>
      </c>
      <c r="C11" s="19">
        <v>217240</v>
      </c>
      <c r="D11" s="19">
        <v>1009816</v>
      </c>
      <c r="E11" s="19">
        <v>1397108</v>
      </c>
      <c r="F11" s="10">
        <f t="shared" si="0"/>
        <v>38.352729606185676</v>
      </c>
      <c r="G11" s="1"/>
      <c r="H11" s="1"/>
      <c r="I11" s="1"/>
    </row>
    <row r="12" spans="1:12" x14ac:dyDescent="0.25">
      <c r="A12" s="11" t="s">
        <v>49</v>
      </c>
      <c r="B12" s="20">
        <v>175731</v>
      </c>
      <c r="C12" s="20">
        <v>205596</v>
      </c>
      <c r="D12" s="20">
        <v>1431697</v>
      </c>
      <c r="E12" s="20">
        <v>1192812</v>
      </c>
      <c r="F12" s="13">
        <f t="shared" si="0"/>
        <v>-16.685443917253437</v>
      </c>
      <c r="G12" s="1"/>
      <c r="H12" s="1"/>
      <c r="I12" s="1"/>
    </row>
    <row r="13" spans="1:12" x14ac:dyDescent="0.25">
      <c r="A13" s="8" t="s">
        <v>50</v>
      </c>
      <c r="B13" s="19">
        <v>101461</v>
      </c>
      <c r="C13" s="19">
        <v>104958</v>
      </c>
      <c r="D13" s="19">
        <v>951812</v>
      </c>
      <c r="E13" s="19">
        <v>984761</v>
      </c>
      <c r="F13" s="10">
        <f t="shared" si="0"/>
        <v>3.4617130273625492</v>
      </c>
      <c r="G13" s="1"/>
      <c r="H13" s="1"/>
      <c r="I13" s="1"/>
    </row>
    <row r="14" spans="1:12" x14ac:dyDescent="0.25">
      <c r="A14" s="11" t="s">
        <v>51</v>
      </c>
      <c r="B14" s="20">
        <v>448495</v>
      </c>
      <c r="C14" s="20">
        <v>347189</v>
      </c>
      <c r="D14" s="20">
        <v>3323992</v>
      </c>
      <c r="E14" s="20">
        <v>3507447</v>
      </c>
      <c r="F14" s="13">
        <f t="shared" si="0"/>
        <v>5.5191167728442139</v>
      </c>
      <c r="G14" s="1"/>
      <c r="H14" s="1"/>
      <c r="I14" s="1"/>
    </row>
    <row r="15" spans="1:12" x14ac:dyDescent="0.25">
      <c r="A15" s="8" t="s">
        <v>52</v>
      </c>
      <c r="B15" s="19">
        <v>326540</v>
      </c>
      <c r="C15" s="19">
        <v>407543</v>
      </c>
      <c r="D15" s="19">
        <v>3319139</v>
      </c>
      <c r="E15" s="19">
        <v>3417807</v>
      </c>
      <c r="F15" s="10">
        <f t="shared" si="0"/>
        <v>2.9726986426299078</v>
      </c>
      <c r="G15" s="1"/>
      <c r="H15" s="1"/>
      <c r="I15" s="1"/>
    </row>
    <row r="16" spans="1:12" x14ac:dyDescent="0.25">
      <c r="A16" s="11" t="s">
        <v>53</v>
      </c>
      <c r="B16" s="20">
        <v>293166</v>
      </c>
      <c r="C16" s="20">
        <v>327873</v>
      </c>
      <c r="D16" s="20">
        <v>3143010</v>
      </c>
      <c r="E16" s="20">
        <v>3627016</v>
      </c>
      <c r="F16" s="13">
        <f t="shared" si="0"/>
        <v>15.399441936233103</v>
      </c>
      <c r="G16" s="1"/>
      <c r="H16" s="1"/>
      <c r="I16" s="1"/>
    </row>
    <row r="17" spans="1:9" x14ac:dyDescent="0.25">
      <c r="A17" s="8" t="s">
        <v>54</v>
      </c>
      <c r="B17" s="19">
        <v>276311</v>
      </c>
      <c r="C17" s="19">
        <v>355282</v>
      </c>
      <c r="D17" s="19">
        <v>2244599</v>
      </c>
      <c r="E17" s="19">
        <v>3199429</v>
      </c>
      <c r="F17" s="10">
        <f t="shared" si="0"/>
        <v>42.539001398468059</v>
      </c>
      <c r="G17" s="1"/>
      <c r="H17" s="1"/>
      <c r="I17" s="1"/>
    </row>
    <row r="18" spans="1:9" x14ac:dyDescent="0.25">
      <c r="A18" s="11" t="s">
        <v>55</v>
      </c>
      <c r="B18" s="20">
        <v>10300</v>
      </c>
      <c r="C18" s="20">
        <v>1500</v>
      </c>
      <c r="D18" s="20">
        <v>58998</v>
      </c>
      <c r="E18" s="20">
        <v>27309</v>
      </c>
      <c r="F18" s="13">
        <f t="shared" si="0"/>
        <v>-53.711990236957185</v>
      </c>
      <c r="G18" s="1"/>
      <c r="H18" s="1"/>
      <c r="I18" s="1"/>
    </row>
    <row r="19" spans="1:9" x14ac:dyDescent="0.25">
      <c r="A19" s="8" t="s">
        <v>56</v>
      </c>
      <c r="B19" s="19">
        <v>875855</v>
      </c>
      <c r="C19" s="19">
        <v>643708</v>
      </c>
      <c r="D19" s="19">
        <v>6367651</v>
      </c>
      <c r="E19" s="19">
        <v>6613119</v>
      </c>
      <c r="F19" s="10">
        <f t="shared" si="0"/>
        <v>3.8549223253598512</v>
      </c>
      <c r="G19" s="1"/>
      <c r="H19" s="1"/>
      <c r="I19" s="1"/>
    </row>
    <row r="20" spans="1:9" x14ac:dyDescent="0.25">
      <c r="A20" s="11" t="s">
        <v>57</v>
      </c>
      <c r="B20" s="20">
        <v>1343717</v>
      </c>
      <c r="C20" s="20">
        <v>1647467</v>
      </c>
      <c r="D20" s="20">
        <v>10885393</v>
      </c>
      <c r="E20" s="20">
        <v>11757436</v>
      </c>
      <c r="F20" s="13">
        <f t="shared" si="0"/>
        <v>8.0111301447729062</v>
      </c>
      <c r="G20" s="1"/>
      <c r="H20" s="1"/>
      <c r="I20" s="1"/>
    </row>
    <row r="21" spans="1:9" x14ac:dyDescent="0.25">
      <c r="A21" s="8" t="s">
        <v>58</v>
      </c>
      <c r="B21" s="19">
        <v>389658</v>
      </c>
      <c r="C21" s="19">
        <v>491705</v>
      </c>
      <c r="D21" s="19">
        <v>2750098</v>
      </c>
      <c r="E21" s="19">
        <v>3390333</v>
      </c>
      <c r="F21" s="10">
        <f t="shared" si="0"/>
        <v>23.280443096936906</v>
      </c>
      <c r="G21" s="1"/>
      <c r="H21" s="1"/>
      <c r="I21" s="1"/>
    </row>
    <row r="22" spans="1:9" x14ac:dyDescent="0.25">
      <c r="A22" s="11" t="s">
        <v>59</v>
      </c>
      <c r="B22" s="20">
        <v>26807</v>
      </c>
      <c r="C22" s="20">
        <v>41441</v>
      </c>
      <c r="D22" s="20">
        <v>247310</v>
      </c>
      <c r="E22" s="20">
        <v>348711</v>
      </c>
      <c r="F22" s="13">
        <f t="shared" si="0"/>
        <v>41.001576968177602</v>
      </c>
      <c r="G22" s="1"/>
      <c r="H22" s="1"/>
      <c r="I22" s="1"/>
    </row>
    <row r="23" spans="1:9" x14ac:dyDescent="0.25">
      <c r="A23" s="8" t="s">
        <v>60</v>
      </c>
      <c r="B23" s="19">
        <v>125979</v>
      </c>
      <c r="C23" s="19">
        <v>116789</v>
      </c>
      <c r="D23" s="19">
        <v>626277</v>
      </c>
      <c r="E23" s="19">
        <v>731617</v>
      </c>
      <c r="F23" s="10">
        <f t="shared" si="0"/>
        <v>16.820033307945209</v>
      </c>
      <c r="G23" s="1"/>
      <c r="H23" s="1"/>
      <c r="I23" s="1"/>
    </row>
    <row r="24" spans="1:9" x14ac:dyDescent="0.25">
      <c r="A24" s="11" t="s">
        <v>61</v>
      </c>
      <c r="B24" s="20">
        <v>42688</v>
      </c>
      <c r="C24" s="20">
        <v>99369</v>
      </c>
      <c r="D24" s="20">
        <v>585962</v>
      </c>
      <c r="E24" s="20">
        <v>630954</v>
      </c>
      <c r="F24" s="13">
        <f t="shared" si="0"/>
        <v>7.6783136107802221</v>
      </c>
      <c r="G24" s="1"/>
      <c r="H24" s="1"/>
      <c r="I24" s="1"/>
    </row>
    <row r="25" spans="1:9" x14ac:dyDescent="0.25">
      <c r="A25" s="8" t="s">
        <v>62</v>
      </c>
      <c r="B25" s="19">
        <v>0</v>
      </c>
      <c r="C25" s="19">
        <v>0</v>
      </c>
      <c r="D25" s="19">
        <v>6900</v>
      </c>
      <c r="E25" s="19">
        <v>5675</v>
      </c>
      <c r="F25" s="10">
        <f t="shared" si="0"/>
        <v>-17.753623188405797</v>
      </c>
      <c r="G25" s="1"/>
      <c r="H25" s="1"/>
      <c r="I25" s="1"/>
    </row>
    <row r="26" spans="1:9" x14ac:dyDescent="0.25">
      <c r="A26" s="11" t="s">
        <v>63</v>
      </c>
      <c r="B26" s="20">
        <v>44628</v>
      </c>
      <c r="C26" s="20">
        <v>32549</v>
      </c>
      <c r="D26" s="20">
        <v>364074</v>
      </c>
      <c r="E26" s="20">
        <v>311383</v>
      </c>
      <c r="F26" s="13">
        <f t="shared" si="0"/>
        <v>-14.472607217214076</v>
      </c>
      <c r="G26" s="1"/>
      <c r="H26" s="1"/>
      <c r="I26" s="1"/>
    </row>
    <row r="27" spans="1:9" x14ac:dyDescent="0.25">
      <c r="A27" s="8" t="s">
        <v>64</v>
      </c>
      <c r="B27" s="19">
        <v>110157</v>
      </c>
      <c r="C27" s="19">
        <v>141332</v>
      </c>
      <c r="D27" s="19">
        <v>819052</v>
      </c>
      <c r="E27" s="19">
        <v>1104773</v>
      </c>
      <c r="F27" s="10">
        <f t="shared" si="0"/>
        <v>34.884354106943135</v>
      </c>
      <c r="G27" s="1"/>
      <c r="H27" s="1"/>
      <c r="I27" s="1"/>
    </row>
    <row r="28" spans="1:9" x14ac:dyDescent="0.25">
      <c r="A28" s="11" t="s">
        <v>65</v>
      </c>
      <c r="B28" s="20">
        <v>39903</v>
      </c>
      <c r="C28" s="20">
        <v>45410</v>
      </c>
      <c r="D28" s="20">
        <v>345243</v>
      </c>
      <c r="E28" s="20">
        <v>318678</v>
      </c>
      <c r="F28" s="13">
        <f t="shared" si="0"/>
        <v>-7.6945803390655243</v>
      </c>
      <c r="G28" s="1"/>
      <c r="H28" s="1"/>
      <c r="I28" s="1"/>
    </row>
    <row r="29" spans="1:9" x14ac:dyDescent="0.25">
      <c r="A29" s="8" t="s">
        <v>66</v>
      </c>
      <c r="B29" s="19">
        <v>306130</v>
      </c>
      <c r="C29" s="19">
        <v>327521</v>
      </c>
      <c r="D29" s="19">
        <v>2099764</v>
      </c>
      <c r="E29" s="19">
        <v>2395133</v>
      </c>
      <c r="F29" s="10">
        <f t="shared" si="0"/>
        <v>14.066771313347601</v>
      </c>
      <c r="G29" s="1"/>
      <c r="H29" s="1"/>
      <c r="I29" s="1"/>
    </row>
    <row r="30" spans="1:9" x14ac:dyDescent="0.25">
      <c r="A30" s="11" t="s">
        <v>67</v>
      </c>
      <c r="B30" s="20">
        <v>167745</v>
      </c>
      <c r="C30" s="20">
        <v>184713</v>
      </c>
      <c r="D30" s="20">
        <v>1320285</v>
      </c>
      <c r="E30" s="20">
        <v>1271583</v>
      </c>
      <c r="F30" s="13">
        <f t="shared" si="0"/>
        <v>-3.68874902009793</v>
      </c>
      <c r="G30" s="1"/>
      <c r="H30" s="1"/>
      <c r="I30" s="1"/>
    </row>
    <row r="31" spans="1:9" x14ac:dyDescent="0.25">
      <c r="A31" s="8" t="s">
        <v>68</v>
      </c>
      <c r="B31" s="19">
        <v>691846</v>
      </c>
      <c r="C31" s="19">
        <v>1106442</v>
      </c>
      <c r="D31" s="19">
        <v>4975510</v>
      </c>
      <c r="E31" s="19">
        <v>6660904</v>
      </c>
      <c r="F31" s="10">
        <f t="shared" si="0"/>
        <v>33.87379384223928</v>
      </c>
      <c r="G31" s="1"/>
      <c r="H31" s="1"/>
      <c r="I31" s="1"/>
    </row>
    <row r="32" spans="1:9" x14ac:dyDescent="0.25">
      <c r="A32" s="11" t="s">
        <v>69</v>
      </c>
      <c r="B32" s="20">
        <v>244923</v>
      </c>
      <c r="C32" s="20">
        <v>244257</v>
      </c>
      <c r="D32" s="20">
        <v>1743872</v>
      </c>
      <c r="E32" s="20">
        <v>1985453</v>
      </c>
      <c r="F32" s="13">
        <f t="shared" si="0"/>
        <v>13.853138303728713</v>
      </c>
      <c r="G32" s="1"/>
      <c r="H32" s="1"/>
      <c r="I32" s="1"/>
    </row>
    <row r="33" spans="1:9" x14ac:dyDescent="0.25">
      <c r="A33" s="8" t="s">
        <v>70</v>
      </c>
      <c r="B33" s="19">
        <v>17881</v>
      </c>
      <c r="C33" s="19">
        <v>30885</v>
      </c>
      <c r="D33" s="19">
        <v>211900</v>
      </c>
      <c r="E33" s="19">
        <v>217668</v>
      </c>
      <c r="F33" s="10">
        <f t="shared" si="0"/>
        <v>2.7220386974988173</v>
      </c>
      <c r="G33" s="1"/>
      <c r="H33" s="1"/>
      <c r="I33" s="1"/>
    </row>
    <row r="34" spans="1:9" x14ac:dyDescent="0.25">
      <c r="A34" s="11" t="s">
        <v>71</v>
      </c>
      <c r="B34" s="20">
        <v>13726</v>
      </c>
      <c r="C34" s="20">
        <v>31998</v>
      </c>
      <c r="D34" s="20">
        <v>138986</v>
      </c>
      <c r="E34" s="20">
        <v>239988</v>
      </c>
      <c r="F34" s="13">
        <f t="shared" si="0"/>
        <v>72.670628696415463</v>
      </c>
      <c r="G34" s="1"/>
      <c r="H34" s="1"/>
      <c r="I34" s="1"/>
    </row>
    <row r="35" spans="1:9" x14ac:dyDescent="0.25">
      <c r="A35" s="14" t="s">
        <v>72</v>
      </c>
      <c r="B35" s="15">
        <f>SUM(B7:B34)</f>
        <v>7356082</v>
      </c>
      <c r="C35" s="15">
        <f t="shared" ref="C35:E35" si="1">SUM(C7:C34)</f>
        <v>8220673</v>
      </c>
      <c r="D35" s="15">
        <f t="shared" si="1"/>
        <v>57573705</v>
      </c>
      <c r="E35" s="15">
        <f t="shared" si="1"/>
        <v>64920775</v>
      </c>
      <c r="F35" s="16">
        <f t="shared" si="0"/>
        <v>12.761155461507997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3140402</v>
      </c>
      <c r="C38" s="41">
        <f>D7</f>
        <v>2611030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GIJON</v>
      </c>
      <c r="F38" s="42">
        <f>LOOKUP(E38,$A$38:$A$65,$B$38:$B$65)</f>
        <v>11757436</v>
      </c>
      <c r="G38" s="42">
        <f>LOOKUP(E38,$A$38:$A$65,$C$38:$C$65)</f>
        <v>10885393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851065</v>
      </c>
      <c r="C39" s="41">
        <f t="shared" ref="C39:C65" si="5">D8</f>
        <v>720253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6660904</v>
      </c>
      <c r="G39" s="42">
        <f t="shared" ref="G39:G65" si="8">LOOKUP(E39,$A$38:$A$65,$C$38:$C$65)</f>
        <v>4975510</v>
      </c>
    </row>
    <row r="40" spans="1:9" x14ac:dyDescent="0.25">
      <c r="A40" s="42" t="str">
        <f t="shared" si="3"/>
        <v>ALMERIA</v>
      </c>
      <c r="B40" s="41">
        <f t="shared" si="4"/>
        <v>3280528</v>
      </c>
      <c r="C40" s="41">
        <f t="shared" si="5"/>
        <v>3023953</v>
      </c>
      <c r="D40" s="41">
        <f t="shared" si="6"/>
        <v>8</v>
      </c>
      <c r="E40" s="42" t="str">
        <f t="shared" si="2"/>
        <v>FERROL-SAN CIBRAO</v>
      </c>
      <c r="F40" s="42">
        <f t="shared" si="7"/>
        <v>6613119</v>
      </c>
      <c r="G40" s="42">
        <f t="shared" si="8"/>
        <v>6367651</v>
      </c>
    </row>
    <row r="41" spans="1:9" x14ac:dyDescent="0.25">
      <c r="A41" s="42" t="str">
        <f t="shared" si="3"/>
        <v>AVILES</v>
      </c>
      <c r="B41" s="41">
        <f t="shared" si="4"/>
        <v>2311683</v>
      </c>
      <c r="C41" s="41">
        <f t="shared" si="5"/>
        <v>2247129</v>
      </c>
      <c r="D41" s="41">
        <f t="shared" si="6"/>
        <v>12</v>
      </c>
      <c r="E41" s="42" t="str">
        <f t="shared" si="2"/>
        <v>CARTAGENA</v>
      </c>
      <c r="F41" s="42">
        <f t="shared" si="7"/>
        <v>3627016</v>
      </c>
      <c r="G41" s="42">
        <f t="shared" si="8"/>
        <v>3143010</v>
      </c>
    </row>
    <row r="42" spans="1:9" x14ac:dyDescent="0.25">
      <c r="A42" s="42" t="str">
        <f t="shared" si="3"/>
        <v>BAHIA DE ALGECIRAS</v>
      </c>
      <c r="B42" s="41">
        <f t="shared" si="4"/>
        <v>1397108</v>
      </c>
      <c r="C42" s="41">
        <f t="shared" si="5"/>
        <v>1009816</v>
      </c>
      <c r="D42" s="41">
        <f t="shared" si="6"/>
        <v>14</v>
      </c>
      <c r="E42" s="42" t="str">
        <f t="shared" si="2"/>
        <v>BARCELONA</v>
      </c>
      <c r="F42" s="42">
        <f t="shared" si="7"/>
        <v>3507447</v>
      </c>
      <c r="G42" s="42">
        <f t="shared" si="8"/>
        <v>3323992</v>
      </c>
    </row>
    <row r="43" spans="1:9" x14ac:dyDescent="0.25">
      <c r="A43" s="42" t="str">
        <f t="shared" si="3"/>
        <v>BAHIA DE CADIZ</v>
      </c>
      <c r="B43" s="41">
        <f t="shared" si="4"/>
        <v>1192812</v>
      </c>
      <c r="C43" s="41">
        <f t="shared" si="5"/>
        <v>1431697</v>
      </c>
      <c r="D43" s="41">
        <f t="shared" si="6"/>
        <v>16</v>
      </c>
      <c r="E43" s="42" t="str">
        <f t="shared" si="2"/>
        <v>BILBAO</v>
      </c>
      <c r="F43" s="42">
        <f t="shared" si="7"/>
        <v>3417807</v>
      </c>
      <c r="G43" s="42">
        <f t="shared" si="8"/>
        <v>3319139</v>
      </c>
    </row>
    <row r="44" spans="1:9" x14ac:dyDescent="0.25">
      <c r="A44" s="42" t="str">
        <f t="shared" si="3"/>
        <v>BALEARES</v>
      </c>
      <c r="B44" s="41">
        <f t="shared" si="4"/>
        <v>984761</v>
      </c>
      <c r="C44" s="41">
        <f t="shared" si="5"/>
        <v>951812</v>
      </c>
      <c r="D44" s="41">
        <f t="shared" si="6"/>
        <v>18</v>
      </c>
      <c r="E44" s="42" t="str">
        <f t="shared" si="2"/>
        <v>HUELVA</v>
      </c>
      <c r="F44" s="42">
        <f t="shared" si="7"/>
        <v>3390333</v>
      </c>
      <c r="G44" s="42">
        <f t="shared" si="8"/>
        <v>2750098</v>
      </c>
    </row>
    <row r="45" spans="1:9" x14ac:dyDescent="0.25">
      <c r="A45" s="42" t="str">
        <f t="shared" si="3"/>
        <v>BARCELONA</v>
      </c>
      <c r="B45" s="41">
        <f t="shared" si="4"/>
        <v>3507447</v>
      </c>
      <c r="C45" s="41">
        <f t="shared" si="5"/>
        <v>3323992</v>
      </c>
      <c r="D45" s="41">
        <f t="shared" si="6"/>
        <v>5</v>
      </c>
      <c r="E45" s="42" t="str">
        <f t="shared" si="2"/>
        <v>ALMERIA</v>
      </c>
      <c r="F45" s="42">
        <f t="shared" si="7"/>
        <v>3280528</v>
      </c>
      <c r="G45" s="42">
        <f t="shared" si="8"/>
        <v>3023953</v>
      </c>
    </row>
    <row r="46" spans="1:9" x14ac:dyDescent="0.25">
      <c r="A46" s="42" t="str">
        <f t="shared" si="3"/>
        <v>BILBAO</v>
      </c>
      <c r="B46" s="41">
        <f t="shared" si="4"/>
        <v>3417807</v>
      </c>
      <c r="C46" s="41">
        <f t="shared" si="5"/>
        <v>3319139</v>
      </c>
      <c r="D46" s="41">
        <f t="shared" si="6"/>
        <v>6</v>
      </c>
      <c r="E46" s="42" t="str">
        <f t="shared" si="2"/>
        <v>CASTELLON</v>
      </c>
      <c r="F46" s="42">
        <f t="shared" si="7"/>
        <v>3199429</v>
      </c>
      <c r="G46" s="42">
        <f t="shared" si="8"/>
        <v>2244599</v>
      </c>
    </row>
    <row r="47" spans="1:9" x14ac:dyDescent="0.25">
      <c r="A47" s="42" t="str">
        <f t="shared" si="3"/>
        <v>CARTAGENA</v>
      </c>
      <c r="B47" s="41">
        <f t="shared" si="4"/>
        <v>3627016</v>
      </c>
      <c r="C47" s="41">
        <f t="shared" si="5"/>
        <v>3143010</v>
      </c>
      <c r="D47" s="41">
        <f t="shared" si="6"/>
        <v>4</v>
      </c>
      <c r="E47" s="42" t="str">
        <f t="shared" si="2"/>
        <v>A CORUÑA</v>
      </c>
      <c r="F47" s="42">
        <f t="shared" si="7"/>
        <v>3140402</v>
      </c>
      <c r="G47" s="42">
        <f t="shared" si="8"/>
        <v>2611030</v>
      </c>
    </row>
    <row r="48" spans="1:9" x14ac:dyDescent="0.25">
      <c r="A48" s="42" t="str">
        <f t="shared" si="3"/>
        <v>CASTELLON</v>
      </c>
      <c r="B48" s="41">
        <f t="shared" si="4"/>
        <v>3199429</v>
      </c>
      <c r="C48" s="41">
        <f t="shared" si="5"/>
        <v>2244599</v>
      </c>
      <c r="D48" s="41">
        <f t="shared" si="6"/>
        <v>9</v>
      </c>
      <c r="E48" s="42" t="str">
        <f t="shared" si="2"/>
        <v>SANTANDER</v>
      </c>
      <c r="F48" s="42">
        <f t="shared" si="7"/>
        <v>2395133</v>
      </c>
      <c r="G48" s="42">
        <f t="shared" si="8"/>
        <v>2099764</v>
      </c>
    </row>
    <row r="49" spans="1:7" x14ac:dyDescent="0.25">
      <c r="A49" s="42" t="str">
        <f t="shared" si="3"/>
        <v>CEUTA</v>
      </c>
      <c r="B49" s="41">
        <f t="shared" si="4"/>
        <v>27309</v>
      </c>
      <c r="C49" s="41">
        <f t="shared" si="5"/>
        <v>58998</v>
      </c>
      <c r="D49" s="41">
        <f t="shared" si="6"/>
        <v>27</v>
      </c>
      <c r="E49" s="42" t="str">
        <f t="shared" si="2"/>
        <v>AVILES</v>
      </c>
      <c r="F49" s="42">
        <f t="shared" si="7"/>
        <v>2311683</v>
      </c>
      <c r="G49" s="42">
        <f t="shared" si="8"/>
        <v>2247129</v>
      </c>
    </row>
    <row r="50" spans="1:7" x14ac:dyDescent="0.25">
      <c r="A50" s="42" t="str">
        <f t="shared" si="3"/>
        <v>FERROL-SAN CIBRAO</v>
      </c>
      <c r="B50" s="41">
        <f t="shared" si="4"/>
        <v>6613119</v>
      </c>
      <c r="C50" s="41">
        <f t="shared" si="5"/>
        <v>6367651</v>
      </c>
      <c r="D50" s="41">
        <f t="shared" si="6"/>
        <v>3</v>
      </c>
      <c r="E50" s="42" t="str">
        <f t="shared" si="2"/>
        <v>VALENCIA</v>
      </c>
      <c r="F50" s="42">
        <f t="shared" si="7"/>
        <v>1985453</v>
      </c>
      <c r="G50" s="42">
        <f t="shared" si="8"/>
        <v>1743872</v>
      </c>
    </row>
    <row r="51" spans="1:7" x14ac:dyDescent="0.25">
      <c r="A51" s="42" t="str">
        <f t="shared" si="3"/>
        <v>GIJON</v>
      </c>
      <c r="B51" s="41">
        <f t="shared" si="4"/>
        <v>11757436</v>
      </c>
      <c r="C51" s="41">
        <f t="shared" si="5"/>
        <v>10885393</v>
      </c>
      <c r="D51" s="41">
        <f t="shared" si="6"/>
        <v>1</v>
      </c>
      <c r="E51" s="42" t="str">
        <f t="shared" si="2"/>
        <v>BAHIA DE ALGECIRAS</v>
      </c>
      <c r="F51" s="42">
        <f t="shared" si="7"/>
        <v>1397108</v>
      </c>
      <c r="G51" s="42">
        <f t="shared" si="8"/>
        <v>1009816</v>
      </c>
    </row>
    <row r="52" spans="1:7" x14ac:dyDescent="0.25">
      <c r="A52" s="42" t="str">
        <f t="shared" si="3"/>
        <v>HUELVA</v>
      </c>
      <c r="B52" s="41">
        <f t="shared" si="4"/>
        <v>3390333</v>
      </c>
      <c r="C52" s="41">
        <f t="shared" si="5"/>
        <v>2750098</v>
      </c>
      <c r="D52" s="41">
        <f t="shared" si="6"/>
        <v>7</v>
      </c>
      <c r="E52" s="42" t="str">
        <f t="shared" si="2"/>
        <v>SEVILLA</v>
      </c>
      <c r="F52" s="42">
        <f t="shared" si="7"/>
        <v>1271583</v>
      </c>
      <c r="G52" s="42">
        <f t="shared" si="8"/>
        <v>1320285</v>
      </c>
    </row>
    <row r="53" spans="1:7" x14ac:dyDescent="0.25">
      <c r="A53" s="42" t="str">
        <f t="shared" si="3"/>
        <v>LAS PALMAS</v>
      </c>
      <c r="B53" s="41">
        <f t="shared" si="4"/>
        <v>348711</v>
      </c>
      <c r="C53" s="41">
        <f t="shared" si="5"/>
        <v>247310</v>
      </c>
      <c r="D53" s="41">
        <f t="shared" si="6"/>
        <v>22</v>
      </c>
      <c r="E53" s="42" t="str">
        <f t="shared" si="2"/>
        <v>BAHIA DE CADIZ</v>
      </c>
      <c r="F53" s="42">
        <f t="shared" si="7"/>
        <v>1192812</v>
      </c>
      <c r="G53" s="42">
        <f t="shared" si="8"/>
        <v>1431697</v>
      </c>
    </row>
    <row r="54" spans="1:7" x14ac:dyDescent="0.25">
      <c r="A54" s="42" t="str">
        <f t="shared" si="3"/>
        <v>MALAGA</v>
      </c>
      <c r="B54" s="41">
        <f t="shared" si="4"/>
        <v>731617</v>
      </c>
      <c r="C54" s="41">
        <f t="shared" si="5"/>
        <v>626277</v>
      </c>
      <c r="D54" s="41">
        <f t="shared" si="6"/>
        <v>20</v>
      </c>
      <c r="E54" s="42" t="str">
        <f t="shared" si="2"/>
        <v>PASAIA</v>
      </c>
      <c r="F54" s="42">
        <f t="shared" si="7"/>
        <v>1104773</v>
      </c>
      <c r="G54" s="42">
        <f t="shared" si="8"/>
        <v>819052</v>
      </c>
    </row>
    <row r="55" spans="1:7" x14ac:dyDescent="0.25">
      <c r="A55" s="42" t="str">
        <f t="shared" si="3"/>
        <v>MARIN Y RIA DE PONTEVEDRA</v>
      </c>
      <c r="B55" s="41">
        <f t="shared" si="4"/>
        <v>630954</v>
      </c>
      <c r="C55" s="41">
        <f t="shared" si="5"/>
        <v>585962</v>
      </c>
      <c r="D55" s="41">
        <f t="shared" si="6"/>
        <v>21</v>
      </c>
      <c r="E55" s="42" t="str">
        <f t="shared" si="2"/>
        <v>BALEARES</v>
      </c>
      <c r="F55" s="42">
        <f t="shared" ref="F55:F65" si="9">LOOKUP(E55,$A$38:$A$65,$B$38:$B$65)</f>
        <v>984761</v>
      </c>
      <c r="G55" s="42">
        <f t="shared" si="8"/>
        <v>951812</v>
      </c>
    </row>
    <row r="56" spans="1:7" x14ac:dyDescent="0.25">
      <c r="A56" s="42" t="str">
        <f t="shared" si="3"/>
        <v>MELILLA</v>
      </c>
      <c r="B56" s="41">
        <f t="shared" si="4"/>
        <v>5675</v>
      </c>
      <c r="C56" s="41">
        <f t="shared" si="5"/>
        <v>6900</v>
      </c>
      <c r="D56" s="41">
        <f t="shared" si="6"/>
        <v>28</v>
      </c>
      <c r="E56" s="42" t="str">
        <f t="shared" si="2"/>
        <v>ALICANTE</v>
      </c>
      <c r="F56" s="42">
        <f t="shared" si="9"/>
        <v>851065</v>
      </c>
      <c r="G56" s="42">
        <f t="shared" si="8"/>
        <v>720253</v>
      </c>
    </row>
    <row r="57" spans="1:7" x14ac:dyDescent="0.25">
      <c r="A57" s="42" t="str">
        <f t="shared" si="3"/>
        <v>MOTRIL</v>
      </c>
      <c r="B57" s="41">
        <f t="shared" si="4"/>
        <v>311383</v>
      </c>
      <c r="C57" s="41">
        <f t="shared" si="5"/>
        <v>364074</v>
      </c>
      <c r="D57" s="41">
        <f t="shared" si="6"/>
        <v>24</v>
      </c>
      <c r="E57" s="42" t="str">
        <f t="shared" si="2"/>
        <v>MALAGA</v>
      </c>
      <c r="F57" s="42">
        <f t="shared" si="9"/>
        <v>731617</v>
      </c>
      <c r="G57" s="42">
        <f t="shared" si="8"/>
        <v>626277</v>
      </c>
    </row>
    <row r="58" spans="1:7" x14ac:dyDescent="0.25">
      <c r="A58" s="42" t="str">
        <f t="shared" si="3"/>
        <v>PASAIA</v>
      </c>
      <c r="B58" s="41">
        <f t="shared" si="4"/>
        <v>1104773</v>
      </c>
      <c r="C58" s="41">
        <f t="shared" si="5"/>
        <v>819052</v>
      </c>
      <c r="D58" s="41">
        <f t="shared" si="6"/>
        <v>17</v>
      </c>
      <c r="E58" s="42" t="str">
        <f t="shared" si="2"/>
        <v>MARIN Y RIA DE PONTEVEDRA</v>
      </c>
      <c r="F58" s="42">
        <f t="shared" si="9"/>
        <v>630954</v>
      </c>
      <c r="G58" s="42">
        <f t="shared" si="8"/>
        <v>585962</v>
      </c>
    </row>
    <row r="59" spans="1:7" x14ac:dyDescent="0.25">
      <c r="A59" s="42" t="str">
        <f t="shared" si="3"/>
        <v>SANTA CRUZ DE TENERIFE</v>
      </c>
      <c r="B59" s="41">
        <f t="shared" si="4"/>
        <v>318678</v>
      </c>
      <c r="C59" s="41">
        <f t="shared" si="5"/>
        <v>345243</v>
      </c>
      <c r="D59" s="41">
        <f t="shared" si="6"/>
        <v>23</v>
      </c>
      <c r="E59" s="42" t="str">
        <f t="shared" si="2"/>
        <v>LAS PALMAS</v>
      </c>
      <c r="F59" s="42">
        <f t="shared" si="9"/>
        <v>348711</v>
      </c>
      <c r="G59" s="42">
        <f t="shared" si="8"/>
        <v>247310</v>
      </c>
    </row>
    <row r="60" spans="1:7" x14ac:dyDescent="0.25">
      <c r="A60" s="42" t="str">
        <f t="shared" si="3"/>
        <v>SANTANDER</v>
      </c>
      <c r="B60" s="41">
        <f t="shared" si="4"/>
        <v>2395133</v>
      </c>
      <c r="C60" s="41">
        <f t="shared" si="5"/>
        <v>2099764</v>
      </c>
      <c r="D60" s="41">
        <f t="shared" si="6"/>
        <v>11</v>
      </c>
      <c r="E60" s="42" t="str">
        <f t="shared" si="2"/>
        <v>SANTA CRUZ DE TENERIFE</v>
      </c>
      <c r="F60" s="42">
        <f t="shared" si="9"/>
        <v>318678</v>
      </c>
      <c r="G60" s="42">
        <f t="shared" si="8"/>
        <v>345243</v>
      </c>
    </row>
    <row r="61" spans="1:7" x14ac:dyDescent="0.25">
      <c r="A61" s="42" t="str">
        <f t="shared" si="3"/>
        <v>SEVILLA</v>
      </c>
      <c r="B61" s="41">
        <f t="shared" si="4"/>
        <v>1271583</v>
      </c>
      <c r="C61" s="41">
        <f t="shared" si="5"/>
        <v>1320285</v>
      </c>
      <c r="D61" s="41">
        <f t="shared" si="6"/>
        <v>15</v>
      </c>
      <c r="E61" s="42" t="str">
        <f t="shared" si="2"/>
        <v>MOTRIL</v>
      </c>
      <c r="F61" s="42">
        <f t="shared" si="9"/>
        <v>311383</v>
      </c>
      <c r="G61" s="42">
        <f t="shared" si="8"/>
        <v>364074</v>
      </c>
    </row>
    <row r="62" spans="1:7" x14ac:dyDescent="0.25">
      <c r="A62" s="42" t="str">
        <f t="shared" si="3"/>
        <v>TARRAGONA</v>
      </c>
      <c r="B62" s="41">
        <f t="shared" si="4"/>
        <v>6660904</v>
      </c>
      <c r="C62" s="41">
        <f t="shared" si="5"/>
        <v>4975510</v>
      </c>
      <c r="D62" s="41">
        <f t="shared" si="6"/>
        <v>2</v>
      </c>
      <c r="E62" s="42" t="str">
        <f t="shared" si="2"/>
        <v>VILAGARCIA</v>
      </c>
      <c r="F62" s="42">
        <f t="shared" si="9"/>
        <v>239988</v>
      </c>
      <c r="G62" s="42">
        <f t="shared" si="8"/>
        <v>138986</v>
      </c>
    </row>
    <row r="63" spans="1:7" x14ac:dyDescent="0.25">
      <c r="A63" s="42" t="str">
        <f t="shared" si="3"/>
        <v>VALENCIA</v>
      </c>
      <c r="B63" s="41">
        <f t="shared" si="4"/>
        <v>1985453</v>
      </c>
      <c r="C63" s="41">
        <f t="shared" si="5"/>
        <v>1743872</v>
      </c>
      <c r="D63" s="41">
        <f t="shared" si="6"/>
        <v>13</v>
      </c>
      <c r="E63" s="42" t="str">
        <f t="shared" si="2"/>
        <v>VIGO</v>
      </c>
      <c r="F63" s="42">
        <f t="shared" si="9"/>
        <v>217668</v>
      </c>
      <c r="G63" s="42">
        <f t="shared" si="8"/>
        <v>211900</v>
      </c>
    </row>
    <row r="64" spans="1:7" x14ac:dyDescent="0.25">
      <c r="A64" s="42" t="str">
        <f t="shared" si="3"/>
        <v>VIGO</v>
      </c>
      <c r="B64" s="41">
        <f t="shared" si="4"/>
        <v>217668</v>
      </c>
      <c r="C64" s="41">
        <f t="shared" si="5"/>
        <v>211900</v>
      </c>
      <c r="D64" s="41">
        <f t="shared" si="6"/>
        <v>26</v>
      </c>
      <c r="E64" s="42" t="str">
        <f t="shared" si="2"/>
        <v>CEUTA</v>
      </c>
      <c r="F64" s="42">
        <f t="shared" si="9"/>
        <v>27309</v>
      </c>
      <c r="G64" s="42">
        <f t="shared" si="8"/>
        <v>58998</v>
      </c>
    </row>
    <row r="65" spans="1:7" x14ac:dyDescent="0.25">
      <c r="A65" s="42" t="str">
        <f t="shared" si="3"/>
        <v>VILAGARCIA</v>
      </c>
      <c r="B65" s="41">
        <f t="shared" si="4"/>
        <v>239988</v>
      </c>
      <c r="C65" s="41">
        <f t="shared" si="5"/>
        <v>138986</v>
      </c>
      <c r="D65" s="41">
        <f t="shared" si="6"/>
        <v>25</v>
      </c>
      <c r="E65" s="42" t="str">
        <f t="shared" si="2"/>
        <v>MELILLA</v>
      </c>
      <c r="F65" s="42">
        <f t="shared" si="9"/>
        <v>5675</v>
      </c>
      <c r="G65" s="42">
        <f t="shared" si="8"/>
        <v>6900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Septiembre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1">
        <v>112121</v>
      </c>
      <c r="C7" s="21">
        <v>111017</v>
      </c>
      <c r="D7" s="21">
        <v>942146</v>
      </c>
      <c r="E7" s="21">
        <v>803304</v>
      </c>
      <c r="F7" s="10">
        <f>((E7*100)/D7)-100</f>
        <v>-14.736781772676423</v>
      </c>
      <c r="G7" s="1"/>
      <c r="H7" s="1"/>
      <c r="I7" s="1"/>
    </row>
    <row r="8" spans="1:12" x14ac:dyDescent="0.25">
      <c r="A8" s="11" t="s">
        <v>45</v>
      </c>
      <c r="B8" s="22">
        <v>106807</v>
      </c>
      <c r="C8" s="22">
        <v>104487</v>
      </c>
      <c r="D8" s="22">
        <v>1008930</v>
      </c>
      <c r="E8" s="22">
        <v>986056</v>
      </c>
      <c r="F8" s="13">
        <f t="shared" ref="F8:F35" si="0">((E8*100)/D8)-100</f>
        <v>-2.2671543119938917</v>
      </c>
      <c r="G8" s="1"/>
      <c r="H8" s="1"/>
      <c r="I8" s="1"/>
    </row>
    <row r="9" spans="1:12" x14ac:dyDescent="0.25">
      <c r="A9" s="8" t="s">
        <v>46</v>
      </c>
      <c r="B9" s="21">
        <v>64073</v>
      </c>
      <c r="C9" s="21">
        <v>36072</v>
      </c>
      <c r="D9" s="21">
        <v>490531</v>
      </c>
      <c r="E9" s="21">
        <v>506895</v>
      </c>
      <c r="F9" s="10">
        <f t="shared" si="0"/>
        <v>3.3359767272608707</v>
      </c>
      <c r="G9" s="1"/>
      <c r="H9" s="1"/>
      <c r="I9" s="1"/>
    </row>
    <row r="10" spans="1:12" x14ac:dyDescent="0.25">
      <c r="A10" s="11" t="s">
        <v>47</v>
      </c>
      <c r="B10" s="22">
        <v>127763</v>
      </c>
      <c r="C10" s="22">
        <v>109134</v>
      </c>
      <c r="D10" s="22">
        <v>922751</v>
      </c>
      <c r="E10" s="22">
        <v>870618</v>
      </c>
      <c r="F10" s="13">
        <f t="shared" si="0"/>
        <v>-5.6497364944605835</v>
      </c>
      <c r="G10" s="1"/>
      <c r="H10" s="1"/>
      <c r="I10" s="1"/>
    </row>
    <row r="11" spans="1:12" x14ac:dyDescent="0.25">
      <c r="A11" s="8" t="s">
        <v>48</v>
      </c>
      <c r="B11" s="21">
        <v>5260676</v>
      </c>
      <c r="C11" s="21">
        <v>4606825</v>
      </c>
      <c r="D11" s="21">
        <v>44439092</v>
      </c>
      <c r="E11" s="21">
        <v>46128590</v>
      </c>
      <c r="F11" s="10">
        <f t="shared" si="0"/>
        <v>3.8018283541887001</v>
      </c>
      <c r="G11" s="1"/>
      <c r="H11" s="1"/>
      <c r="I11" s="1"/>
    </row>
    <row r="12" spans="1:12" x14ac:dyDescent="0.25">
      <c r="A12" s="11" t="s">
        <v>49</v>
      </c>
      <c r="B12" s="22">
        <v>106174</v>
      </c>
      <c r="C12" s="22">
        <v>109547</v>
      </c>
      <c r="D12" s="22">
        <v>1259341</v>
      </c>
      <c r="E12" s="22">
        <v>1091470</v>
      </c>
      <c r="F12" s="13">
        <f t="shared" si="0"/>
        <v>-13.330067074763704</v>
      </c>
      <c r="G12" s="1"/>
      <c r="H12" s="1"/>
      <c r="I12" s="1"/>
    </row>
    <row r="13" spans="1:12" x14ac:dyDescent="0.25">
      <c r="A13" s="8" t="s">
        <v>50</v>
      </c>
      <c r="B13" s="21">
        <v>687179</v>
      </c>
      <c r="C13" s="21">
        <v>793660</v>
      </c>
      <c r="D13" s="21">
        <v>6799797</v>
      </c>
      <c r="E13" s="21">
        <v>7286086</v>
      </c>
      <c r="F13" s="10">
        <f t="shared" si="0"/>
        <v>7.1515223175044724</v>
      </c>
      <c r="G13" s="1"/>
      <c r="H13" s="1"/>
      <c r="I13" s="1"/>
    </row>
    <row r="14" spans="1:12" x14ac:dyDescent="0.25">
      <c r="A14" s="11" t="s">
        <v>51</v>
      </c>
      <c r="B14" s="22">
        <v>2212789</v>
      </c>
      <c r="C14" s="22">
        <v>2285725</v>
      </c>
      <c r="D14" s="22">
        <v>20122647</v>
      </c>
      <c r="E14" s="22">
        <v>20633583</v>
      </c>
      <c r="F14" s="13">
        <f t="shared" si="0"/>
        <v>2.5391092931263017</v>
      </c>
      <c r="G14" s="1"/>
      <c r="H14" s="1"/>
      <c r="I14" s="1"/>
    </row>
    <row r="15" spans="1:12" x14ac:dyDescent="0.25">
      <c r="A15" s="8" t="s">
        <v>52</v>
      </c>
      <c r="B15" s="21">
        <v>759332</v>
      </c>
      <c r="C15" s="21">
        <v>829143</v>
      </c>
      <c r="D15" s="21">
        <v>6946357</v>
      </c>
      <c r="E15" s="21">
        <v>7283597</v>
      </c>
      <c r="F15" s="10">
        <f t="shared" si="0"/>
        <v>4.8549189164910445</v>
      </c>
      <c r="G15" s="1"/>
      <c r="H15" s="1"/>
      <c r="I15" s="1"/>
    </row>
    <row r="16" spans="1:12" x14ac:dyDescent="0.25">
      <c r="A16" s="11" t="s">
        <v>53</v>
      </c>
      <c r="B16" s="22">
        <v>116590</v>
      </c>
      <c r="C16" s="22">
        <v>137987</v>
      </c>
      <c r="D16" s="22">
        <v>855807</v>
      </c>
      <c r="E16" s="22">
        <v>938807</v>
      </c>
      <c r="F16" s="13">
        <f t="shared" si="0"/>
        <v>9.6984483651103517</v>
      </c>
      <c r="G16" s="1"/>
      <c r="H16" s="1"/>
      <c r="I16" s="1"/>
    </row>
    <row r="17" spans="1:9" x14ac:dyDescent="0.25">
      <c r="A17" s="8" t="s">
        <v>54</v>
      </c>
      <c r="B17" s="21">
        <v>186991</v>
      </c>
      <c r="C17" s="21">
        <v>220531</v>
      </c>
      <c r="D17" s="21">
        <v>2182654</v>
      </c>
      <c r="E17" s="21">
        <v>2289517</v>
      </c>
      <c r="F17" s="10">
        <f t="shared" si="0"/>
        <v>4.8960119194338603</v>
      </c>
      <c r="G17" s="1"/>
      <c r="H17" s="1"/>
      <c r="I17" s="1"/>
    </row>
    <row r="18" spans="1:9" x14ac:dyDescent="0.25">
      <c r="A18" s="11" t="s">
        <v>55</v>
      </c>
      <c r="B18" s="22">
        <v>85225</v>
      </c>
      <c r="C18" s="22">
        <v>86364</v>
      </c>
      <c r="D18" s="22">
        <v>721520</v>
      </c>
      <c r="E18" s="22">
        <v>722430</v>
      </c>
      <c r="F18" s="13">
        <f t="shared" si="0"/>
        <v>0.12612263000332291</v>
      </c>
      <c r="G18" s="1"/>
      <c r="H18" s="1"/>
      <c r="I18" s="1"/>
    </row>
    <row r="19" spans="1:9" x14ac:dyDescent="0.25">
      <c r="A19" s="8" t="s">
        <v>56</v>
      </c>
      <c r="B19" s="21">
        <v>98571</v>
      </c>
      <c r="C19" s="21">
        <v>98622</v>
      </c>
      <c r="D19" s="21">
        <v>712359</v>
      </c>
      <c r="E19" s="21">
        <v>685285</v>
      </c>
      <c r="F19" s="10">
        <f t="shared" si="0"/>
        <v>-3.8006117701889082</v>
      </c>
      <c r="G19" s="1"/>
      <c r="H19" s="1"/>
      <c r="I19" s="1"/>
    </row>
    <row r="20" spans="1:9" x14ac:dyDescent="0.25">
      <c r="A20" s="11" t="s">
        <v>57</v>
      </c>
      <c r="B20" s="22">
        <v>179135</v>
      </c>
      <c r="C20" s="22">
        <v>134927</v>
      </c>
      <c r="D20" s="22">
        <v>1530519</v>
      </c>
      <c r="E20" s="22">
        <v>1492094</v>
      </c>
      <c r="F20" s="13">
        <f t="shared" si="0"/>
        <v>-2.5105862782494057</v>
      </c>
      <c r="G20" s="1"/>
      <c r="H20" s="1"/>
      <c r="I20" s="1"/>
    </row>
    <row r="21" spans="1:9" x14ac:dyDescent="0.25">
      <c r="A21" s="8" t="s">
        <v>58</v>
      </c>
      <c r="B21" s="21">
        <v>50654</v>
      </c>
      <c r="C21" s="21">
        <v>45081</v>
      </c>
      <c r="D21" s="21">
        <v>513435</v>
      </c>
      <c r="E21" s="21">
        <v>571837</v>
      </c>
      <c r="F21" s="10">
        <f t="shared" si="0"/>
        <v>11.374760193598021</v>
      </c>
      <c r="G21" s="1"/>
      <c r="H21" s="1"/>
      <c r="I21" s="1"/>
    </row>
    <row r="22" spans="1:9" x14ac:dyDescent="0.25">
      <c r="A22" s="11" t="s">
        <v>59</v>
      </c>
      <c r="B22" s="22">
        <v>1135594</v>
      </c>
      <c r="C22" s="22">
        <v>1276091</v>
      </c>
      <c r="D22" s="22">
        <v>10944982</v>
      </c>
      <c r="E22" s="22">
        <v>10883600</v>
      </c>
      <c r="F22" s="13">
        <f t="shared" si="0"/>
        <v>-0.5608232156069306</v>
      </c>
      <c r="G22" s="1"/>
      <c r="H22" s="1"/>
      <c r="I22" s="1"/>
    </row>
    <row r="23" spans="1:9" x14ac:dyDescent="0.25">
      <c r="A23" s="8" t="s">
        <v>60</v>
      </c>
      <c r="B23" s="21">
        <v>154552</v>
      </c>
      <c r="C23" s="21">
        <v>67267</v>
      </c>
      <c r="D23" s="21">
        <v>1294718</v>
      </c>
      <c r="E23" s="21">
        <v>790975</v>
      </c>
      <c r="F23" s="10">
        <f t="shared" si="0"/>
        <v>-38.907545890301982</v>
      </c>
      <c r="G23" s="1"/>
      <c r="H23" s="1"/>
      <c r="I23" s="1"/>
    </row>
    <row r="24" spans="1:9" x14ac:dyDescent="0.25">
      <c r="A24" s="11" t="s">
        <v>61</v>
      </c>
      <c r="B24" s="22">
        <v>85928</v>
      </c>
      <c r="C24" s="22">
        <v>99297</v>
      </c>
      <c r="D24" s="22">
        <v>763713</v>
      </c>
      <c r="E24" s="22">
        <v>777876</v>
      </c>
      <c r="F24" s="13">
        <f t="shared" si="0"/>
        <v>1.8544924598638488</v>
      </c>
      <c r="G24" s="1"/>
      <c r="H24" s="1"/>
      <c r="I24" s="1"/>
    </row>
    <row r="25" spans="1:9" x14ac:dyDescent="0.25">
      <c r="A25" s="8" t="s">
        <v>62</v>
      </c>
      <c r="B25" s="21">
        <v>71348</v>
      </c>
      <c r="C25" s="21">
        <v>75795</v>
      </c>
      <c r="D25" s="21">
        <v>668824</v>
      </c>
      <c r="E25" s="21">
        <v>693937</v>
      </c>
      <c r="F25" s="10">
        <f t="shared" si="0"/>
        <v>3.7547994689185771</v>
      </c>
      <c r="G25" s="1"/>
      <c r="H25" s="1"/>
      <c r="I25" s="1"/>
    </row>
    <row r="26" spans="1:9" x14ac:dyDescent="0.25">
      <c r="A26" s="11" t="s">
        <v>63</v>
      </c>
      <c r="B26" s="22">
        <v>24253</v>
      </c>
      <c r="C26" s="22">
        <v>25397</v>
      </c>
      <c r="D26" s="22">
        <v>238889</v>
      </c>
      <c r="E26" s="22">
        <v>239418</v>
      </c>
      <c r="F26" s="13">
        <f t="shared" si="0"/>
        <v>0.22144175746895201</v>
      </c>
      <c r="G26" s="1"/>
      <c r="H26" s="1"/>
      <c r="I26" s="1"/>
    </row>
    <row r="27" spans="1:9" x14ac:dyDescent="0.25">
      <c r="A27" s="8" t="s">
        <v>64</v>
      </c>
      <c r="B27" s="21">
        <v>143114</v>
      </c>
      <c r="C27" s="21">
        <v>158526</v>
      </c>
      <c r="D27" s="21">
        <v>1185423</v>
      </c>
      <c r="E27" s="21">
        <v>1403153</v>
      </c>
      <c r="F27" s="10">
        <f t="shared" si="0"/>
        <v>18.367283239822413</v>
      </c>
      <c r="G27" s="1"/>
      <c r="H27" s="1"/>
      <c r="I27" s="1"/>
    </row>
    <row r="28" spans="1:9" x14ac:dyDescent="0.25">
      <c r="A28" s="11" t="s">
        <v>65</v>
      </c>
      <c r="B28" s="22">
        <v>437571</v>
      </c>
      <c r="C28" s="22">
        <v>459976</v>
      </c>
      <c r="D28" s="22">
        <v>3900337</v>
      </c>
      <c r="E28" s="22">
        <v>4022216</v>
      </c>
      <c r="F28" s="13">
        <f t="shared" si="0"/>
        <v>3.1248325465209774</v>
      </c>
      <c r="G28" s="1"/>
      <c r="H28" s="1"/>
      <c r="I28" s="1"/>
    </row>
    <row r="29" spans="1:9" x14ac:dyDescent="0.25">
      <c r="A29" s="8" t="s">
        <v>66</v>
      </c>
      <c r="B29" s="21">
        <v>146154</v>
      </c>
      <c r="C29" s="21">
        <v>137428</v>
      </c>
      <c r="D29" s="21">
        <v>1237066</v>
      </c>
      <c r="E29" s="21">
        <v>1390237</v>
      </c>
      <c r="F29" s="10">
        <f t="shared" si="0"/>
        <v>12.381796929185668</v>
      </c>
      <c r="G29" s="1"/>
      <c r="H29" s="1"/>
      <c r="I29" s="1"/>
    </row>
    <row r="30" spans="1:9" x14ac:dyDescent="0.25">
      <c r="A30" s="11" t="s">
        <v>67</v>
      </c>
      <c r="B30" s="22">
        <v>184477</v>
      </c>
      <c r="C30" s="22">
        <v>194713</v>
      </c>
      <c r="D30" s="22">
        <v>1697554</v>
      </c>
      <c r="E30" s="22">
        <v>1702885</v>
      </c>
      <c r="F30" s="13">
        <f t="shared" si="0"/>
        <v>0.31404008355551127</v>
      </c>
      <c r="G30" s="1"/>
      <c r="H30" s="1"/>
      <c r="I30" s="1"/>
    </row>
    <row r="31" spans="1:9" x14ac:dyDescent="0.25">
      <c r="A31" s="8" t="s">
        <v>68</v>
      </c>
      <c r="B31" s="21">
        <v>222761</v>
      </c>
      <c r="C31" s="21">
        <v>224277</v>
      </c>
      <c r="D31" s="21">
        <v>1975553</v>
      </c>
      <c r="E31" s="21">
        <v>2089737</v>
      </c>
      <c r="F31" s="10">
        <f t="shared" si="0"/>
        <v>5.7798499964313805</v>
      </c>
      <c r="G31" s="1"/>
      <c r="H31" s="1"/>
      <c r="I31" s="1"/>
    </row>
    <row r="32" spans="1:9" x14ac:dyDescent="0.25">
      <c r="A32" s="11" t="s">
        <v>69</v>
      </c>
      <c r="B32" s="22">
        <v>4404545</v>
      </c>
      <c r="C32" s="22">
        <v>4783766</v>
      </c>
      <c r="D32" s="22">
        <v>43892959</v>
      </c>
      <c r="E32" s="22">
        <v>43828558</v>
      </c>
      <c r="F32" s="13">
        <f t="shared" si="0"/>
        <v>-0.14672284910206201</v>
      </c>
      <c r="G32" s="1"/>
      <c r="H32" s="1"/>
      <c r="I32" s="1"/>
    </row>
    <row r="33" spans="1:9" x14ac:dyDescent="0.25">
      <c r="A33" s="8" t="s">
        <v>70</v>
      </c>
      <c r="B33" s="21">
        <v>294106</v>
      </c>
      <c r="C33" s="21">
        <v>292073</v>
      </c>
      <c r="D33" s="21">
        <v>2646825</v>
      </c>
      <c r="E33" s="21">
        <v>2542422</v>
      </c>
      <c r="F33" s="10">
        <f t="shared" si="0"/>
        <v>-3.9444617607888688</v>
      </c>
      <c r="G33" s="1"/>
      <c r="H33" s="1"/>
      <c r="I33" s="1"/>
    </row>
    <row r="34" spans="1:9" x14ac:dyDescent="0.25">
      <c r="A34" s="11" t="s">
        <v>71</v>
      </c>
      <c r="B34" s="22">
        <v>38899</v>
      </c>
      <c r="C34" s="22">
        <v>44666</v>
      </c>
      <c r="D34" s="22">
        <v>374248</v>
      </c>
      <c r="E34" s="22">
        <v>405391</v>
      </c>
      <c r="F34" s="13">
        <f t="shared" si="0"/>
        <v>8.3214873559778511</v>
      </c>
      <c r="G34" s="1"/>
      <c r="H34" s="1"/>
      <c r="I34" s="1"/>
    </row>
    <row r="35" spans="1:9" x14ac:dyDescent="0.25">
      <c r="A35" s="14" t="s">
        <v>72</v>
      </c>
      <c r="B35" s="15">
        <f>SUM(B7:B34)</f>
        <v>17497382</v>
      </c>
      <c r="C35" s="15">
        <f t="shared" ref="C35:E35" si="1">SUM(C7:C34)</f>
        <v>17548394</v>
      </c>
      <c r="D35" s="15">
        <f t="shared" si="1"/>
        <v>160268977</v>
      </c>
      <c r="E35" s="15">
        <f t="shared" si="1"/>
        <v>163060574</v>
      </c>
      <c r="F35" s="16">
        <f t="shared" si="0"/>
        <v>1.7418199406114638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803304</v>
      </c>
      <c r="C38" s="41">
        <f>D7</f>
        <v>942146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46128590</v>
      </c>
      <c r="G38" s="42">
        <f>LOOKUP(E38,$A$38:$A$65,$C$38:$C$65)</f>
        <v>44439092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986056</v>
      </c>
      <c r="C39" s="41">
        <f t="shared" ref="C39:C65" si="5">D8</f>
        <v>1008930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43828558</v>
      </c>
      <c r="G39" s="42">
        <f t="shared" ref="G39:G65" si="8">LOOKUP(E39,$A$38:$A$65,$C$38:$C$65)</f>
        <v>43892959</v>
      </c>
    </row>
    <row r="40" spans="1:9" x14ac:dyDescent="0.25">
      <c r="A40" s="42" t="str">
        <f t="shared" si="3"/>
        <v>ALMERIA</v>
      </c>
      <c r="B40" s="41">
        <f t="shared" si="4"/>
        <v>506895</v>
      </c>
      <c r="C40" s="41">
        <f t="shared" si="5"/>
        <v>490531</v>
      </c>
      <c r="D40" s="41">
        <f t="shared" si="6"/>
        <v>26</v>
      </c>
      <c r="E40" s="42" t="str">
        <f t="shared" si="2"/>
        <v>BARCELONA</v>
      </c>
      <c r="F40" s="42">
        <f t="shared" si="7"/>
        <v>20633583</v>
      </c>
      <c r="G40" s="42">
        <f t="shared" si="8"/>
        <v>20122647</v>
      </c>
    </row>
    <row r="41" spans="1:9" x14ac:dyDescent="0.25">
      <c r="A41" s="42" t="str">
        <f t="shared" si="3"/>
        <v>AVILES</v>
      </c>
      <c r="B41" s="41">
        <f t="shared" si="4"/>
        <v>870618</v>
      </c>
      <c r="C41" s="41">
        <f t="shared" si="5"/>
        <v>922751</v>
      </c>
      <c r="D41" s="41">
        <f t="shared" si="6"/>
        <v>18</v>
      </c>
      <c r="E41" s="42" t="str">
        <f t="shared" si="2"/>
        <v>LAS PALMAS</v>
      </c>
      <c r="F41" s="42">
        <f t="shared" si="7"/>
        <v>10883600</v>
      </c>
      <c r="G41" s="42">
        <f t="shared" si="8"/>
        <v>10944982</v>
      </c>
    </row>
    <row r="42" spans="1:9" x14ac:dyDescent="0.25">
      <c r="A42" s="42" t="str">
        <f t="shared" si="3"/>
        <v>BAHIA DE ALGECIRAS</v>
      </c>
      <c r="B42" s="41">
        <f t="shared" si="4"/>
        <v>46128590</v>
      </c>
      <c r="C42" s="41">
        <f t="shared" si="5"/>
        <v>44439092</v>
      </c>
      <c r="D42" s="41">
        <f t="shared" si="6"/>
        <v>1</v>
      </c>
      <c r="E42" s="42" t="str">
        <f t="shared" si="2"/>
        <v>BALEARES</v>
      </c>
      <c r="F42" s="42">
        <f t="shared" si="7"/>
        <v>7286086</v>
      </c>
      <c r="G42" s="42">
        <f t="shared" si="8"/>
        <v>6799797</v>
      </c>
    </row>
    <row r="43" spans="1:9" x14ac:dyDescent="0.25">
      <c r="A43" s="42" t="str">
        <f t="shared" si="3"/>
        <v>BAHIA DE CADIZ</v>
      </c>
      <c r="B43" s="41">
        <f t="shared" si="4"/>
        <v>1091470</v>
      </c>
      <c r="C43" s="41">
        <f t="shared" si="5"/>
        <v>1259341</v>
      </c>
      <c r="D43" s="41">
        <f t="shared" si="6"/>
        <v>15</v>
      </c>
      <c r="E43" s="42" t="str">
        <f t="shared" si="2"/>
        <v>BILBAO</v>
      </c>
      <c r="F43" s="42">
        <f t="shared" si="7"/>
        <v>7283597</v>
      </c>
      <c r="G43" s="42">
        <f t="shared" si="8"/>
        <v>6946357</v>
      </c>
    </row>
    <row r="44" spans="1:9" x14ac:dyDescent="0.25">
      <c r="A44" s="42" t="str">
        <f t="shared" si="3"/>
        <v>BALEARES</v>
      </c>
      <c r="B44" s="41">
        <f t="shared" si="4"/>
        <v>7286086</v>
      </c>
      <c r="C44" s="41">
        <f t="shared" si="5"/>
        <v>6799797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4022216</v>
      </c>
      <c r="G44" s="42">
        <f t="shared" si="8"/>
        <v>3900337</v>
      </c>
    </row>
    <row r="45" spans="1:9" x14ac:dyDescent="0.25">
      <c r="A45" s="42" t="str">
        <f t="shared" si="3"/>
        <v>BARCELONA</v>
      </c>
      <c r="B45" s="41">
        <f t="shared" si="4"/>
        <v>20633583</v>
      </c>
      <c r="C45" s="41">
        <f t="shared" si="5"/>
        <v>20122647</v>
      </c>
      <c r="D45" s="41">
        <f t="shared" si="6"/>
        <v>3</v>
      </c>
      <c r="E45" s="42" t="str">
        <f t="shared" si="2"/>
        <v>VIGO</v>
      </c>
      <c r="F45" s="42">
        <f t="shared" si="7"/>
        <v>2542422</v>
      </c>
      <c r="G45" s="42">
        <f t="shared" si="8"/>
        <v>2646825</v>
      </c>
    </row>
    <row r="46" spans="1:9" x14ac:dyDescent="0.25">
      <c r="A46" s="42" t="str">
        <f t="shared" si="3"/>
        <v>BILBAO</v>
      </c>
      <c r="B46" s="41">
        <f t="shared" si="4"/>
        <v>7283597</v>
      </c>
      <c r="C46" s="41">
        <f t="shared" si="5"/>
        <v>6946357</v>
      </c>
      <c r="D46" s="41">
        <f t="shared" si="6"/>
        <v>6</v>
      </c>
      <c r="E46" s="42" t="str">
        <f t="shared" si="2"/>
        <v>CASTELLON</v>
      </c>
      <c r="F46" s="42">
        <f t="shared" si="7"/>
        <v>2289517</v>
      </c>
      <c r="G46" s="42">
        <f t="shared" si="8"/>
        <v>2182654</v>
      </c>
    </row>
    <row r="47" spans="1:9" x14ac:dyDescent="0.25">
      <c r="A47" s="42" t="str">
        <f t="shared" si="3"/>
        <v>CARTAGENA</v>
      </c>
      <c r="B47" s="41">
        <f t="shared" si="4"/>
        <v>938807</v>
      </c>
      <c r="C47" s="41">
        <f t="shared" si="5"/>
        <v>855807</v>
      </c>
      <c r="D47" s="41">
        <f t="shared" si="6"/>
        <v>17</v>
      </c>
      <c r="E47" s="42" t="str">
        <f t="shared" si="2"/>
        <v>TARRAGONA</v>
      </c>
      <c r="F47" s="42">
        <f t="shared" si="7"/>
        <v>2089737</v>
      </c>
      <c r="G47" s="42">
        <f t="shared" si="8"/>
        <v>1975553</v>
      </c>
    </row>
    <row r="48" spans="1:9" x14ac:dyDescent="0.25">
      <c r="A48" s="42" t="str">
        <f t="shared" si="3"/>
        <v>CASTELLON</v>
      </c>
      <c r="B48" s="41">
        <f t="shared" si="4"/>
        <v>2289517</v>
      </c>
      <c r="C48" s="41">
        <f t="shared" si="5"/>
        <v>2182654</v>
      </c>
      <c r="D48" s="41">
        <f t="shared" si="6"/>
        <v>9</v>
      </c>
      <c r="E48" s="42" t="str">
        <f t="shared" si="2"/>
        <v>SEVILLA</v>
      </c>
      <c r="F48" s="42">
        <f t="shared" si="7"/>
        <v>1702885</v>
      </c>
      <c r="G48" s="42">
        <f t="shared" si="8"/>
        <v>1697554</v>
      </c>
    </row>
    <row r="49" spans="1:7" x14ac:dyDescent="0.25">
      <c r="A49" s="42" t="str">
        <f t="shared" si="3"/>
        <v>CEUTA</v>
      </c>
      <c r="B49" s="41">
        <f t="shared" si="4"/>
        <v>722430</v>
      </c>
      <c r="C49" s="41">
        <f t="shared" si="5"/>
        <v>721520</v>
      </c>
      <c r="D49" s="41">
        <f t="shared" si="6"/>
        <v>22</v>
      </c>
      <c r="E49" s="42" t="str">
        <f t="shared" si="2"/>
        <v>GIJON</v>
      </c>
      <c r="F49" s="42">
        <f t="shared" si="7"/>
        <v>1492094</v>
      </c>
      <c r="G49" s="42">
        <f t="shared" si="8"/>
        <v>1530519</v>
      </c>
    </row>
    <row r="50" spans="1:7" x14ac:dyDescent="0.25">
      <c r="A50" s="42" t="str">
        <f t="shared" si="3"/>
        <v>FERROL-SAN CIBRAO</v>
      </c>
      <c r="B50" s="41">
        <f t="shared" si="4"/>
        <v>685285</v>
      </c>
      <c r="C50" s="41">
        <f t="shared" si="5"/>
        <v>712359</v>
      </c>
      <c r="D50" s="41">
        <f t="shared" si="6"/>
        <v>24</v>
      </c>
      <c r="E50" s="42" t="str">
        <f t="shared" si="2"/>
        <v>PASAIA</v>
      </c>
      <c r="F50" s="42">
        <f t="shared" si="7"/>
        <v>1403153</v>
      </c>
      <c r="G50" s="42">
        <f t="shared" si="8"/>
        <v>1185423</v>
      </c>
    </row>
    <row r="51" spans="1:7" x14ac:dyDescent="0.25">
      <c r="A51" s="42" t="str">
        <f t="shared" si="3"/>
        <v>GIJON</v>
      </c>
      <c r="B51" s="41">
        <f t="shared" si="4"/>
        <v>1492094</v>
      </c>
      <c r="C51" s="41">
        <f t="shared" si="5"/>
        <v>1530519</v>
      </c>
      <c r="D51" s="41">
        <f t="shared" si="6"/>
        <v>12</v>
      </c>
      <c r="E51" s="42" t="str">
        <f t="shared" si="2"/>
        <v>SANTANDER</v>
      </c>
      <c r="F51" s="42">
        <f t="shared" si="7"/>
        <v>1390237</v>
      </c>
      <c r="G51" s="42">
        <f t="shared" si="8"/>
        <v>1237066</v>
      </c>
    </row>
    <row r="52" spans="1:7" x14ac:dyDescent="0.25">
      <c r="A52" s="42" t="str">
        <f t="shared" si="3"/>
        <v>HUELVA</v>
      </c>
      <c r="B52" s="41">
        <f t="shared" si="4"/>
        <v>571837</v>
      </c>
      <c r="C52" s="41">
        <f t="shared" si="5"/>
        <v>513435</v>
      </c>
      <c r="D52" s="41">
        <f t="shared" si="6"/>
        <v>25</v>
      </c>
      <c r="E52" s="42" t="str">
        <f t="shared" si="2"/>
        <v>BAHIA DE CADIZ</v>
      </c>
      <c r="F52" s="42">
        <f t="shared" si="7"/>
        <v>1091470</v>
      </c>
      <c r="G52" s="42">
        <f t="shared" si="8"/>
        <v>1259341</v>
      </c>
    </row>
    <row r="53" spans="1:7" x14ac:dyDescent="0.25">
      <c r="A53" s="42" t="str">
        <f t="shared" si="3"/>
        <v>LAS PALMAS</v>
      </c>
      <c r="B53" s="41">
        <f t="shared" si="4"/>
        <v>10883600</v>
      </c>
      <c r="C53" s="41">
        <f t="shared" si="5"/>
        <v>10944982</v>
      </c>
      <c r="D53" s="41">
        <f t="shared" si="6"/>
        <v>4</v>
      </c>
      <c r="E53" s="42" t="str">
        <f t="shared" si="2"/>
        <v>ALICANTE</v>
      </c>
      <c r="F53" s="42">
        <f t="shared" si="7"/>
        <v>986056</v>
      </c>
      <c r="G53" s="42">
        <f t="shared" si="8"/>
        <v>1008930</v>
      </c>
    </row>
    <row r="54" spans="1:7" x14ac:dyDescent="0.25">
      <c r="A54" s="42" t="str">
        <f t="shared" si="3"/>
        <v>MALAGA</v>
      </c>
      <c r="B54" s="41">
        <f t="shared" si="4"/>
        <v>790975</v>
      </c>
      <c r="C54" s="41">
        <f t="shared" si="5"/>
        <v>1294718</v>
      </c>
      <c r="D54" s="41">
        <f t="shared" si="6"/>
        <v>20</v>
      </c>
      <c r="E54" s="42" t="str">
        <f t="shared" si="2"/>
        <v>CARTAGENA</v>
      </c>
      <c r="F54" s="42">
        <f t="shared" si="7"/>
        <v>938807</v>
      </c>
      <c r="G54" s="42">
        <f t="shared" si="8"/>
        <v>855807</v>
      </c>
    </row>
    <row r="55" spans="1:7" x14ac:dyDescent="0.25">
      <c r="A55" s="42" t="str">
        <f t="shared" si="3"/>
        <v>MARIN Y RIA DE PONTEVEDRA</v>
      </c>
      <c r="B55" s="41">
        <f t="shared" si="4"/>
        <v>777876</v>
      </c>
      <c r="C55" s="41">
        <f t="shared" si="5"/>
        <v>763713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870618</v>
      </c>
      <c r="G55" s="42">
        <f t="shared" si="8"/>
        <v>922751</v>
      </c>
    </row>
    <row r="56" spans="1:7" x14ac:dyDescent="0.25">
      <c r="A56" s="42" t="str">
        <f t="shared" si="3"/>
        <v>MELILLA</v>
      </c>
      <c r="B56" s="41">
        <f t="shared" si="4"/>
        <v>693937</v>
      </c>
      <c r="C56" s="41">
        <f t="shared" si="5"/>
        <v>668824</v>
      </c>
      <c r="D56" s="41">
        <f t="shared" si="6"/>
        <v>23</v>
      </c>
      <c r="E56" s="42" t="str">
        <f t="shared" si="2"/>
        <v>A CORUÑA</v>
      </c>
      <c r="F56" s="42">
        <f t="shared" si="9"/>
        <v>803304</v>
      </c>
      <c r="G56" s="42">
        <f t="shared" si="8"/>
        <v>942146</v>
      </c>
    </row>
    <row r="57" spans="1:7" x14ac:dyDescent="0.25">
      <c r="A57" s="42" t="str">
        <f t="shared" si="3"/>
        <v>MOTRIL</v>
      </c>
      <c r="B57" s="41">
        <f t="shared" si="4"/>
        <v>239418</v>
      </c>
      <c r="C57" s="41">
        <f t="shared" si="5"/>
        <v>238889</v>
      </c>
      <c r="D57" s="41">
        <f t="shared" si="6"/>
        <v>28</v>
      </c>
      <c r="E57" s="42" t="str">
        <f t="shared" si="2"/>
        <v>MALAGA</v>
      </c>
      <c r="F57" s="42">
        <f t="shared" si="9"/>
        <v>790975</v>
      </c>
      <c r="G57" s="42">
        <f t="shared" si="8"/>
        <v>1294718</v>
      </c>
    </row>
    <row r="58" spans="1:7" x14ac:dyDescent="0.25">
      <c r="A58" s="42" t="str">
        <f t="shared" si="3"/>
        <v>PASAIA</v>
      </c>
      <c r="B58" s="41">
        <f t="shared" si="4"/>
        <v>1403153</v>
      </c>
      <c r="C58" s="41">
        <f t="shared" si="5"/>
        <v>1185423</v>
      </c>
      <c r="D58" s="41">
        <f t="shared" si="6"/>
        <v>13</v>
      </c>
      <c r="E58" s="42" t="str">
        <f t="shared" si="2"/>
        <v>MARIN Y RIA DE PONTEVEDRA</v>
      </c>
      <c r="F58" s="42">
        <f t="shared" si="9"/>
        <v>777876</v>
      </c>
      <c r="G58" s="42">
        <f t="shared" si="8"/>
        <v>763713</v>
      </c>
    </row>
    <row r="59" spans="1:7" x14ac:dyDescent="0.25">
      <c r="A59" s="42" t="str">
        <f t="shared" si="3"/>
        <v>SANTA CRUZ DE TENERIFE</v>
      </c>
      <c r="B59" s="41">
        <f t="shared" si="4"/>
        <v>4022216</v>
      </c>
      <c r="C59" s="41">
        <f t="shared" si="5"/>
        <v>3900337</v>
      </c>
      <c r="D59" s="41">
        <f t="shared" si="6"/>
        <v>7</v>
      </c>
      <c r="E59" s="42" t="str">
        <f t="shared" si="2"/>
        <v>CEUTA</v>
      </c>
      <c r="F59" s="42">
        <f t="shared" si="9"/>
        <v>722430</v>
      </c>
      <c r="G59" s="42">
        <f t="shared" si="8"/>
        <v>721520</v>
      </c>
    </row>
    <row r="60" spans="1:7" x14ac:dyDescent="0.25">
      <c r="A60" s="42" t="str">
        <f t="shared" si="3"/>
        <v>SANTANDER</v>
      </c>
      <c r="B60" s="41">
        <f t="shared" si="4"/>
        <v>1390237</v>
      </c>
      <c r="C60" s="41">
        <f t="shared" si="5"/>
        <v>1237066</v>
      </c>
      <c r="D60" s="41">
        <f t="shared" si="6"/>
        <v>14</v>
      </c>
      <c r="E60" s="42" t="str">
        <f t="shared" si="2"/>
        <v>MELILLA</v>
      </c>
      <c r="F60" s="42">
        <f t="shared" si="9"/>
        <v>693937</v>
      </c>
      <c r="G60" s="42">
        <f t="shared" si="8"/>
        <v>668824</v>
      </c>
    </row>
    <row r="61" spans="1:7" x14ac:dyDescent="0.25">
      <c r="A61" s="42" t="str">
        <f t="shared" si="3"/>
        <v>SEVILLA</v>
      </c>
      <c r="B61" s="41">
        <f t="shared" si="4"/>
        <v>1702885</v>
      </c>
      <c r="C61" s="41">
        <f t="shared" si="5"/>
        <v>1697554</v>
      </c>
      <c r="D61" s="41">
        <f t="shared" si="6"/>
        <v>11</v>
      </c>
      <c r="E61" s="42" t="str">
        <f t="shared" si="2"/>
        <v>FERROL-SAN CIBRAO</v>
      </c>
      <c r="F61" s="42">
        <f t="shared" si="9"/>
        <v>685285</v>
      </c>
      <c r="G61" s="42">
        <f t="shared" si="8"/>
        <v>712359</v>
      </c>
    </row>
    <row r="62" spans="1:7" x14ac:dyDescent="0.25">
      <c r="A62" s="42" t="str">
        <f t="shared" si="3"/>
        <v>TARRAGONA</v>
      </c>
      <c r="B62" s="41">
        <f t="shared" si="4"/>
        <v>2089737</v>
      </c>
      <c r="C62" s="41">
        <f t="shared" si="5"/>
        <v>1975553</v>
      </c>
      <c r="D62" s="41">
        <f t="shared" si="6"/>
        <v>10</v>
      </c>
      <c r="E62" s="42" t="str">
        <f t="shared" si="2"/>
        <v>HUELVA</v>
      </c>
      <c r="F62" s="42">
        <f t="shared" si="9"/>
        <v>571837</v>
      </c>
      <c r="G62" s="42">
        <f t="shared" si="8"/>
        <v>513435</v>
      </c>
    </row>
    <row r="63" spans="1:7" x14ac:dyDescent="0.25">
      <c r="A63" s="42" t="str">
        <f t="shared" si="3"/>
        <v>VALENCIA</v>
      </c>
      <c r="B63" s="41">
        <f t="shared" si="4"/>
        <v>43828558</v>
      </c>
      <c r="C63" s="41">
        <f t="shared" si="5"/>
        <v>43892959</v>
      </c>
      <c r="D63" s="41">
        <f t="shared" si="6"/>
        <v>2</v>
      </c>
      <c r="E63" s="42" t="str">
        <f t="shared" si="2"/>
        <v>ALMERIA</v>
      </c>
      <c r="F63" s="42">
        <f t="shared" si="9"/>
        <v>506895</v>
      </c>
      <c r="G63" s="42">
        <f t="shared" si="8"/>
        <v>490531</v>
      </c>
    </row>
    <row r="64" spans="1:7" x14ac:dyDescent="0.25">
      <c r="A64" s="42" t="str">
        <f t="shared" si="3"/>
        <v>VIGO</v>
      </c>
      <c r="B64" s="41">
        <f t="shared" si="4"/>
        <v>2542422</v>
      </c>
      <c r="C64" s="41">
        <f t="shared" si="5"/>
        <v>2646825</v>
      </c>
      <c r="D64" s="41">
        <f t="shared" si="6"/>
        <v>8</v>
      </c>
      <c r="E64" s="42" t="str">
        <f t="shared" si="2"/>
        <v>VILAGARCIA</v>
      </c>
      <c r="F64" s="42">
        <f t="shared" si="9"/>
        <v>405391</v>
      </c>
      <c r="G64" s="42">
        <f t="shared" si="8"/>
        <v>374248</v>
      </c>
    </row>
    <row r="65" spans="1:7" x14ac:dyDescent="0.25">
      <c r="A65" s="42" t="str">
        <f t="shared" si="3"/>
        <v>VILAGARCIA</v>
      </c>
      <c r="B65" s="41">
        <f t="shared" si="4"/>
        <v>405391</v>
      </c>
      <c r="C65" s="41">
        <f t="shared" si="5"/>
        <v>374248</v>
      </c>
      <c r="D65" s="41">
        <f t="shared" si="6"/>
        <v>27</v>
      </c>
      <c r="E65" s="42" t="str">
        <f t="shared" si="2"/>
        <v>MOTRIL</v>
      </c>
      <c r="F65" s="42">
        <f t="shared" si="9"/>
        <v>239418</v>
      </c>
      <c r="G65" s="42">
        <f t="shared" si="8"/>
        <v>238889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Septiembre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3">
        <v>4739</v>
      </c>
      <c r="C7" s="23">
        <v>5890</v>
      </c>
      <c r="D7" s="23">
        <v>35131</v>
      </c>
      <c r="E7" s="23">
        <v>42547</v>
      </c>
      <c r="F7" s="10">
        <f>((E7*100)/D7)-100</f>
        <v>21.109561356067289</v>
      </c>
      <c r="G7" s="1"/>
      <c r="H7" s="1"/>
      <c r="I7" s="1"/>
    </row>
    <row r="8" spans="1:12" x14ac:dyDescent="0.25">
      <c r="A8" s="11" t="s">
        <v>45</v>
      </c>
      <c r="B8" s="24">
        <v>26</v>
      </c>
      <c r="C8" s="24">
        <v>0</v>
      </c>
      <c r="D8" s="24">
        <v>230</v>
      </c>
      <c r="E8" s="24">
        <v>85</v>
      </c>
      <c r="F8" s="13">
        <f t="shared" ref="F8:F35" si="0">((E8*100)/D8)-100</f>
        <v>-63.043478260869563</v>
      </c>
      <c r="G8" s="1"/>
      <c r="H8" s="1"/>
      <c r="I8" s="1"/>
    </row>
    <row r="9" spans="1:12" x14ac:dyDescent="0.25">
      <c r="A9" s="8" t="s">
        <v>46</v>
      </c>
      <c r="B9" s="23">
        <v>632</v>
      </c>
      <c r="C9" s="23">
        <v>259</v>
      </c>
      <c r="D9" s="23">
        <v>2742</v>
      </c>
      <c r="E9" s="23">
        <v>2695</v>
      </c>
      <c r="F9" s="10">
        <f t="shared" si="0"/>
        <v>-1.7140773158278648</v>
      </c>
      <c r="G9" s="1"/>
      <c r="H9" s="1"/>
      <c r="I9" s="1"/>
    </row>
    <row r="10" spans="1:12" x14ac:dyDescent="0.25">
      <c r="A10" s="11" t="s">
        <v>47</v>
      </c>
      <c r="B10" s="24">
        <v>860</v>
      </c>
      <c r="C10" s="24">
        <v>1142</v>
      </c>
      <c r="D10" s="24">
        <v>11152</v>
      </c>
      <c r="E10" s="24">
        <v>13170</v>
      </c>
      <c r="F10" s="13">
        <f t="shared" si="0"/>
        <v>18.095408895265422</v>
      </c>
      <c r="G10" s="1"/>
      <c r="H10" s="1"/>
      <c r="I10" s="1"/>
    </row>
    <row r="11" spans="1:12" x14ac:dyDescent="0.25">
      <c r="A11" s="8" t="s">
        <v>48</v>
      </c>
      <c r="B11" s="23">
        <v>49</v>
      </c>
      <c r="C11" s="23">
        <v>176</v>
      </c>
      <c r="D11" s="23">
        <v>307</v>
      </c>
      <c r="E11" s="23">
        <v>869</v>
      </c>
      <c r="F11" s="10">
        <f t="shared" si="0"/>
        <v>183.06188925081432</v>
      </c>
      <c r="G11" s="1"/>
      <c r="H11" s="1"/>
      <c r="I11" s="1"/>
    </row>
    <row r="12" spans="1:12" x14ac:dyDescent="0.25">
      <c r="A12" s="11" t="s">
        <v>49</v>
      </c>
      <c r="B12" s="24">
        <v>1582</v>
      </c>
      <c r="C12" s="24">
        <v>622</v>
      </c>
      <c r="D12" s="24">
        <v>17505</v>
      </c>
      <c r="E12" s="24">
        <v>11268</v>
      </c>
      <c r="F12" s="13">
        <f t="shared" si="0"/>
        <v>-35.629820051413887</v>
      </c>
      <c r="G12" s="1"/>
      <c r="H12" s="1"/>
      <c r="I12" s="1"/>
    </row>
    <row r="13" spans="1:12" x14ac:dyDescent="0.25">
      <c r="A13" s="8" t="s">
        <v>50</v>
      </c>
      <c r="B13" s="23">
        <v>316</v>
      </c>
      <c r="C13" s="23">
        <v>237</v>
      </c>
      <c r="D13" s="23">
        <v>2272</v>
      </c>
      <c r="E13" s="23">
        <v>2063</v>
      </c>
      <c r="F13" s="10">
        <f t="shared" si="0"/>
        <v>-9.1989436619718248</v>
      </c>
      <c r="G13" s="1"/>
      <c r="H13" s="1"/>
      <c r="I13" s="1"/>
    </row>
    <row r="14" spans="1:12" x14ac:dyDescent="0.25">
      <c r="A14" s="11" t="s">
        <v>51</v>
      </c>
      <c r="B14" s="24">
        <v>253</v>
      </c>
      <c r="C14" s="24">
        <v>0</v>
      </c>
      <c r="D14" s="24">
        <v>2204</v>
      </c>
      <c r="E14" s="24">
        <v>1847</v>
      </c>
      <c r="F14" s="13">
        <f t="shared" si="0"/>
        <v>-16.197822141560792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65</v>
      </c>
      <c r="C16" s="24">
        <v>55</v>
      </c>
      <c r="D16" s="24">
        <v>514</v>
      </c>
      <c r="E16" s="24">
        <v>523</v>
      </c>
      <c r="F16" s="13">
        <f t="shared" si="0"/>
        <v>1.7509727626459153</v>
      </c>
      <c r="G16" s="1"/>
      <c r="H16" s="1"/>
      <c r="I16" s="1"/>
    </row>
    <row r="17" spans="1:9" x14ac:dyDescent="0.25">
      <c r="A17" s="8" t="s">
        <v>54</v>
      </c>
      <c r="B17" s="23">
        <v>567</v>
      </c>
      <c r="C17" s="23">
        <v>486</v>
      </c>
      <c r="D17" s="23">
        <v>3714</v>
      </c>
      <c r="E17" s="23">
        <v>3512</v>
      </c>
      <c r="F17" s="10">
        <f t="shared" si="0"/>
        <v>-5.4388799138395285</v>
      </c>
      <c r="G17" s="1"/>
      <c r="H17" s="1"/>
      <c r="I17" s="1"/>
    </row>
    <row r="18" spans="1:9" x14ac:dyDescent="0.25">
      <c r="A18" s="11" t="s">
        <v>55</v>
      </c>
      <c r="B18" s="24">
        <v>5</v>
      </c>
      <c r="C18" s="24">
        <v>0</v>
      </c>
      <c r="D18" s="24">
        <v>45</v>
      </c>
      <c r="E18" s="24">
        <v>3</v>
      </c>
      <c r="F18" s="13">
        <f t="shared" si="0"/>
        <v>-93.333333333333329</v>
      </c>
      <c r="G18" s="1"/>
      <c r="H18" s="1"/>
      <c r="I18" s="1"/>
    </row>
    <row r="19" spans="1:9" x14ac:dyDescent="0.25">
      <c r="A19" s="8" t="s">
        <v>56</v>
      </c>
      <c r="B19" s="23">
        <v>19</v>
      </c>
      <c r="C19" s="23">
        <v>20</v>
      </c>
      <c r="D19" s="23">
        <v>203</v>
      </c>
      <c r="E19" s="23">
        <v>205</v>
      </c>
      <c r="F19" s="10">
        <f t="shared" si="0"/>
        <v>0.98522167487685408</v>
      </c>
      <c r="G19" s="1"/>
      <c r="H19" s="1"/>
      <c r="I19" s="1"/>
    </row>
    <row r="20" spans="1:9" x14ac:dyDescent="0.25">
      <c r="A20" s="11" t="s">
        <v>57</v>
      </c>
      <c r="B20" s="24">
        <v>671</v>
      </c>
      <c r="C20" s="24">
        <v>364</v>
      </c>
      <c r="D20" s="24">
        <v>8293</v>
      </c>
      <c r="E20" s="24">
        <v>5832</v>
      </c>
      <c r="F20" s="13">
        <f t="shared" si="0"/>
        <v>-29.675630049439292</v>
      </c>
      <c r="G20" s="1"/>
      <c r="H20" s="1"/>
      <c r="I20" s="1"/>
    </row>
    <row r="21" spans="1:9" x14ac:dyDescent="0.25">
      <c r="A21" s="8" t="s">
        <v>58</v>
      </c>
      <c r="B21" s="23">
        <v>186</v>
      </c>
      <c r="C21" s="23">
        <v>194</v>
      </c>
      <c r="D21" s="23">
        <v>1827</v>
      </c>
      <c r="E21" s="23">
        <v>1751</v>
      </c>
      <c r="F21" s="10">
        <f t="shared" si="0"/>
        <v>-4.1598248494800174</v>
      </c>
      <c r="G21" s="1"/>
      <c r="H21" s="1"/>
      <c r="I21" s="1"/>
    </row>
    <row r="22" spans="1:9" x14ac:dyDescent="0.25">
      <c r="A22" s="11" t="s">
        <v>59</v>
      </c>
      <c r="B22" s="24">
        <v>208</v>
      </c>
      <c r="C22" s="24">
        <v>207</v>
      </c>
      <c r="D22" s="24">
        <v>874</v>
      </c>
      <c r="E22" s="24">
        <v>1029</v>
      </c>
      <c r="F22" s="13">
        <f t="shared" si="0"/>
        <v>17.734553775743706</v>
      </c>
      <c r="G22" s="1"/>
      <c r="H22" s="1"/>
      <c r="I22" s="1"/>
    </row>
    <row r="23" spans="1:9" x14ac:dyDescent="0.25">
      <c r="A23" s="8" t="s">
        <v>60</v>
      </c>
      <c r="B23" s="23">
        <v>27</v>
      </c>
      <c r="C23" s="23">
        <v>49</v>
      </c>
      <c r="D23" s="23">
        <v>321</v>
      </c>
      <c r="E23" s="23">
        <v>343</v>
      </c>
      <c r="F23" s="10">
        <f t="shared" si="0"/>
        <v>6.8535825545171321</v>
      </c>
      <c r="G23" s="1"/>
      <c r="H23" s="1"/>
      <c r="I23" s="1"/>
    </row>
    <row r="24" spans="1:9" x14ac:dyDescent="0.25">
      <c r="A24" s="11" t="s">
        <v>61</v>
      </c>
      <c r="B24" s="24">
        <v>167</v>
      </c>
      <c r="C24" s="24">
        <v>144</v>
      </c>
      <c r="D24" s="24">
        <v>1624</v>
      </c>
      <c r="E24" s="24">
        <v>1437</v>
      </c>
      <c r="F24" s="13">
        <f t="shared" si="0"/>
        <v>-11.514778325123146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242</v>
      </c>
      <c r="C26" s="24">
        <v>115</v>
      </c>
      <c r="D26" s="24">
        <v>2001</v>
      </c>
      <c r="E26" s="24">
        <v>620</v>
      </c>
      <c r="F26" s="13">
        <f t="shared" si="0"/>
        <v>-69.015492253873063</v>
      </c>
      <c r="G26" s="1"/>
      <c r="H26" s="1"/>
      <c r="I26" s="1"/>
    </row>
    <row r="27" spans="1:9" x14ac:dyDescent="0.25">
      <c r="A27" s="8" t="s">
        <v>64</v>
      </c>
      <c r="B27" s="23">
        <v>1390</v>
      </c>
      <c r="C27" s="23">
        <v>1635</v>
      </c>
      <c r="D27" s="23">
        <v>17194</v>
      </c>
      <c r="E27" s="23">
        <v>16617</v>
      </c>
      <c r="F27" s="10">
        <f t="shared" si="0"/>
        <v>-3.3558217983017329</v>
      </c>
      <c r="G27" s="1"/>
      <c r="H27" s="1"/>
      <c r="I27" s="1"/>
    </row>
    <row r="28" spans="1:9" x14ac:dyDescent="0.25">
      <c r="A28" s="11" t="s">
        <v>65</v>
      </c>
      <c r="B28" s="24">
        <v>846</v>
      </c>
      <c r="C28" s="24">
        <v>811</v>
      </c>
      <c r="D28" s="24">
        <v>4147</v>
      </c>
      <c r="E28" s="24">
        <v>5478</v>
      </c>
      <c r="F28" s="13">
        <f t="shared" si="0"/>
        <v>32.095490716180365</v>
      </c>
      <c r="G28" s="1"/>
      <c r="H28" s="1"/>
      <c r="I28" s="1"/>
    </row>
    <row r="29" spans="1:9" x14ac:dyDescent="0.25">
      <c r="A29" s="8" t="s">
        <v>66</v>
      </c>
      <c r="B29" s="23">
        <v>256</v>
      </c>
      <c r="C29" s="23">
        <v>259</v>
      </c>
      <c r="D29" s="23">
        <v>3743</v>
      </c>
      <c r="E29" s="23">
        <v>2821</v>
      </c>
      <c r="F29" s="10">
        <f t="shared" si="0"/>
        <v>-24.632647608869888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564</v>
      </c>
      <c r="C31" s="23">
        <v>648</v>
      </c>
      <c r="D31" s="23">
        <v>2775</v>
      </c>
      <c r="E31" s="23">
        <v>9752</v>
      </c>
      <c r="F31" s="10">
        <f t="shared" si="0"/>
        <v>251.4234234234234</v>
      </c>
      <c r="G31" s="1"/>
      <c r="H31" s="1"/>
      <c r="I31" s="1"/>
    </row>
    <row r="32" spans="1:9" x14ac:dyDescent="0.25">
      <c r="A32" s="11" t="s">
        <v>69</v>
      </c>
      <c r="B32" s="24">
        <v>146</v>
      </c>
      <c r="C32" s="24">
        <v>114</v>
      </c>
      <c r="D32" s="24">
        <v>1411</v>
      </c>
      <c r="E32" s="24">
        <v>1854</v>
      </c>
      <c r="F32" s="13">
        <f t="shared" si="0"/>
        <v>31.396172927002112</v>
      </c>
      <c r="G32" s="1"/>
      <c r="H32" s="1"/>
      <c r="I32" s="1"/>
    </row>
    <row r="33" spans="1:9" x14ac:dyDescent="0.25">
      <c r="A33" s="8" t="s">
        <v>70</v>
      </c>
      <c r="B33" s="23">
        <v>7200</v>
      </c>
      <c r="C33" s="23">
        <v>7395</v>
      </c>
      <c r="D33" s="23">
        <v>55293</v>
      </c>
      <c r="E33" s="23">
        <v>52604</v>
      </c>
      <c r="F33" s="10">
        <f t="shared" si="0"/>
        <v>-4.8631834047709503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21016</v>
      </c>
      <c r="C35" s="15">
        <f t="shared" ref="C35:E35" si="1">SUM(C7:C34)</f>
        <v>20822</v>
      </c>
      <c r="D35" s="15">
        <f t="shared" si="1"/>
        <v>175522</v>
      </c>
      <c r="E35" s="15">
        <f t="shared" si="1"/>
        <v>178925</v>
      </c>
      <c r="F35" s="16">
        <f t="shared" si="0"/>
        <v>1.9387883000421624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42547</v>
      </c>
      <c r="C38" s="41">
        <f>D7</f>
        <v>35131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52604</v>
      </c>
      <c r="G38" s="42">
        <f>LOOKUP(E38,$A$38:$A$65,$C$38:$C$65)</f>
        <v>55293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85</v>
      </c>
      <c r="C39" s="41">
        <f t="shared" ref="C39:C65" si="5">D8</f>
        <v>230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42547</v>
      </c>
      <c r="G39" s="42">
        <f t="shared" ref="G39:G65" si="8">LOOKUP(E39,$A$38:$A$65,$C$38:$C$65)</f>
        <v>35131</v>
      </c>
    </row>
    <row r="40" spans="1:9" x14ac:dyDescent="0.25">
      <c r="A40" s="42" t="str">
        <f t="shared" si="3"/>
        <v>ALMERIA</v>
      </c>
      <c r="B40" s="41">
        <f t="shared" si="4"/>
        <v>2695</v>
      </c>
      <c r="C40" s="41">
        <f t="shared" si="5"/>
        <v>2742</v>
      </c>
      <c r="D40" s="41">
        <f t="shared" si="6"/>
        <v>11</v>
      </c>
      <c r="E40" s="42" t="str">
        <f t="shared" si="2"/>
        <v>PASAIA</v>
      </c>
      <c r="F40" s="42">
        <f t="shared" si="7"/>
        <v>16617</v>
      </c>
      <c r="G40" s="42">
        <f t="shared" si="8"/>
        <v>17194</v>
      </c>
    </row>
    <row r="41" spans="1:9" x14ac:dyDescent="0.25">
      <c r="A41" s="42" t="str">
        <f t="shared" si="3"/>
        <v>AVILES</v>
      </c>
      <c r="B41" s="41">
        <f t="shared" si="4"/>
        <v>13170</v>
      </c>
      <c r="C41" s="41">
        <f t="shared" si="5"/>
        <v>11152</v>
      </c>
      <c r="D41" s="41">
        <f t="shared" si="6"/>
        <v>4</v>
      </c>
      <c r="E41" s="42" t="str">
        <f t="shared" si="2"/>
        <v>AVILES</v>
      </c>
      <c r="F41" s="42">
        <f t="shared" si="7"/>
        <v>13170</v>
      </c>
      <c r="G41" s="42">
        <f t="shared" si="8"/>
        <v>11152</v>
      </c>
    </row>
    <row r="42" spans="1:9" x14ac:dyDescent="0.25">
      <c r="A42" s="42" t="str">
        <f t="shared" si="3"/>
        <v>BAHIA DE ALGECIRAS</v>
      </c>
      <c r="B42" s="41">
        <f t="shared" si="4"/>
        <v>869</v>
      </c>
      <c r="C42" s="41">
        <f t="shared" si="5"/>
        <v>307</v>
      </c>
      <c r="D42" s="41">
        <f t="shared" si="6"/>
        <v>18</v>
      </c>
      <c r="E42" s="42" t="str">
        <f t="shared" si="2"/>
        <v>BAHIA DE CADIZ</v>
      </c>
      <c r="F42" s="42">
        <f t="shared" si="7"/>
        <v>11268</v>
      </c>
      <c r="G42" s="42">
        <f t="shared" si="8"/>
        <v>17505</v>
      </c>
    </row>
    <row r="43" spans="1:9" x14ac:dyDescent="0.25">
      <c r="A43" s="42" t="str">
        <f t="shared" si="3"/>
        <v>BAHIA DE CADIZ</v>
      </c>
      <c r="B43" s="41">
        <f t="shared" si="4"/>
        <v>11268</v>
      </c>
      <c r="C43" s="41">
        <f t="shared" si="5"/>
        <v>17505</v>
      </c>
      <c r="D43" s="41">
        <f t="shared" si="6"/>
        <v>5</v>
      </c>
      <c r="E43" s="42" t="str">
        <f t="shared" si="2"/>
        <v>TARRAGONA</v>
      </c>
      <c r="F43" s="42">
        <f t="shared" si="7"/>
        <v>9752</v>
      </c>
      <c r="G43" s="42">
        <f t="shared" si="8"/>
        <v>2775</v>
      </c>
    </row>
    <row r="44" spans="1:9" x14ac:dyDescent="0.25">
      <c r="A44" s="42" t="str">
        <f t="shared" si="3"/>
        <v>BALEARES</v>
      </c>
      <c r="B44" s="41">
        <f t="shared" si="4"/>
        <v>2063</v>
      </c>
      <c r="C44" s="41">
        <f t="shared" si="5"/>
        <v>2272</v>
      </c>
      <c r="D44" s="41">
        <f t="shared" si="6"/>
        <v>12</v>
      </c>
      <c r="E44" s="42" t="str">
        <f t="shared" si="2"/>
        <v>GIJON</v>
      </c>
      <c r="F44" s="42">
        <f t="shared" si="7"/>
        <v>5832</v>
      </c>
      <c r="G44" s="42">
        <f t="shared" si="8"/>
        <v>8293</v>
      </c>
    </row>
    <row r="45" spans="1:9" x14ac:dyDescent="0.25">
      <c r="A45" s="42" t="str">
        <f t="shared" si="3"/>
        <v>BARCELONA</v>
      </c>
      <c r="B45" s="41">
        <f t="shared" si="4"/>
        <v>1847</v>
      </c>
      <c r="C45" s="41">
        <f t="shared" si="5"/>
        <v>2204</v>
      </c>
      <c r="D45" s="41">
        <f t="shared" si="6"/>
        <v>14</v>
      </c>
      <c r="E45" s="42" t="str">
        <f t="shared" si="2"/>
        <v>SANTA CRUZ DE TENERIFE</v>
      </c>
      <c r="F45" s="42">
        <f t="shared" si="7"/>
        <v>5478</v>
      </c>
      <c r="G45" s="42">
        <f t="shared" si="8"/>
        <v>4147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3512</v>
      </c>
      <c r="G46" s="42">
        <f t="shared" si="8"/>
        <v>3714</v>
      </c>
    </row>
    <row r="47" spans="1:9" x14ac:dyDescent="0.25">
      <c r="A47" s="42" t="str">
        <f t="shared" si="3"/>
        <v>CARTAGENA</v>
      </c>
      <c r="B47" s="41">
        <f t="shared" si="4"/>
        <v>523</v>
      </c>
      <c r="C47" s="41">
        <f t="shared" si="5"/>
        <v>514</v>
      </c>
      <c r="D47" s="41">
        <f t="shared" si="6"/>
        <v>20</v>
      </c>
      <c r="E47" s="42" t="str">
        <f t="shared" si="2"/>
        <v>SANTANDER</v>
      </c>
      <c r="F47" s="42">
        <f t="shared" si="7"/>
        <v>2821</v>
      </c>
      <c r="G47" s="42">
        <f t="shared" si="8"/>
        <v>3743</v>
      </c>
    </row>
    <row r="48" spans="1:9" x14ac:dyDescent="0.25">
      <c r="A48" s="42" t="str">
        <f t="shared" si="3"/>
        <v>CASTELLON</v>
      </c>
      <c r="B48" s="41">
        <f t="shared" si="4"/>
        <v>3512</v>
      </c>
      <c r="C48" s="41">
        <f t="shared" si="5"/>
        <v>3714</v>
      </c>
      <c r="D48" s="41">
        <f t="shared" si="6"/>
        <v>9</v>
      </c>
      <c r="E48" s="42" t="str">
        <f t="shared" si="2"/>
        <v>ALMERIA</v>
      </c>
      <c r="F48" s="42">
        <f t="shared" si="7"/>
        <v>2695</v>
      </c>
      <c r="G48" s="42">
        <f t="shared" si="8"/>
        <v>2742</v>
      </c>
    </row>
    <row r="49" spans="1:7" x14ac:dyDescent="0.25">
      <c r="A49" s="42" t="str">
        <f t="shared" si="3"/>
        <v>CEUTA</v>
      </c>
      <c r="B49" s="41">
        <f t="shared" si="4"/>
        <v>3</v>
      </c>
      <c r="C49" s="41">
        <f t="shared" si="5"/>
        <v>45</v>
      </c>
      <c r="D49" s="41">
        <f t="shared" si="6"/>
        <v>24</v>
      </c>
      <c r="E49" s="42" t="str">
        <f t="shared" si="2"/>
        <v>BALEARES</v>
      </c>
      <c r="F49" s="42">
        <f t="shared" si="7"/>
        <v>2063</v>
      </c>
      <c r="G49" s="42">
        <f t="shared" si="8"/>
        <v>2272</v>
      </c>
    </row>
    <row r="50" spans="1:7" x14ac:dyDescent="0.25">
      <c r="A50" s="42" t="str">
        <f t="shared" si="3"/>
        <v>FERROL-SAN CIBRAO</v>
      </c>
      <c r="B50" s="41">
        <f t="shared" si="4"/>
        <v>205</v>
      </c>
      <c r="C50" s="41">
        <f t="shared" si="5"/>
        <v>203</v>
      </c>
      <c r="D50" s="41">
        <f t="shared" si="6"/>
        <v>22</v>
      </c>
      <c r="E50" s="42" t="str">
        <f t="shared" si="2"/>
        <v>VALENCIA</v>
      </c>
      <c r="F50" s="42">
        <f t="shared" si="7"/>
        <v>1854</v>
      </c>
      <c r="G50" s="42">
        <f t="shared" si="8"/>
        <v>1411</v>
      </c>
    </row>
    <row r="51" spans="1:7" x14ac:dyDescent="0.25">
      <c r="A51" s="42" t="str">
        <f t="shared" si="3"/>
        <v>GIJON</v>
      </c>
      <c r="B51" s="41">
        <f t="shared" si="4"/>
        <v>5832</v>
      </c>
      <c r="C51" s="41">
        <f t="shared" si="5"/>
        <v>8293</v>
      </c>
      <c r="D51" s="41">
        <f t="shared" si="6"/>
        <v>7</v>
      </c>
      <c r="E51" s="42" t="str">
        <f t="shared" si="2"/>
        <v>BARCELONA</v>
      </c>
      <c r="F51" s="42">
        <f t="shared" si="7"/>
        <v>1847</v>
      </c>
      <c r="G51" s="42">
        <f t="shared" si="8"/>
        <v>2204</v>
      </c>
    </row>
    <row r="52" spans="1:7" x14ac:dyDescent="0.25">
      <c r="A52" s="42" t="str">
        <f t="shared" si="3"/>
        <v>HUELVA</v>
      </c>
      <c r="B52" s="41">
        <f t="shared" si="4"/>
        <v>1751</v>
      </c>
      <c r="C52" s="41">
        <f t="shared" si="5"/>
        <v>1827</v>
      </c>
      <c r="D52" s="41">
        <f t="shared" si="6"/>
        <v>15</v>
      </c>
      <c r="E52" s="42" t="str">
        <f t="shared" si="2"/>
        <v>HUELVA</v>
      </c>
      <c r="F52" s="42">
        <f t="shared" si="7"/>
        <v>1751</v>
      </c>
      <c r="G52" s="42">
        <f t="shared" si="8"/>
        <v>1827</v>
      </c>
    </row>
    <row r="53" spans="1:7" x14ac:dyDescent="0.25">
      <c r="A53" s="42" t="str">
        <f t="shared" si="3"/>
        <v>LAS PALMAS</v>
      </c>
      <c r="B53" s="41">
        <f t="shared" si="4"/>
        <v>1029</v>
      </c>
      <c r="C53" s="41">
        <f t="shared" si="5"/>
        <v>874</v>
      </c>
      <c r="D53" s="41">
        <f t="shared" si="6"/>
        <v>17</v>
      </c>
      <c r="E53" s="42" t="str">
        <f t="shared" si="2"/>
        <v>MARIN Y RIA DE PONTEVEDRA</v>
      </c>
      <c r="F53" s="42">
        <f t="shared" si="7"/>
        <v>1437</v>
      </c>
      <c r="G53" s="42">
        <f t="shared" si="8"/>
        <v>1624</v>
      </c>
    </row>
    <row r="54" spans="1:7" x14ac:dyDescent="0.25">
      <c r="A54" s="42" t="str">
        <f t="shared" si="3"/>
        <v>MALAGA</v>
      </c>
      <c r="B54" s="41">
        <f t="shared" si="4"/>
        <v>343</v>
      </c>
      <c r="C54" s="41">
        <f t="shared" si="5"/>
        <v>321</v>
      </c>
      <c r="D54" s="41">
        <f t="shared" si="6"/>
        <v>21</v>
      </c>
      <c r="E54" s="42" t="str">
        <f t="shared" si="2"/>
        <v>LAS PALMAS</v>
      </c>
      <c r="F54" s="42">
        <f t="shared" si="7"/>
        <v>1029</v>
      </c>
      <c r="G54" s="42">
        <f t="shared" si="8"/>
        <v>874</v>
      </c>
    </row>
    <row r="55" spans="1:7" x14ac:dyDescent="0.25">
      <c r="A55" s="42" t="str">
        <f t="shared" si="3"/>
        <v>MARIN Y RIA DE PONTEVEDRA</v>
      </c>
      <c r="B55" s="41">
        <f t="shared" si="4"/>
        <v>1437</v>
      </c>
      <c r="C55" s="41">
        <f t="shared" si="5"/>
        <v>1624</v>
      </c>
      <c r="D55" s="41">
        <f t="shared" si="6"/>
        <v>16</v>
      </c>
      <c r="E55" s="42" t="str">
        <f t="shared" si="2"/>
        <v>BAHIA DE ALGECIRAS</v>
      </c>
      <c r="F55" s="42">
        <f t="shared" ref="F55:F65" si="9">LOOKUP(E55,$A$38:$A$65,$B$38:$B$65)</f>
        <v>869</v>
      </c>
      <c r="G55" s="42">
        <f t="shared" si="8"/>
        <v>307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MOTRIL</v>
      </c>
      <c r="F56" s="42">
        <f t="shared" si="9"/>
        <v>620</v>
      </c>
      <c r="G56" s="42">
        <f t="shared" si="8"/>
        <v>2001</v>
      </c>
    </row>
    <row r="57" spans="1:7" x14ac:dyDescent="0.25">
      <c r="A57" s="42" t="str">
        <f t="shared" si="3"/>
        <v>MOTRIL</v>
      </c>
      <c r="B57" s="41">
        <f t="shared" si="4"/>
        <v>620</v>
      </c>
      <c r="C57" s="41">
        <f t="shared" si="5"/>
        <v>2001</v>
      </c>
      <c r="D57" s="41">
        <f t="shared" si="6"/>
        <v>19</v>
      </c>
      <c r="E57" s="42" t="str">
        <f t="shared" si="2"/>
        <v>CARTAGENA</v>
      </c>
      <c r="F57" s="42">
        <f t="shared" si="9"/>
        <v>523</v>
      </c>
      <c r="G57" s="42">
        <f t="shared" si="8"/>
        <v>514</v>
      </c>
    </row>
    <row r="58" spans="1:7" x14ac:dyDescent="0.25">
      <c r="A58" s="42" t="str">
        <f t="shared" si="3"/>
        <v>PASAIA</v>
      </c>
      <c r="B58" s="41">
        <f t="shared" si="4"/>
        <v>16617</v>
      </c>
      <c r="C58" s="41">
        <f t="shared" si="5"/>
        <v>17194</v>
      </c>
      <c r="D58" s="41">
        <f t="shared" si="6"/>
        <v>3</v>
      </c>
      <c r="E58" s="42" t="str">
        <f t="shared" si="2"/>
        <v>MALAGA</v>
      </c>
      <c r="F58" s="42">
        <f t="shared" si="9"/>
        <v>343</v>
      </c>
      <c r="G58" s="42">
        <f t="shared" si="8"/>
        <v>321</v>
      </c>
    </row>
    <row r="59" spans="1:7" x14ac:dyDescent="0.25">
      <c r="A59" s="42" t="str">
        <f t="shared" si="3"/>
        <v>SANTA CRUZ DE TENERIFE</v>
      </c>
      <c r="B59" s="41">
        <f t="shared" si="4"/>
        <v>5478</v>
      </c>
      <c r="C59" s="41">
        <f t="shared" si="5"/>
        <v>4147</v>
      </c>
      <c r="D59" s="41">
        <f t="shared" si="6"/>
        <v>8</v>
      </c>
      <c r="E59" s="42" t="str">
        <f t="shared" si="2"/>
        <v>FERROL-SAN CIBRAO</v>
      </c>
      <c r="F59" s="42">
        <f t="shared" si="9"/>
        <v>205</v>
      </c>
      <c r="G59" s="42">
        <f t="shared" si="8"/>
        <v>203</v>
      </c>
    </row>
    <row r="60" spans="1:7" x14ac:dyDescent="0.25">
      <c r="A60" s="42" t="str">
        <f t="shared" si="3"/>
        <v>SANTANDER</v>
      </c>
      <c r="B60" s="41">
        <f t="shared" si="4"/>
        <v>2821</v>
      </c>
      <c r="C60" s="41">
        <f t="shared" si="5"/>
        <v>3743</v>
      </c>
      <c r="D60" s="41">
        <f t="shared" si="6"/>
        <v>10</v>
      </c>
      <c r="E60" s="42" t="str">
        <f t="shared" si="2"/>
        <v>ALICANTE</v>
      </c>
      <c r="F60" s="42">
        <f t="shared" si="9"/>
        <v>85</v>
      </c>
      <c r="G60" s="42">
        <f t="shared" si="8"/>
        <v>230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3</v>
      </c>
      <c r="G61" s="42">
        <f t="shared" si="8"/>
        <v>45</v>
      </c>
    </row>
    <row r="62" spans="1:7" x14ac:dyDescent="0.25">
      <c r="A62" s="42" t="str">
        <f t="shared" si="3"/>
        <v>TARRAGONA</v>
      </c>
      <c r="B62" s="41">
        <f t="shared" si="4"/>
        <v>9752</v>
      </c>
      <c r="C62" s="41">
        <f t="shared" si="5"/>
        <v>2775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1854</v>
      </c>
      <c r="C63" s="41">
        <f t="shared" si="5"/>
        <v>1411</v>
      </c>
      <c r="D63" s="41">
        <f t="shared" si="6"/>
        <v>13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52604</v>
      </c>
      <c r="C64" s="41">
        <f t="shared" si="5"/>
        <v>55293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Septiembre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5">
        <v>3380</v>
      </c>
      <c r="C7" s="25">
        <v>3514</v>
      </c>
      <c r="D7" s="25">
        <v>44651</v>
      </c>
      <c r="E7" s="25">
        <v>56846</v>
      </c>
      <c r="F7" s="10">
        <f>((E7*100)/D7)-100</f>
        <v>27.311818324337636</v>
      </c>
      <c r="G7" s="1"/>
      <c r="H7" s="1"/>
      <c r="I7" s="1"/>
    </row>
    <row r="8" spans="1:12" x14ac:dyDescent="0.25">
      <c r="A8" s="11" t="s">
        <v>45</v>
      </c>
      <c r="B8" s="26">
        <v>165</v>
      </c>
      <c r="C8" s="26">
        <v>2033</v>
      </c>
      <c r="D8" s="26">
        <v>9478</v>
      </c>
      <c r="E8" s="26">
        <v>8342</v>
      </c>
      <c r="F8" s="13">
        <f t="shared" ref="F8:F35" si="0">((E8*100)/D8)-100</f>
        <v>-11.985650981219663</v>
      </c>
      <c r="G8" s="1"/>
      <c r="H8" s="1"/>
      <c r="I8" s="1"/>
    </row>
    <row r="9" spans="1:12" x14ac:dyDescent="0.25">
      <c r="A9" s="8" t="s">
        <v>46</v>
      </c>
      <c r="B9" s="25">
        <v>7053</v>
      </c>
      <c r="C9" s="25">
        <v>6588</v>
      </c>
      <c r="D9" s="25">
        <v>47301</v>
      </c>
      <c r="E9" s="25">
        <v>49374</v>
      </c>
      <c r="F9" s="10">
        <f t="shared" si="0"/>
        <v>4.3825711929980287</v>
      </c>
      <c r="G9" s="1"/>
      <c r="H9" s="1"/>
      <c r="I9" s="1"/>
    </row>
    <row r="10" spans="1:12" x14ac:dyDescent="0.25">
      <c r="A10" s="11" t="s">
        <v>47</v>
      </c>
      <c r="B10" s="26">
        <v>4224</v>
      </c>
      <c r="C10" s="26">
        <v>3476</v>
      </c>
      <c r="D10" s="26">
        <v>34494</v>
      </c>
      <c r="E10" s="26">
        <v>31496</v>
      </c>
      <c r="F10" s="13">
        <f t="shared" si="0"/>
        <v>-8.6913666144836839</v>
      </c>
      <c r="G10" s="1"/>
      <c r="H10" s="1"/>
      <c r="I10" s="1"/>
    </row>
    <row r="11" spans="1:12" x14ac:dyDescent="0.25">
      <c r="A11" s="8" t="s">
        <v>48</v>
      </c>
      <c r="B11" s="25">
        <v>244642</v>
      </c>
      <c r="C11" s="25">
        <v>327605</v>
      </c>
      <c r="D11" s="25">
        <v>2030040</v>
      </c>
      <c r="E11" s="25">
        <v>2780784</v>
      </c>
      <c r="F11" s="10">
        <f t="shared" si="0"/>
        <v>36.981734350062055</v>
      </c>
      <c r="G11" s="1"/>
      <c r="H11" s="1"/>
      <c r="I11" s="1"/>
    </row>
    <row r="12" spans="1:12" x14ac:dyDescent="0.25">
      <c r="A12" s="11" t="s">
        <v>49</v>
      </c>
      <c r="B12" s="26">
        <v>16839</v>
      </c>
      <c r="C12" s="26">
        <v>15916</v>
      </c>
      <c r="D12" s="26">
        <v>92109</v>
      </c>
      <c r="E12" s="26">
        <v>73267</v>
      </c>
      <c r="F12" s="13">
        <f t="shared" si="0"/>
        <v>-20.456198634226837</v>
      </c>
      <c r="G12" s="1"/>
      <c r="H12" s="1"/>
      <c r="I12" s="1"/>
    </row>
    <row r="13" spans="1:12" x14ac:dyDescent="0.25">
      <c r="A13" s="8" t="s">
        <v>50</v>
      </c>
      <c r="B13" s="25">
        <v>28634</v>
      </c>
      <c r="C13" s="25">
        <v>27289</v>
      </c>
      <c r="D13" s="25">
        <v>214326</v>
      </c>
      <c r="E13" s="25">
        <v>167835</v>
      </c>
      <c r="F13" s="10">
        <f t="shared" si="0"/>
        <v>-21.691721956272218</v>
      </c>
      <c r="G13" s="1"/>
      <c r="H13" s="1"/>
      <c r="I13" s="1"/>
    </row>
    <row r="14" spans="1:12" x14ac:dyDescent="0.25">
      <c r="A14" s="11" t="s">
        <v>51</v>
      </c>
      <c r="B14" s="26">
        <v>99985</v>
      </c>
      <c r="C14" s="26">
        <v>130967</v>
      </c>
      <c r="D14" s="26">
        <v>804342</v>
      </c>
      <c r="E14" s="26">
        <v>802452</v>
      </c>
      <c r="F14" s="13">
        <f t="shared" si="0"/>
        <v>-0.23497467495170099</v>
      </c>
      <c r="G14" s="1"/>
      <c r="H14" s="1"/>
      <c r="I14" s="1"/>
    </row>
    <row r="15" spans="1:12" x14ac:dyDescent="0.25">
      <c r="A15" s="8" t="s">
        <v>52</v>
      </c>
      <c r="B15" s="25">
        <v>10415</v>
      </c>
      <c r="C15" s="25">
        <v>10830</v>
      </c>
      <c r="D15" s="25">
        <v>93070</v>
      </c>
      <c r="E15" s="25">
        <v>94615</v>
      </c>
      <c r="F15" s="10">
        <f t="shared" si="0"/>
        <v>1.6600408294831794</v>
      </c>
      <c r="G15" s="1"/>
      <c r="H15" s="1"/>
      <c r="I15" s="1"/>
    </row>
    <row r="16" spans="1:12" x14ac:dyDescent="0.25">
      <c r="A16" s="11" t="s">
        <v>53</v>
      </c>
      <c r="B16" s="26">
        <v>5648</v>
      </c>
      <c r="C16" s="26">
        <v>8172</v>
      </c>
      <c r="D16" s="26">
        <v>41505</v>
      </c>
      <c r="E16" s="26">
        <v>49344</v>
      </c>
      <c r="F16" s="13">
        <f t="shared" si="0"/>
        <v>18.886881098662812</v>
      </c>
      <c r="G16" s="1"/>
      <c r="H16" s="1"/>
      <c r="I16" s="1"/>
    </row>
    <row r="17" spans="1:9" x14ac:dyDescent="0.25">
      <c r="A17" s="8" t="s">
        <v>54</v>
      </c>
      <c r="B17" s="25">
        <v>2764</v>
      </c>
      <c r="C17" s="25">
        <v>2312</v>
      </c>
      <c r="D17" s="25">
        <v>21666</v>
      </c>
      <c r="E17" s="25">
        <v>16911</v>
      </c>
      <c r="F17" s="10">
        <f t="shared" si="0"/>
        <v>-21.946829133204105</v>
      </c>
      <c r="G17" s="1"/>
      <c r="H17" s="1"/>
      <c r="I17" s="1"/>
    </row>
    <row r="18" spans="1:9" x14ac:dyDescent="0.25">
      <c r="A18" s="11" t="s">
        <v>55</v>
      </c>
      <c r="B18" s="26">
        <v>47603</v>
      </c>
      <c r="C18" s="26">
        <v>40110</v>
      </c>
      <c r="D18" s="26">
        <v>468494</v>
      </c>
      <c r="E18" s="26">
        <v>412278</v>
      </c>
      <c r="F18" s="13">
        <f t="shared" si="0"/>
        <v>-11.999299884310147</v>
      </c>
      <c r="G18" s="1"/>
      <c r="H18" s="1"/>
      <c r="I18" s="1"/>
    </row>
    <row r="19" spans="1:9" x14ac:dyDescent="0.25">
      <c r="A19" s="8" t="s">
        <v>56</v>
      </c>
      <c r="B19" s="25">
        <v>1196</v>
      </c>
      <c r="C19" s="25">
        <v>1945</v>
      </c>
      <c r="D19" s="25">
        <v>10282</v>
      </c>
      <c r="E19" s="25">
        <v>11288</v>
      </c>
      <c r="F19" s="10">
        <f t="shared" si="0"/>
        <v>9.784088698696749</v>
      </c>
      <c r="G19" s="1"/>
      <c r="H19" s="1"/>
      <c r="I19" s="1"/>
    </row>
    <row r="20" spans="1:9" x14ac:dyDescent="0.25">
      <c r="A20" s="11" t="s">
        <v>57</v>
      </c>
      <c r="B20" s="26">
        <v>6635</v>
      </c>
      <c r="C20" s="26">
        <v>7146</v>
      </c>
      <c r="D20" s="26">
        <v>69753</v>
      </c>
      <c r="E20" s="26">
        <v>64148</v>
      </c>
      <c r="F20" s="13">
        <f t="shared" si="0"/>
        <v>-8.0354966811463271</v>
      </c>
      <c r="G20" s="1"/>
      <c r="H20" s="1"/>
      <c r="I20" s="1"/>
    </row>
    <row r="21" spans="1:9" x14ac:dyDescent="0.25">
      <c r="A21" s="8" t="s">
        <v>58</v>
      </c>
      <c r="B21" s="25">
        <v>10958</v>
      </c>
      <c r="C21" s="25">
        <v>12672</v>
      </c>
      <c r="D21" s="25">
        <v>95495</v>
      </c>
      <c r="E21" s="25">
        <v>98042</v>
      </c>
      <c r="F21" s="10">
        <f t="shared" si="0"/>
        <v>2.6671553484475652</v>
      </c>
      <c r="G21" s="1"/>
      <c r="H21" s="1"/>
      <c r="I21" s="1"/>
    </row>
    <row r="22" spans="1:9" x14ac:dyDescent="0.25">
      <c r="A22" s="11" t="s">
        <v>59</v>
      </c>
      <c r="B22" s="26">
        <v>171029</v>
      </c>
      <c r="C22" s="26">
        <v>173620</v>
      </c>
      <c r="D22" s="26">
        <v>1784552</v>
      </c>
      <c r="E22" s="26">
        <v>1559099</v>
      </c>
      <c r="F22" s="13">
        <f t="shared" si="0"/>
        <v>-12.633590951678627</v>
      </c>
      <c r="G22" s="1"/>
      <c r="H22" s="1"/>
      <c r="I22" s="1"/>
    </row>
    <row r="23" spans="1:9" x14ac:dyDescent="0.25">
      <c r="A23" s="8" t="s">
        <v>60</v>
      </c>
      <c r="B23" s="25">
        <v>8976</v>
      </c>
      <c r="C23" s="25">
        <v>6845</v>
      </c>
      <c r="D23" s="25">
        <v>53530</v>
      </c>
      <c r="E23" s="25">
        <v>42061</v>
      </c>
      <c r="F23" s="10">
        <f t="shared" si="0"/>
        <v>-21.42536895198954</v>
      </c>
      <c r="G23" s="1"/>
      <c r="H23" s="1"/>
      <c r="I23" s="1"/>
    </row>
    <row r="24" spans="1:9" x14ac:dyDescent="0.25">
      <c r="A24" s="11" t="s">
        <v>61</v>
      </c>
      <c r="B24" s="26">
        <v>2548</v>
      </c>
      <c r="C24" s="26">
        <v>1017</v>
      </c>
      <c r="D24" s="26">
        <v>20456</v>
      </c>
      <c r="E24" s="26">
        <v>12344</v>
      </c>
      <c r="F24" s="13">
        <f t="shared" si="0"/>
        <v>-39.655846695346106</v>
      </c>
      <c r="G24" s="1"/>
      <c r="H24" s="1"/>
      <c r="I24" s="1"/>
    </row>
    <row r="25" spans="1:9" x14ac:dyDescent="0.25">
      <c r="A25" s="8" t="s">
        <v>62</v>
      </c>
      <c r="B25" s="25">
        <v>5895</v>
      </c>
      <c r="C25" s="25">
        <v>4000</v>
      </c>
      <c r="D25" s="25">
        <v>17003</v>
      </c>
      <c r="E25" s="25">
        <v>10351</v>
      </c>
      <c r="F25" s="10">
        <f t="shared" si="0"/>
        <v>-39.122507792742461</v>
      </c>
      <c r="G25" s="1"/>
      <c r="H25" s="1"/>
      <c r="I25" s="1"/>
    </row>
    <row r="26" spans="1:9" x14ac:dyDescent="0.25">
      <c r="A26" s="11" t="s">
        <v>63</v>
      </c>
      <c r="B26" s="26">
        <v>2819</v>
      </c>
      <c r="C26" s="26">
        <v>2596</v>
      </c>
      <c r="D26" s="26">
        <v>25653</v>
      </c>
      <c r="E26" s="26">
        <v>22961</v>
      </c>
      <c r="F26" s="13">
        <f t="shared" si="0"/>
        <v>-10.49389934900401</v>
      </c>
      <c r="G26" s="1"/>
      <c r="H26" s="1"/>
      <c r="I26" s="1"/>
    </row>
    <row r="27" spans="1:9" x14ac:dyDescent="0.25">
      <c r="A27" s="8" t="s">
        <v>64</v>
      </c>
      <c r="B27" s="25">
        <v>2510</v>
      </c>
      <c r="C27" s="25">
        <v>2803</v>
      </c>
      <c r="D27" s="25">
        <v>20714</v>
      </c>
      <c r="E27" s="25">
        <v>20465</v>
      </c>
      <c r="F27" s="10">
        <f t="shared" si="0"/>
        <v>-1.2020855460075381</v>
      </c>
      <c r="G27" s="1"/>
      <c r="H27" s="1"/>
      <c r="I27" s="1"/>
    </row>
    <row r="28" spans="1:9" x14ac:dyDescent="0.25">
      <c r="A28" s="11" t="s">
        <v>65</v>
      </c>
      <c r="B28" s="26">
        <v>52436</v>
      </c>
      <c r="C28" s="26">
        <v>33103</v>
      </c>
      <c r="D28" s="26">
        <v>642004</v>
      </c>
      <c r="E28" s="26">
        <v>544578</v>
      </c>
      <c r="F28" s="13">
        <f t="shared" si="0"/>
        <v>-15.175294857975956</v>
      </c>
      <c r="G28" s="1"/>
      <c r="H28" s="1"/>
      <c r="I28" s="1"/>
    </row>
    <row r="29" spans="1:9" x14ac:dyDescent="0.25">
      <c r="A29" s="8" t="s">
        <v>66</v>
      </c>
      <c r="B29" s="25">
        <v>3708</v>
      </c>
      <c r="C29" s="25">
        <v>4020</v>
      </c>
      <c r="D29" s="25">
        <v>31917</v>
      </c>
      <c r="E29" s="25">
        <v>31507</v>
      </c>
      <c r="F29" s="10">
        <f t="shared" si="0"/>
        <v>-1.2845818842623089</v>
      </c>
      <c r="G29" s="1"/>
      <c r="H29" s="1"/>
      <c r="I29" s="1"/>
    </row>
    <row r="30" spans="1:9" x14ac:dyDescent="0.25">
      <c r="A30" s="11" t="s">
        <v>67</v>
      </c>
      <c r="B30" s="26">
        <v>1900</v>
      </c>
      <c r="C30" s="26">
        <v>1128</v>
      </c>
      <c r="D30" s="26">
        <v>17224</v>
      </c>
      <c r="E30" s="26">
        <v>13035</v>
      </c>
      <c r="F30" s="13">
        <f t="shared" si="0"/>
        <v>-24.320715281003245</v>
      </c>
      <c r="G30" s="1"/>
      <c r="H30" s="1"/>
      <c r="I30" s="1"/>
    </row>
    <row r="31" spans="1:9" x14ac:dyDescent="0.25">
      <c r="A31" s="8" t="s">
        <v>68</v>
      </c>
      <c r="B31" s="25">
        <v>5969</v>
      </c>
      <c r="C31" s="25">
        <v>1047</v>
      </c>
      <c r="D31" s="25">
        <v>74211</v>
      </c>
      <c r="E31" s="25">
        <v>33704</v>
      </c>
      <c r="F31" s="10">
        <f t="shared" si="0"/>
        <v>-54.583552303566854</v>
      </c>
      <c r="G31" s="1"/>
      <c r="H31" s="1"/>
      <c r="I31" s="1"/>
    </row>
    <row r="32" spans="1:9" x14ac:dyDescent="0.25">
      <c r="A32" s="11" t="s">
        <v>69</v>
      </c>
      <c r="B32" s="26">
        <v>35136</v>
      </c>
      <c r="C32" s="26">
        <v>26393</v>
      </c>
      <c r="D32" s="26">
        <v>355246</v>
      </c>
      <c r="E32" s="26">
        <v>307626</v>
      </c>
      <c r="F32" s="13">
        <f t="shared" si="0"/>
        <v>-13.404795550125826</v>
      </c>
      <c r="G32" s="1"/>
      <c r="H32" s="1"/>
      <c r="I32" s="1"/>
    </row>
    <row r="33" spans="1:9" x14ac:dyDescent="0.25">
      <c r="A33" s="8" t="s">
        <v>70</v>
      </c>
      <c r="B33" s="25">
        <v>17770</v>
      </c>
      <c r="C33" s="25">
        <v>21374</v>
      </c>
      <c r="D33" s="25">
        <v>165922</v>
      </c>
      <c r="E33" s="25">
        <v>165489</v>
      </c>
      <c r="F33" s="10">
        <f t="shared" si="0"/>
        <v>-0.26096599607043913</v>
      </c>
      <c r="G33" s="1"/>
      <c r="H33" s="1"/>
      <c r="I33" s="1"/>
    </row>
    <row r="34" spans="1:9" x14ac:dyDescent="0.25">
      <c r="A34" s="11" t="s">
        <v>71</v>
      </c>
      <c r="B34" s="26">
        <v>307</v>
      </c>
      <c r="C34" s="26">
        <v>383</v>
      </c>
      <c r="D34" s="26">
        <v>2903</v>
      </c>
      <c r="E34" s="26">
        <v>4188</v>
      </c>
      <c r="F34" s="13">
        <f t="shared" si="0"/>
        <v>44.264553909748543</v>
      </c>
      <c r="G34" s="1"/>
      <c r="H34" s="1"/>
      <c r="I34" s="1"/>
    </row>
    <row r="35" spans="1:9" x14ac:dyDescent="0.25">
      <c r="A35" s="14" t="s">
        <v>72</v>
      </c>
      <c r="B35" s="15">
        <f>SUM(B7:B34)</f>
        <v>801144</v>
      </c>
      <c r="C35" s="15">
        <f t="shared" ref="C35:E35" si="1">SUM(C7:C34)</f>
        <v>878904</v>
      </c>
      <c r="D35" s="15">
        <f t="shared" si="1"/>
        <v>7288341</v>
      </c>
      <c r="E35" s="15">
        <f t="shared" si="1"/>
        <v>7484430</v>
      </c>
      <c r="F35" s="16">
        <f t="shared" si="0"/>
        <v>2.6904476615460169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56846</v>
      </c>
      <c r="C38" s="41">
        <f>D7</f>
        <v>44651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2780784</v>
      </c>
      <c r="G38" s="42">
        <f>LOOKUP(E38,$A$38:$A$65,$C$38:$C$65)</f>
        <v>2030040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8342</v>
      </c>
      <c r="C39" s="41">
        <f t="shared" ref="C39:C65" si="5">D8</f>
        <v>9478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1559099</v>
      </c>
      <c r="G39" s="42">
        <f t="shared" ref="G39:G65" si="8">LOOKUP(E39,$A$38:$A$65,$C$38:$C$65)</f>
        <v>1784552</v>
      </c>
    </row>
    <row r="40" spans="1:9" x14ac:dyDescent="0.25">
      <c r="A40" s="42" t="str">
        <f t="shared" si="3"/>
        <v>ALMERIA</v>
      </c>
      <c r="B40" s="41">
        <f t="shared" si="4"/>
        <v>49374</v>
      </c>
      <c r="C40" s="41">
        <f t="shared" si="5"/>
        <v>47301</v>
      </c>
      <c r="D40" s="41">
        <f t="shared" si="6"/>
        <v>14</v>
      </c>
      <c r="E40" s="42" t="str">
        <f t="shared" si="2"/>
        <v>BARCELONA</v>
      </c>
      <c r="F40" s="42">
        <f t="shared" si="7"/>
        <v>802452</v>
      </c>
      <c r="G40" s="42">
        <f t="shared" si="8"/>
        <v>804342</v>
      </c>
    </row>
    <row r="41" spans="1:9" x14ac:dyDescent="0.25">
      <c r="A41" s="42" t="str">
        <f t="shared" si="3"/>
        <v>AVILES</v>
      </c>
      <c r="B41" s="41">
        <f t="shared" si="4"/>
        <v>31496</v>
      </c>
      <c r="C41" s="41">
        <f t="shared" si="5"/>
        <v>34494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544578</v>
      </c>
      <c r="G41" s="42">
        <f t="shared" si="8"/>
        <v>642004</v>
      </c>
    </row>
    <row r="42" spans="1:9" x14ac:dyDescent="0.25">
      <c r="A42" s="42" t="str">
        <f t="shared" si="3"/>
        <v>BAHIA DE ALGECIRAS</v>
      </c>
      <c r="B42" s="41">
        <f t="shared" si="4"/>
        <v>2780784</v>
      </c>
      <c r="C42" s="41">
        <f t="shared" si="5"/>
        <v>2030040</v>
      </c>
      <c r="D42" s="41">
        <f t="shared" si="6"/>
        <v>1</v>
      </c>
      <c r="E42" s="42" t="str">
        <f t="shared" si="2"/>
        <v>CEUTA</v>
      </c>
      <c r="F42" s="42">
        <f t="shared" si="7"/>
        <v>412278</v>
      </c>
      <c r="G42" s="42">
        <f t="shared" si="8"/>
        <v>468494</v>
      </c>
    </row>
    <row r="43" spans="1:9" x14ac:dyDescent="0.25">
      <c r="A43" s="42" t="str">
        <f t="shared" si="3"/>
        <v>BAHIA DE CADIZ</v>
      </c>
      <c r="B43" s="41">
        <f t="shared" si="4"/>
        <v>73267</v>
      </c>
      <c r="C43" s="41">
        <f t="shared" si="5"/>
        <v>92109</v>
      </c>
      <c r="D43" s="41">
        <f t="shared" si="6"/>
        <v>11</v>
      </c>
      <c r="E43" s="42" t="str">
        <f t="shared" si="2"/>
        <v>VALENCIA</v>
      </c>
      <c r="F43" s="42">
        <f t="shared" si="7"/>
        <v>307626</v>
      </c>
      <c r="G43" s="42">
        <f t="shared" si="8"/>
        <v>355246</v>
      </c>
    </row>
    <row r="44" spans="1:9" x14ac:dyDescent="0.25">
      <c r="A44" s="42" t="str">
        <f t="shared" si="3"/>
        <v>BALEARES</v>
      </c>
      <c r="B44" s="41">
        <f t="shared" si="4"/>
        <v>167835</v>
      </c>
      <c r="C44" s="41">
        <f t="shared" si="5"/>
        <v>214326</v>
      </c>
      <c r="D44" s="41">
        <f t="shared" si="6"/>
        <v>7</v>
      </c>
      <c r="E44" s="42" t="str">
        <f t="shared" si="2"/>
        <v>BALEARES</v>
      </c>
      <c r="F44" s="42">
        <f t="shared" si="7"/>
        <v>167835</v>
      </c>
      <c r="G44" s="42">
        <f t="shared" si="8"/>
        <v>214326</v>
      </c>
    </row>
    <row r="45" spans="1:9" x14ac:dyDescent="0.25">
      <c r="A45" s="42" t="str">
        <f t="shared" si="3"/>
        <v>BARCELONA</v>
      </c>
      <c r="B45" s="41">
        <f t="shared" si="4"/>
        <v>802452</v>
      </c>
      <c r="C45" s="41">
        <f t="shared" si="5"/>
        <v>804342</v>
      </c>
      <c r="D45" s="41">
        <f t="shared" si="6"/>
        <v>3</v>
      </c>
      <c r="E45" s="42" t="str">
        <f t="shared" si="2"/>
        <v>VIGO</v>
      </c>
      <c r="F45" s="42">
        <f t="shared" si="7"/>
        <v>165489</v>
      </c>
      <c r="G45" s="42">
        <f t="shared" si="8"/>
        <v>165922</v>
      </c>
    </row>
    <row r="46" spans="1:9" x14ac:dyDescent="0.25">
      <c r="A46" s="42" t="str">
        <f t="shared" si="3"/>
        <v>BILBAO</v>
      </c>
      <c r="B46" s="41">
        <f t="shared" si="4"/>
        <v>94615</v>
      </c>
      <c r="C46" s="41">
        <f t="shared" si="5"/>
        <v>93070</v>
      </c>
      <c r="D46" s="41">
        <f t="shared" si="6"/>
        <v>10</v>
      </c>
      <c r="E46" s="42" t="str">
        <f t="shared" si="2"/>
        <v>HUELVA</v>
      </c>
      <c r="F46" s="42">
        <f t="shared" si="7"/>
        <v>98042</v>
      </c>
      <c r="G46" s="42">
        <f t="shared" si="8"/>
        <v>95495</v>
      </c>
    </row>
    <row r="47" spans="1:9" x14ac:dyDescent="0.25">
      <c r="A47" s="42" t="str">
        <f t="shared" si="3"/>
        <v>CARTAGENA</v>
      </c>
      <c r="B47" s="41">
        <f t="shared" si="4"/>
        <v>49344</v>
      </c>
      <c r="C47" s="41">
        <f t="shared" si="5"/>
        <v>41505</v>
      </c>
      <c r="D47" s="41">
        <f t="shared" si="6"/>
        <v>15</v>
      </c>
      <c r="E47" s="42" t="str">
        <f t="shared" si="2"/>
        <v>BILBAO</v>
      </c>
      <c r="F47" s="42">
        <f t="shared" si="7"/>
        <v>94615</v>
      </c>
      <c r="G47" s="42">
        <f t="shared" si="8"/>
        <v>93070</v>
      </c>
    </row>
    <row r="48" spans="1:9" x14ac:dyDescent="0.25">
      <c r="A48" s="42" t="str">
        <f t="shared" si="3"/>
        <v>CASTELLON</v>
      </c>
      <c r="B48" s="41">
        <f t="shared" si="4"/>
        <v>16911</v>
      </c>
      <c r="C48" s="41">
        <f t="shared" si="5"/>
        <v>21666</v>
      </c>
      <c r="D48" s="41">
        <f t="shared" si="6"/>
        <v>22</v>
      </c>
      <c r="E48" s="42" t="str">
        <f t="shared" si="2"/>
        <v>BAHIA DE CADIZ</v>
      </c>
      <c r="F48" s="42">
        <f t="shared" si="7"/>
        <v>73267</v>
      </c>
      <c r="G48" s="42">
        <f t="shared" si="8"/>
        <v>92109</v>
      </c>
    </row>
    <row r="49" spans="1:7" x14ac:dyDescent="0.25">
      <c r="A49" s="42" t="str">
        <f t="shared" si="3"/>
        <v>CEUTA</v>
      </c>
      <c r="B49" s="41">
        <f t="shared" si="4"/>
        <v>412278</v>
      </c>
      <c r="C49" s="41">
        <f t="shared" si="5"/>
        <v>468494</v>
      </c>
      <c r="D49" s="41">
        <f t="shared" si="6"/>
        <v>5</v>
      </c>
      <c r="E49" s="42" t="str">
        <f t="shared" si="2"/>
        <v>GIJON</v>
      </c>
      <c r="F49" s="42">
        <f t="shared" si="7"/>
        <v>64148</v>
      </c>
      <c r="G49" s="42">
        <f t="shared" si="8"/>
        <v>69753</v>
      </c>
    </row>
    <row r="50" spans="1:7" x14ac:dyDescent="0.25">
      <c r="A50" s="42" t="str">
        <f t="shared" si="3"/>
        <v>FERROL-SAN CIBRAO</v>
      </c>
      <c r="B50" s="41">
        <f t="shared" si="4"/>
        <v>11288</v>
      </c>
      <c r="C50" s="41">
        <f t="shared" si="5"/>
        <v>10282</v>
      </c>
      <c r="D50" s="41">
        <f t="shared" si="6"/>
        <v>25</v>
      </c>
      <c r="E50" s="42" t="str">
        <f t="shared" si="2"/>
        <v>A CORUÑA</v>
      </c>
      <c r="F50" s="42">
        <f t="shared" si="7"/>
        <v>56846</v>
      </c>
      <c r="G50" s="42">
        <f t="shared" si="8"/>
        <v>44651</v>
      </c>
    </row>
    <row r="51" spans="1:7" x14ac:dyDescent="0.25">
      <c r="A51" s="42" t="str">
        <f t="shared" si="3"/>
        <v>GIJON</v>
      </c>
      <c r="B51" s="41">
        <f t="shared" si="4"/>
        <v>64148</v>
      </c>
      <c r="C51" s="41">
        <f t="shared" si="5"/>
        <v>69753</v>
      </c>
      <c r="D51" s="41">
        <f t="shared" si="6"/>
        <v>12</v>
      </c>
      <c r="E51" s="42" t="str">
        <f t="shared" si="2"/>
        <v>ALMERIA</v>
      </c>
      <c r="F51" s="42">
        <f t="shared" si="7"/>
        <v>49374</v>
      </c>
      <c r="G51" s="42">
        <f t="shared" si="8"/>
        <v>47301</v>
      </c>
    </row>
    <row r="52" spans="1:7" x14ac:dyDescent="0.25">
      <c r="A52" s="42" t="str">
        <f t="shared" si="3"/>
        <v>HUELVA</v>
      </c>
      <c r="B52" s="41">
        <f t="shared" si="4"/>
        <v>98042</v>
      </c>
      <c r="C52" s="41">
        <f t="shared" si="5"/>
        <v>95495</v>
      </c>
      <c r="D52" s="41">
        <f t="shared" si="6"/>
        <v>9</v>
      </c>
      <c r="E52" s="42" t="str">
        <f t="shared" si="2"/>
        <v>CARTAGENA</v>
      </c>
      <c r="F52" s="42">
        <f t="shared" si="7"/>
        <v>49344</v>
      </c>
      <c r="G52" s="42">
        <f t="shared" si="8"/>
        <v>41505</v>
      </c>
    </row>
    <row r="53" spans="1:7" x14ac:dyDescent="0.25">
      <c r="A53" s="42" t="str">
        <f t="shared" si="3"/>
        <v>LAS PALMAS</v>
      </c>
      <c r="B53" s="41">
        <f t="shared" si="4"/>
        <v>1559099</v>
      </c>
      <c r="C53" s="41">
        <f t="shared" si="5"/>
        <v>1784552</v>
      </c>
      <c r="D53" s="41">
        <f t="shared" si="6"/>
        <v>2</v>
      </c>
      <c r="E53" s="42" t="str">
        <f t="shared" si="2"/>
        <v>MALAGA</v>
      </c>
      <c r="F53" s="42">
        <f t="shared" si="7"/>
        <v>42061</v>
      </c>
      <c r="G53" s="42">
        <f t="shared" si="8"/>
        <v>53530</v>
      </c>
    </row>
    <row r="54" spans="1:7" x14ac:dyDescent="0.25">
      <c r="A54" s="42" t="str">
        <f t="shared" si="3"/>
        <v>MALAGA</v>
      </c>
      <c r="B54" s="41">
        <f t="shared" si="4"/>
        <v>42061</v>
      </c>
      <c r="C54" s="41">
        <f t="shared" si="5"/>
        <v>53530</v>
      </c>
      <c r="D54" s="41">
        <f t="shared" si="6"/>
        <v>16</v>
      </c>
      <c r="E54" s="42" t="str">
        <f t="shared" si="2"/>
        <v>TARRAGONA</v>
      </c>
      <c r="F54" s="42">
        <f t="shared" si="7"/>
        <v>33704</v>
      </c>
      <c r="G54" s="42">
        <f t="shared" si="8"/>
        <v>74211</v>
      </c>
    </row>
    <row r="55" spans="1:7" x14ac:dyDescent="0.25">
      <c r="A55" s="42" t="str">
        <f t="shared" si="3"/>
        <v>MARIN Y RIA DE PONTEVEDRA</v>
      </c>
      <c r="B55" s="41">
        <f t="shared" si="4"/>
        <v>12344</v>
      </c>
      <c r="C55" s="41">
        <f t="shared" si="5"/>
        <v>20456</v>
      </c>
      <c r="D55" s="41">
        <f t="shared" si="6"/>
        <v>24</v>
      </c>
      <c r="E55" s="42" t="str">
        <f t="shared" si="2"/>
        <v>SANTANDER</v>
      </c>
      <c r="F55" s="42">
        <f t="shared" ref="F55:F65" si="9">LOOKUP(E55,$A$38:$A$65,$B$38:$B$65)</f>
        <v>31507</v>
      </c>
      <c r="G55" s="42">
        <f t="shared" si="8"/>
        <v>31917</v>
      </c>
    </row>
    <row r="56" spans="1:7" x14ac:dyDescent="0.25">
      <c r="A56" s="42" t="str">
        <f t="shared" si="3"/>
        <v>MELILLA</v>
      </c>
      <c r="B56" s="41">
        <f t="shared" si="4"/>
        <v>10351</v>
      </c>
      <c r="C56" s="41">
        <f t="shared" si="5"/>
        <v>17003</v>
      </c>
      <c r="D56" s="41">
        <f t="shared" si="6"/>
        <v>26</v>
      </c>
      <c r="E56" s="42" t="str">
        <f t="shared" si="2"/>
        <v>AVILES</v>
      </c>
      <c r="F56" s="42">
        <f t="shared" si="9"/>
        <v>31496</v>
      </c>
      <c r="G56" s="42">
        <f t="shared" si="8"/>
        <v>34494</v>
      </c>
    </row>
    <row r="57" spans="1:7" x14ac:dyDescent="0.25">
      <c r="A57" s="42" t="str">
        <f t="shared" si="3"/>
        <v>MOTRIL</v>
      </c>
      <c r="B57" s="41">
        <f t="shared" si="4"/>
        <v>22961</v>
      </c>
      <c r="C57" s="41">
        <f t="shared" si="5"/>
        <v>25653</v>
      </c>
      <c r="D57" s="41">
        <f t="shared" si="6"/>
        <v>20</v>
      </c>
      <c r="E57" s="42" t="str">
        <f t="shared" si="2"/>
        <v>MOTRIL</v>
      </c>
      <c r="F57" s="42">
        <f t="shared" si="9"/>
        <v>22961</v>
      </c>
      <c r="G57" s="42">
        <f t="shared" si="8"/>
        <v>25653</v>
      </c>
    </row>
    <row r="58" spans="1:7" x14ac:dyDescent="0.25">
      <c r="A58" s="42" t="str">
        <f t="shared" si="3"/>
        <v>PASAIA</v>
      </c>
      <c r="B58" s="41">
        <f t="shared" si="4"/>
        <v>20465</v>
      </c>
      <c r="C58" s="41">
        <f t="shared" si="5"/>
        <v>20714</v>
      </c>
      <c r="D58" s="41">
        <f t="shared" si="6"/>
        <v>21</v>
      </c>
      <c r="E58" s="42" t="str">
        <f t="shared" si="2"/>
        <v>PASAIA</v>
      </c>
      <c r="F58" s="42">
        <f t="shared" si="9"/>
        <v>20465</v>
      </c>
      <c r="G58" s="42">
        <f t="shared" si="8"/>
        <v>20714</v>
      </c>
    </row>
    <row r="59" spans="1:7" x14ac:dyDescent="0.25">
      <c r="A59" s="42" t="str">
        <f t="shared" si="3"/>
        <v>SANTA CRUZ DE TENERIFE</v>
      </c>
      <c r="B59" s="41">
        <f t="shared" si="4"/>
        <v>544578</v>
      </c>
      <c r="C59" s="41">
        <f t="shared" si="5"/>
        <v>642004</v>
      </c>
      <c r="D59" s="41">
        <f t="shared" si="6"/>
        <v>4</v>
      </c>
      <c r="E59" s="42" t="str">
        <f t="shared" si="2"/>
        <v>CASTELLON</v>
      </c>
      <c r="F59" s="42">
        <f t="shared" si="9"/>
        <v>16911</v>
      </c>
      <c r="G59" s="42">
        <f t="shared" si="8"/>
        <v>21666</v>
      </c>
    </row>
    <row r="60" spans="1:7" x14ac:dyDescent="0.25">
      <c r="A60" s="42" t="str">
        <f t="shared" si="3"/>
        <v>SANTANDER</v>
      </c>
      <c r="B60" s="41">
        <f t="shared" si="4"/>
        <v>31507</v>
      </c>
      <c r="C60" s="41">
        <f t="shared" si="5"/>
        <v>31917</v>
      </c>
      <c r="D60" s="41">
        <f t="shared" si="6"/>
        <v>18</v>
      </c>
      <c r="E60" s="42" t="str">
        <f t="shared" si="2"/>
        <v>SEVILLA</v>
      </c>
      <c r="F60" s="42">
        <f t="shared" si="9"/>
        <v>13035</v>
      </c>
      <c r="G60" s="42">
        <f t="shared" si="8"/>
        <v>17224</v>
      </c>
    </row>
    <row r="61" spans="1:7" x14ac:dyDescent="0.25">
      <c r="A61" s="42" t="str">
        <f t="shared" si="3"/>
        <v>SEVILLA</v>
      </c>
      <c r="B61" s="41">
        <f t="shared" si="4"/>
        <v>13035</v>
      </c>
      <c r="C61" s="41">
        <f t="shared" si="5"/>
        <v>17224</v>
      </c>
      <c r="D61" s="41">
        <f t="shared" si="6"/>
        <v>23</v>
      </c>
      <c r="E61" s="42" t="str">
        <f t="shared" si="2"/>
        <v>MARIN Y RIA DE PONTEVEDRA</v>
      </c>
      <c r="F61" s="42">
        <f t="shared" si="9"/>
        <v>12344</v>
      </c>
      <c r="G61" s="42">
        <f t="shared" si="8"/>
        <v>20456</v>
      </c>
    </row>
    <row r="62" spans="1:7" x14ac:dyDescent="0.25">
      <c r="A62" s="42" t="str">
        <f t="shared" si="3"/>
        <v>TARRAGONA</v>
      </c>
      <c r="B62" s="41">
        <f t="shared" si="4"/>
        <v>33704</v>
      </c>
      <c r="C62" s="41">
        <f t="shared" si="5"/>
        <v>74211</v>
      </c>
      <c r="D62" s="41">
        <f t="shared" si="6"/>
        <v>17</v>
      </c>
      <c r="E62" s="42" t="str">
        <f t="shared" si="2"/>
        <v>FERROL-SAN CIBRAO</v>
      </c>
      <c r="F62" s="42">
        <f t="shared" si="9"/>
        <v>11288</v>
      </c>
      <c r="G62" s="42">
        <f t="shared" si="8"/>
        <v>10282</v>
      </c>
    </row>
    <row r="63" spans="1:7" x14ac:dyDescent="0.25">
      <c r="A63" s="42" t="str">
        <f t="shared" si="3"/>
        <v>VALENCIA</v>
      </c>
      <c r="B63" s="41">
        <f t="shared" si="4"/>
        <v>307626</v>
      </c>
      <c r="C63" s="41">
        <f t="shared" si="5"/>
        <v>355246</v>
      </c>
      <c r="D63" s="41">
        <f t="shared" si="6"/>
        <v>6</v>
      </c>
      <c r="E63" s="42" t="str">
        <f t="shared" si="2"/>
        <v>MELILLA</v>
      </c>
      <c r="F63" s="42">
        <f t="shared" si="9"/>
        <v>10351</v>
      </c>
      <c r="G63" s="42">
        <f t="shared" si="8"/>
        <v>17003</v>
      </c>
    </row>
    <row r="64" spans="1:7" x14ac:dyDescent="0.25">
      <c r="A64" s="42" t="str">
        <f t="shared" si="3"/>
        <v>VIGO</v>
      </c>
      <c r="B64" s="41">
        <f t="shared" si="4"/>
        <v>165489</v>
      </c>
      <c r="C64" s="41">
        <f t="shared" si="5"/>
        <v>165922</v>
      </c>
      <c r="D64" s="41">
        <f t="shared" si="6"/>
        <v>8</v>
      </c>
      <c r="E64" s="42" t="str">
        <f t="shared" si="2"/>
        <v>ALICANTE</v>
      </c>
      <c r="F64" s="42">
        <f t="shared" si="9"/>
        <v>8342</v>
      </c>
      <c r="G64" s="42">
        <f t="shared" si="8"/>
        <v>9478</v>
      </c>
    </row>
    <row r="65" spans="1:7" x14ac:dyDescent="0.25">
      <c r="A65" s="42" t="str">
        <f t="shared" si="3"/>
        <v>VILAGARCIA</v>
      </c>
      <c r="B65" s="41">
        <f t="shared" si="4"/>
        <v>4188</v>
      </c>
      <c r="C65" s="41">
        <f t="shared" si="5"/>
        <v>2903</v>
      </c>
      <c r="D65" s="41">
        <f t="shared" si="6"/>
        <v>28</v>
      </c>
      <c r="E65" s="42" t="str">
        <f t="shared" si="2"/>
        <v>VILAGARCIA</v>
      </c>
      <c r="F65" s="42">
        <f t="shared" si="9"/>
        <v>4188</v>
      </c>
      <c r="G65" s="42">
        <f t="shared" si="8"/>
        <v>2903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Septiembre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976</v>
      </c>
      <c r="C8" s="28">
        <v>3652</v>
      </c>
      <c r="D8" s="28">
        <v>20703</v>
      </c>
      <c r="E8" s="28">
        <v>18023</v>
      </c>
      <c r="F8" s="13">
        <f t="shared" ref="F8:F35" si="0">((E8*100)/D8)-100</f>
        <v>-12.944983818770226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713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5441572</v>
      </c>
      <c r="C11" s="27">
        <v>4508711</v>
      </c>
      <c r="D11" s="27">
        <v>42876874</v>
      </c>
      <c r="E11" s="27">
        <v>44745874</v>
      </c>
      <c r="F11" s="10">
        <f t="shared" si="0"/>
        <v>4.3589931486143314</v>
      </c>
      <c r="G11" s="1"/>
      <c r="H11" s="1"/>
      <c r="I11" s="1"/>
    </row>
    <row r="12" spans="1:12" x14ac:dyDescent="0.25">
      <c r="A12" s="11" t="s">
        <v>49</v>
      </c>
      <c r="B12" s="28">
        <v>0</v>
      </c>
      <c r="C12" s="28">
        <v>40178</v>
      </c>
      <c r="D12" s="28">
        <v>96617</v>
      </c>
      <c r="E12" s="28">
        <v>146387</v>
      </c>
      <c r="F12" s="13">
        <f t="shared" si="0"/>
        <v>51.512673753066224</v>
      </c>
      <c r="G12" s="1"/>
      <c r="H12" s="1"/>
      <c r="I12" s="1"/>
    </row>
    <row r="13" spans="1:12" x14ac:dyDescent="0.25">
      <c r="A13" s="8" t="s">
        <v>50</v>
      </c>
      <c r="B13" s="27">
        <v>1996</v>
      </c>
      <c r="C13" s="27">
        <v>1904</v>
      </c>
      <c r="D13" s="27">
        <v>16977</v>
      </c>
      <c r="E13" s="27">
        <v>56101</v>
      </c>
      <c r="F13" s="10">
        <f t="shared" si="0"/>
        <v>230.45296577722803</v>
      </c>
      <c r="G13" s="1"/>
      <c r="H13" s="1"/>
      <c r="I13" s="1"/>
    </row>
    <row r="14" spans="1:12" x14ac:dyDescent="0.25">
      <c r="A14" s="11" t="s">
        <v>51</v>
      </c>
      <c r="B14" s="28">
        <v>674975</v>
      </c>
      <c r="C14" s="28">
        <v>802263</v>
      </c>
      <c r="D14" s="28">
        <v>5209554</v>
      </c>
      <c r="E14" s="28">
        <v>6079220</v>
      </c>
      <c r="F14" s="13">
        <f t="shared" si="0"/>
        <v>16.69367473683927</v>
      </c>
      <c r="G14" s="1"/>
      <c r="H14" s="1"/>
      <c r="I14" s="1"/>
    </row>
    <row r="15" spans="1:12" x14ac:dyDescent="0.25">
      <c r="A15" s="8" t="s">
        <v>52</v>
      </c>
      <c r="B15" s="27">
        <v>3038</v>
      </c>
      <c r="C15" s="27">
        <v>4530</v>
      </c>
      <c r="D15" s="27">
        <v>14950</v>
      </c>
      <c r="E15" s="27">
        <v>12940</v>
      </c>
      <c r="F15" s="10">
        <f t="shared" si="0"/>
        <v>-13.444816053511701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0</v>
      </c>
      <c r="E16" s="28">
        <v>130843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1196</v>
      </c>
      <c r="C17" s="27">
        <v>9706</v>
      </c>
      <c r="D17" s="27">
        <v>26422</v>
      </c>
      <c r="E17" s="27">
        <v>104348</v>
      </c>
      <c r="F17" s="10">
        <f t="shared" si="0"/>
        <v>294.92846870032548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0</v>
      </c>
      <c r="D18" s="28">
        <v>4543</v>
      </c>
      <c r="E18" s="28">
        <v>6614</v>
      </c>
      <c r="F18" s="13">
        <f t="shared" si="0"/>
        <v>45.586616773057443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28256</v>
      </c>
      <c r="C20" s="28">
        <v>103686</v>
      </c>
      <c r="D20" s="28">
        <v>554013</v>
      </c>
      <c r="E20" s="28">
        <v>1005721</v>
      </c>
      <c r="F20" s="13">
        <f t="shared" si="0"/>
        <v>81.533826823558286</v>
      </c>
      <c r="G20" s="1"/>
      <c r="H20" s="1"/>
      <c r="I20" s="1"/>
    </row>
    <row r="21" spans="1:9" x14ac:dyDescent="0.25">
      <c r="A21" s="8" t="s">
        <v>58</v>
      </c>
      <c r="B21" s="27">
        <v>26916</v>
      </c>
      <c r="C21" s="27">
        <v>64733</v>
      </c>
      <c r="D21" s="27">
        <v>1039390</v>
      </c>
      <c r="E21" s="27">
        <v>930395</v>
      </c>
      <c r="F21" s="10">
        <f t="shared" si="0"/>
        <v>-10.486439161431221</v>
      </c>
      <c r="G21" s="1"/>
      <c r="H21" s="1"/>
      <c r="I21" s="1"/>
    </row>
    <row r="22" spans="1:9" x14ac:dyDescent="0.25">
      <c r="A22" s="11" t="s">
        <v>59</v>
      </c>
      <c r="B22" s="28">
        <v>642507</v>
      </c>
      <c r="C22" s="28">
        <v>726736</v>
      </c>
      <c r="D22" s="28">
        <v>6615739</v>
      </c>
      <c r="E22" s="28">
        <v>6185197</v>
      </c>
      <c r="F22" s="13">
        <f t="shared" si="0"/>
        <v>-6.5078443995447799</v>
      </c>
      <c r="G22" s="1"/>
      <c r="H22" s="1"/>
      <c r="I22" s="1"/>
    </row>
    <row r="23" spans="1:9" x14ac:dyDescent="0.25">
      <c r="A23" s="8" t="s">
        <v>60</v>
      </c>
      <c r="B23" s="27">
        <v>82516</v>
      </c>
      <c r="C23" s="27">
        <v>0</v>
      </c>
      <c r="D23" s="27">
        <v>693194</v>
      </c>
      <c r="E23" s="27">
        <v>175361</v>
      </c>
      <c r="F23" s="10">
        <f t="shared" si="0"/>
        <v>-74.702464245218508</v>
      </c>
      <c r="G23" s="1"/>
      <c r="H23" s="1"/>
      <c r="I23" s="1"/>
    </row>
    <row r="24" spans="1:9" x14ac:dyDescent="0.25">
      <c r="A24" s="11" t="s">
        <v>61</v>
      </c>
      <c r="B24" s="28">
        <v>4452</v>
      </c>
      <c r="C24" s="28">
        <v>1608</v>
      </c>
      <c r="D24" s="28">
        <v>28333</v>
      </c>
      <c r="E24" s="28">
        <v>13588</v>
      </c>
      <c r="F24" s="13">
        <f t="shared" si="0"/>
        <v>-52.0417887269262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4</v>
      </c>
      <c r="D25" s="27">
        <v>0</v>
      </c>
      <c r="E25" s="27">
        <v>4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10104</v>
      </c>
      <c r="E26" s="28">
        <v>90</v>
      </c>
      <c r="F26" s="13">
        <f t="shared" si="0"/>
        <v>-99.109263657957243</v>
      </c>
      <c r="G26" s="1"/>
      <c r="H26" s="1"/>
      <c r="I26" s="1"/>
    </row>
    <row r="27" spans="1:9" x14ac:dyDescent="0.25">
      <c r="A27" s="8" t="s">
        <v>64</v>
      </c>
      <c r="B27" s="27">
        <v>1395</v>
      </c>
      <c r="C27" s="27">
        <v>752</v>
      </c>
      <c r="D27" s="27">
        <v>7611</v>
      </c>
      <c r="E27" s="27">
        <v>6756</v>
      </c>
      <c r="F27" s="10">
        <f t="shared" si="0"/>
        <v>-11.233740638549463</v>
      </c>
      <c r="G27" s="1"/>
      <c r="H27" s="1"/>
      <c r="I27" s="1"/>
    </row>
    <row r="28" spans="1:9" x14ac:dyDescent="0.25">
      <c r="A28" s="11" t="s">
        <v>65</v>
      </c>
      <c r="B28" s="28">
        <v>3067</v>
      </c>
      <c r="C28" s="28">
        <v>1731</v>
      </c>
      <c r="D28" s="28">
        <v>32069</v>
      </c>
      <c r="E28" s="28">
        <v>26761</v>
      </c>
      <c r="F28" s="13">
        <f t="shared" si="0"/>
        <v>-16.551810159343916</v>
      </c>
      <c r="G28" s="1"/>
      <c r="H28" s="1"/>
      <c r="I28" s="1"/>
    </row>
    <row r="29" spans="1:9" x14ac:dyDescent="0.25">
      <c r="A29" s="8" t="s">
        <v>66</v>
      </c>
      <c r="B29" s="27">
        <v>346</v>
      </c>
      <c r="C29" s="27">
        <v>0</v>
      </c>
      <c r="D29" s="27">
        <v>361</v>
      </c>
      <c r="E29" s="27">
        <v>245</v>
      </c>
      <c r="F29" s="10">
        <f t="shared" si="0"/>
        <v>-32.13296398891967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314575</v>
      </c>
      <c r="C31" s="27">
        <v>424539</v>
      </c>
      <c r="D31" s="27">
        <v>2244422</v>
      </c>
      <c r="E31" s="27">
        <v>3028355</v>
      </c>
      <c r="F31" s="10">
        <f t="shared" si="0"/>
        <v>34.928057201364084</v>
      </c>
      <c r="G31" s="1"/>
      <c r="H31" s="1"/>
      <c r="I31" s="1"/>
    </row>
    <row r="32" spans="1:9" x14ac:dyDescent="0.25">
      <c r="A32" s="11" t="s">
        <v>69</v>
      </c>
      <c r="B32" s="28">
        <v>2217526</v>
      </c>
      <c r="C32" s="28">
        <v>2432425</v>
      </c>
      <c r="D32" s="28">
        <v>23828210</v>
      </c>
      <c r="E32" s="28">
        <v>22777297</v>
      </c>
      <c r="F32" s="13">
        <f t="shared" si="0"/>
        <v>-4.4103732508652627</v>
      </c>
      <c r="G32" s="1"/>
      <c r="H32" s="1"/>
      <c r="I32" s="1"/>
    </row>
    <row r="33" spans="1:9" x14ac:dyDescent="0.25">
      <c r="A33" s="8" t="s">
        <v>70</v>
      </c>
      <c r="B33" s="27">
        <v>28174</v>
      </c>
      <c r="C33" s="27">
        <v>17826</v>
      </c>
      <c r="D33" s="27">
        <v>228909</v>
      </c>
      <c r="E33" s="27">
        <v>153125</v>
      </c>
      <c r="F33" s="10">
        <f t="shared" si="0"/>
        <v>-33.106605681733782</v>
      </c>
      <c r="G33" s="1"/>
      <c r="H33" s="1"/>
      <c r="I33" s="1"/>
    </row>
    <row r="34" spans="1:9" x14ac:dyDescent="0.25">
      <c r="A34" s="11" t="s">
        <v>71</v>
      </c>
      <c r="B34" s="28">
        <v>4592</v>
      </c>
      <c r="C34" s="28">
        <v>0</v>
      </c>
      <c r="D34" s="28">
        <v>51318</v>
      </c>
      <c r="E34" s="28">
        <v>21883</v>
      </c>
      <c r="F34" s="13">
        <f t="shared" si="0"/>
        <v>-57.358042012549205</v>
      </c>
      <c r="G34" s="1"/>
      <c r="H34" s="1"/>
      <c r="I34" s="1"/>
    </row>
    <row r="35" spans="1:9" x14ac:dyDescent="0.25">
      <c r="A35" s="14" t="s">
        <v>72</v>
      </c>
      <c r="B35" s="15">
        <f>SUM(B7:B34)</f>
        <v>9478075</v>
      </c>
      <c r="C35" s="15">
        <f t="shared" ref="C35:E35" si="1">SUM(C7:C34)</f>
        <v>9144984</v>
      </c>
      <c r="D35" s="15">
        <f t="shared" si="1"/>
        <v>83600313</v>
      </c>
      <c r="E35" s="15">
        <f t="shared" si="1"/>
        <v>85625841</v>
      </c>
      <c r="F35" s="16">
        <f t="shared" si="0"/>
        <v>2.4228713114985538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44745874</v>
      </c>
      <c r="G38" s="42">
        <f>LOOKUP(E38,$A$38:$A$65,$C$38:$C$65)</f>
        <v>42876874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18023</v>
      </c>
      <c r="C39" s="41">
        <f t="shared" ref="C39:C65" si="5">D8</f>
        <v>20703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22777297</v>
      </c>
      <c r="G39" s="42">
        <f t="shared" ref="G39:G65" si="8">LOOKUP(E39,$A$38:$A$65,$C$38:$C$65)</f>
        <v>23828210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6185197</v>
      </c>
      <c r="G40" s="42">
        <f t="shared" si="8"/>
        <v>6615739</v>
      </c>
    </row>
    <row r="41" spans="1:9" x14ac:dyDescent="0.25">
      <c r="A41" s="42" t="str">
        <f t="shared" si="3"/>
        <v>AVILES</v>
      </c>
      <c r="B41" s="41">
        <f t="shared" si="4"/>
        <v>713</v>
      </c>
      <c r="C41" s="41">
        <f t="shared" si="5"/>
        <v>0</v>
      </c>
      <c r="D41" s="41">
        <f t="shared" si="6"/>
        <v>21</v>
      </c>
      <c r="E41" s="42" t="str">
        <f t="shared" si="2"/>
        <v>BARCELONA</v>
      </c>
      <c r="F41" s="42">
        <f t="shared" si="7"/>
        <v>6079220</v>
      </c>
      <c r="G41" s="42">
        <f t="shared" si="8"/>
        <v>5209554</v>
      </c>
    </row>
    <row r="42" spans="1:9" x14ac:dyDescent="0.25">
      <c r="A42" s="42" t="str">
        <f t="shared" si="3"/>
        <v>BAHIA DE ALGECIRAS</v>
      </c>
      <c r="B42" s="41">
        <f t="shared" si="4"/>
        <v>44745874</v>
      </c>
      <c r="C42" s="41">
        <f t="shared" si="5"/>
        <v>42876874</v>
      </c>
      <c r="D42" s="41">
        <f t="shared" si="6"/>
        <v>1</v>
      </c>
      <c r="E42" s="42" t="str">
        <f t="shared" si="2"/>
        <v>TARRAGONA</v>
      </c>
      <c r="F42" s="42">
        <f t="shared" si="7"/>
        <v>3028355</v>
      </c>
      <c r="G42" s="42">
        <f t="shared" si="8"/>
        <v>2244422</v>
      </c>
    </row>
    <row r="43" spans="1:9" x14ac:dyDescent="0.25">
      <c r="A43" s="42" t="str">
        <f t="shared" si="3"/>
        <v>BAHIA DE CADIZ</v>
      </c>
      <c r="B43" s="41">
        <f t="shared" si="4"/>
        <v>146387</v>
      </c>
      <c r="C43" s="41">
        <f t="shared" si="5"/>
        <v>96617</v>
      </c>
      <c r="D43" s="41">
        <f t="shared" si="6"/>
        <v>10</v>
      </c>
      <c r="E43" s="42" t="str">
        <f t="shared" si="2"/>
        <v>GIJON</v>
      </c>
      <c r="F43" s="42">
        <f t="shared" si="7"/>
        <v>1005721</v>
      </c>
      <c r="G43" s="42">
        <f t="shared" si="8"/>
        <v>554013</v>
      </c>
    </row>
    <row r="44" spans="1:9" x14ac:dyDescent="0.25">
      <c r="A44" s="42" t="str">
        <f t="shared" si="3"/>
        <v>BALEARES</v>
      </c>
      <c r="B44" s="41">
        <f t="shared" si="4"/>
        <v>56101</v>
      </c>
      <c r="C44" s="41">
        <f t="shared" si="5"/>
        <v>16977</v>
      </c>
      <c r="D44" s="41">
        <f t="shared" si="6"/>
        <v>13</v>
      </c>
      <c r="E44" s="42" t="str">
        <f t="shared" si="2"/>
        <v>HUELVA</v>
      </c>
      <c r="F44" s="42">
        <f t="shared" si="7"/>
        <v>930395</v>
      </c>
      <c r="G44" s="42">
        <f t="shared" si="8"/>
        <v>1039390</v>
      </c>
    </row>
    <row r="45" spans="1:9" x14ac:dyDescent="0.25">
      <c r="A45" s="42" t="str">
        <f t="shared" si="3"/>
        <v>BARCELONA</v>
      </c>
      <c r="B45" s="41">
        <f t="shared" si="4"/>
        <v>6079220</v>
      </c>
      <c r="C45" s="41">
        <f t="shared" si="5"/>
        <v>5209554</v>
      </c>
      <c r="D45" s="41">
        <f t="shared" si="6"/>
        <v>4</v>
      </c>
      <c r="E45" s="42" t="str">
        <f t="shared" si="2"/>
        <v>MALAGA</v>
      </c>
      <c r="F45" s="42">
        <f t="shared" si="7"/>
        <v>175361</v>
      </c>
      <c r="G45" s="42">
        <f t="shared" si="8"/>
        <v>693194</v>
      </c>
    </row>
    <row r="46" spans="1:9" x14ac:dyDescent="0.25">
      <c r="A46" s="42" t="str">
        <f t="shared" si="3"/>
        <v>BILBAO</v>
      </c>
      <c r="B46" s="41">
        <f t="shared" si="4"/>
        <v>12940</v>
      </c>
      <c r="C46" s="41">
        <f t="shared" si="5"/>
        <v>14950</v>
      </c>
      <c r="D46" s="41">
        <f t="shared" si="6"/>
        <v>18</v>
      </c>
      <c r="E46" s="42" t="str">
        <f t="shared" si="2"/>
        <v>VIGO</v>
      </c>
      <c r="F46" s="42">
        <f t="shared" si="7"/>
        <v>153125</v>
      </c>
      <c r="G46" s="42">
        <f t="shared" si="8"/>
        <v>228909</v>
      </c>
    </row>
    <row r="47" spans="1:9" x14ac:dyDescent="0.25">
      <c r="A47" s="42" t="str">
        <f t="shared" si="3"/>
        <v>CARTAGENA</v>
      </c>
      <c r="B47" s="41">
        <f t="shared" si="4"/>
        <v>130843</v>
      </c>
      <c r="C47" s="41">
        <f t="shared" si="5"/>
        <v>0</v>
      </c>
      <c r="D47" s="41">
        <f t="shared" si="6"/>
        <v>11</v>
      </c>
      <c r="E47" s="42" t="str">
        <f t="shared" si="2"/>
        <v>BAHIA DE CADIZ</v>
      </c>
      <c r="F47" s="42">
        <f t="shared" si="7"/>
        <v>146387</v>
      </c>
      <c r="G47" s="42">
        <f t="shared" si="8"/>
        <v>96617</v>
      </c>
    </row>
    <row r="48" spans="1:9" x14ac:dyDescent="0.25">
      <c r="A48" s="42" t="str">
        <f t="shared" si="3"/>
        <v>CASTELLON</v>
      </c>
      <c r="B48" s="41">
        <f t="shared" si="4"/>
        <v>104348</v>
      </c>
      <c r="C48" s="41">
        <f t="shared" si="5"/>
        <v>26422</v>
      </c>
      <c r="D48" s="41">
        <f t="shared" si="6"/>
        <v>12</v>
      </c>
      <c r="E48" s="42" t="str">
        <f t="shared" si="2"/>
        <v>CARTAGENA</v>
      </c>
      <c r="F48" s="42">
        <f t="shared" si="7"/>
        <v>130843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6614</v>
      </c>
      <c r="C49" s="41">
        <f t="shared" si="5"/>
        <v>4543</v>
      </c>
      <c r="D49" s="41">
        <f t="shared" si="6"/>
        <v>20</v>
      </c>
      <c r="E49" s="42" t="str">
        <f t="shared" si="2"/>
        <v>CASTELLON</v>
      </c>
      <c r="F49" s="42">
        <f t="shared" si="7"/>
        <v>104348</v>
      </c>
      <c r="G49" s="42">
        <f t="shared" si="8"/>
        <v>26422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56101</v>
      </c>
      <c r="G50" s="42">
        <f t="shared" si="8"/>
        <v>16977</v>
      </c>
    </row>
    <row r="51" spans="1:7" x14ac:dyDescent="0.25">
      <c r="A51" s="42" t="str">
        <f t="shared" si="3"/>
        <v>GIJON</v>
      </c>
      <c r="B51" s="41">
        <f t="shared" si="4"/>
        <v>1005721</v>
      </c>
      <c r="C51" s="41">
        <f t="shared" si="5"/>
        <v>554013</v>
      </c>
      <c r="D51" s="41">
        <f t="shared" si="6"/>
        <v>6</v>
      </c>
      <c r="E51" s="42" t="str">
        <f t="shared" si="2"/>
        <v>SANTA CRUZ DE TENERIFE</v>
      </c>
      <c r="F51" s="42">
        <f t="shared" si="7"/>
        <v>26761</v>
      </c>
      <c r="G51" s="42">
        <f t="shared" si="8"/>
        <v>32069</v>
      </c>
    </row>
    <row r="52" spans="1:7" x14ac:dyDescent="0.25">
      <c r="A52" s="42" t="str">
        <f t="shared" si="3"/>
        <v>HUELVA</v>
      </c>
      <c r="B52" s="41">
        <f t="shared" si="4"/>
        <v>930395</v>
      </c>
      <c r="C52" s="41">
        <f t="shared" si="5"/>
        <v>1039390</v>
      </c>
      <c r="D52" s="41">
        <f t="shared" si="6"/>
        <v>7</v>
      </c>
      <c r="E52" s="42" t="str">
        <f t="shared" si="2"/>
        <v>VILAGARCIA</v>
      </c>
      <c r="F52" s="42">
        <f t="shared" si="7"/>
        <v>21883</v>
      </c>
      <c r="G52" s="42">
        <f t="shared" si="8"/>
        <v>51318</v>
      </c>
    </row>
    <row r="53" spans="1:7" x14ac:dyDescent="0.25">
      <c r="A53" s="42" t="str">
        <f t="shared" si="3"/>
        <v>LAS PALMAS</v>
      </c>
      <c r="B53" s="41">
        <f t="shared" si="4"/>
        <v>6185197</v>
      </c>
      <c r="C53" s="41">
        <f t="shared" si="5"/>
        <v>6615739</v>
      </c>
      <c r="D53" s="41">
        <f t="shared" si="6"/>
        <v>3</v>
      </c>
      <c r="E53" s="42" t="str">
        <f t="shared" si="2"/>
        <v>ALICANTE</v>
      </c>
      <c r="F53" s="42">
        <f t="shared" si="7"/>
        <v>18023</v>
      </c>
      <c r="G53" s="42">
        <f t="shared" si="8"/>
        <v>20703</v>
      </c>
    </row>
    <row r="54" spans="1:7" x14ac:dyDescent="0.25">
      <c r="A54" s="42" t="str">
        <f t="shared" si="3"/>
        <v>MALAGA</v>
      </c>
      <c r="B54" s="41">
        <f t="shared" si="4"/>
        <v>175361</v>
      </c>
      <c r="C54" s="41">
        <f t="shared" si="5"/>
        <v>693194</v>
      </c>
      <c r="D54" s="41">
        <f t="shared" si="6"/>
        <v>8</v>
      </c>
      <c r="E54" s="42" t="str">
        <f t="shared" si="2"/>
        <v>MARIN Y RIA DE PONTEVEDRA</v>
      </c>
      <c r="F54" s="42">
        <f t="shared" si="7"/>
        <v>13588</v>
      </c>
      <c r="G54" s="42">
        <f t="shared" si="8"/>
        <v>28333</v>
      </c>
    </row>
    <row r="55" spans="1:7" x14ac:dyDescent="0.25">
      <c r="A55" s="42" t="str">
        <f t="shared" si="3"/>
        <v>MARIN Y RIA DE PONTEVEDRA</v>
      </c>
      <c r="B55" s="41">
        <f t="shared" si="4"/>
        <v>13588</v>
      </c>
      <c r="C55" s="41">
        <f t="shared" si="5"/>
        <v>28333</v>
      </c>
      <c r="D55" s="41">
        <f t="shared" si="6"/>
        <v>17</v>
      </c>
      <c r="E55" s="42" t="str">
        <f t="shared" si="2"/>
        <v>BILBAO</v>
      </c>
      <c r="F55" s="42">
        <f t="shared" ref="F55:F65" si="9">LOOKUP(E55,$A$38:$A$65,$B$38:$B$65)</f>
        <v>12940</v>
      </c>
      <c r="G55" s="42">
        <f t="shared" si="8"/>
        <v>14950</v>
      </c>
    </row>
    <row r="56" spans="1:7" x14ac:dyDescent="0.25">
      <c r="A56" s="42" t="str">
        <f t="shared" si="3"/>
        <v>MELILLA</v>
      </c>
      <c r="B56" s="41">
        <f t="shared" si="4"/>
        <v>4</v>
      </c>
      <c r="C56" s="41">
        <f t="shared" si="5"/>
        <v>0</v>
      </c>
      <c r="D56" s="41">
        <f t="shared" si="6"/>
        <v>24</v>
      </c>
      <c r="E56" s="42" t="str">
        <f t="shared" si="2"/>
        <v>PASAIA</v>
      </c>
      <c r="F56" s="42">
        <f t="shared" si="9"/>
        <v>6756</v>
      </c>
      <c r="G56" s="42">
        <f t="shared" si="8"/>
        <v>7611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10104</v>
      </c>
      <c r="D57" s="41">
        <f t="shared" si="6"/>
        <v>23</v>
      </c>
      <c r="E57" s="42" t="str">
        <f t="shared" si="2"/>
        <v>CEUTA</v>
      </c>
      <c r="F57" s="42">
        <f t="shared" si="9"/>
        <v>6614</v>
      </c>
      <c r="G57" s="42">
        <f t="shared" si="8"/>
        <v>4543</v>
      </c>
    </row>
    <row r="58" spans="1:7" x14ac:dyDescent="0.25">
      <c r="A58" s="42" t="str">
        <f t="shared" si="3"/>
        <v>PASAIA</v>
      </c>
      <c r="B58" s="41">
        <f t="shared" si="4"/>
        <v>6756</v>
      </c>
      <c r="C58" s="41">
        <f t="shared" si="5"/>
        <v>7611</v>
      </c>
      <c r="D58" s="41">
        <f t="shared" si="6"/>
        <v>19</v>
      </c>
      <c r="E58" s="42" t="str">
        <f t="shared" si="2"/>
        <v>AVILES</v>
      </c>
      <c r="F58" s="42">
        <f t="shared" si="9"/>
        <v>713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26761</v>
      </c>
      <c r="C59" s="41">
        <f t="shared" si="5"/>
        <v>32069</v>
      </c>
      <c r="D59" s="41">
        <f t="shared" si="6"/>
        <v>14</v>
      </c>
      <c r="E59" s="42" t="str">
        <f t="shared" si="2"/>
        <v>SANTANDER</v>
      </c>
      <c r="F59" s="42">
        <f t="shared" si="9"/>
        <v>245</v>
      </c>
      <c r="G59" s="42">
        <f t="shared" si="8"/>
        <v>361</v>
      </c>
    </row>
    <row r="60" spans="1:7" x14ac:dyDescent="0.25">
      <c r="A60" s="42" t="str">
        <f t="shared" si="3"/>
        <v>SANTANDER</v>
      </c>
      <c r="B60" s="41">
        <f t="shared" si="4"/>
        <v>245</v>
      </c>
      <c r="C60" s="41">
        <f t="shared" si="5"/>
        <v>361</v>
      </c>
      <c r="D60" s="41">
        <f t="shared" si="6"/>
        <v>22</v>
      </c>
      <c r="E60" s="42" t="str">
        <f t="shared" si="2"/>
        <v>MOTRIL</v>
      </c>
      <c r="F60" s="42">
        <f t="shared" si="9"/>
        <v>90</v>
      </c>
      <c r="G60" s="42">
        <f t="shared" si="8"/>
        <v>10104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MELILLA</v>
      </c>
      <c r="F61" s="42">
        <f t="shared" si="9"/>
        <v>4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3028355</v>
      </c>
      <c r="C62" s="41">
        <f t="shared" si="5"/>
        <v>2244422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22777297</v>
      </c>
      <c r="C63" s="41">
        <f t="shared" si="5"/>
        <v>23828210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153125</v>
      </c>
      <c r="C64" s="41">
        <f t="shared" si="5"/>
        <v>228909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21883</v>
      </c>
      <c r="C65" s="41">
        <f t="shared" si="5"/>
        <v>51318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Septiembre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976</v>
      </c>
      <c r="C8" s="30">
        <v>3652</v>
      </c>
      <c r="D8" s="30">
        <v>18377</v>
      </c>
      <c r="E8" s="30">
        <v>18023</v>
      </c>
      <c r="F8" s="13">
        <f t="shared" ref="F8:F35" si="0">((E8*100)/D8)-100</f>
        <v>-1.9263209446590821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4500440</v>
      </c>
      <c r="C11" s="29">
        <v>3885143</v>
      </c>
      <c r="D11" s="29">
        <v>36575710</v>
      </c>
      <c r="E11" s="29">
        <v>38485132</v>
      </c>
      <c r="F11" s="10">
        <f t="shared" si="0"/>
        <v>5.2204646198255631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190</v>
      </c>
      <c r="D12" s="30">
        <v>0</v>
      </c>
      <c r="E12" s="30">
        <v>5410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57</v>
      </c>
      <c r="E13" s="29">
        <v>56</v>
      </c>
      <c r="F13" s="10">
        <f t="shared" si="0"/>
        <v>-1.7543859649122737</v>
      </c>
      <c r="G13" s="1"/>
      <c r="H13" s="1"/>
      <c r="I13" s="1"/>
    </row>
    <row r="14" spans="1:12" x14ac:dyDescent="0.25">
      <c r="A14" s="11" t="s">
        <v>51</v>
      </c>
      <c r="B14" s="30">
        <v>239659</v>
      </c>
      <c r="C14" s="30">
        <v>241023</v>
      </c>
      <c r="D14" s="30">
        <v>2522251</v>
      </c>
      <c r="E14" s="30">
        <v>2289901</v>
      </c>
      <c r="F14" s="13">
        <f t="shared" si="0"/>
        <v>-9.212009431258025</v>
      </c>
      <c r="G14" s="1"/>
      <c r="H14" s="1"/>
      <c r="I14" s="1"/>
    </row>
    <row r="15" spans="1:12" x14ac:dyDescent="0.25">
      <c r="A15" s="8" t="s">
        <v>52</v>
      </c>
      <c r="B15" s="29">
        <v>2922</v>
      </c>
      <c r="C15" s="29">
        <v>4530</v>
      </c>
      <c r="D15" s="29">
        <v>13201</v>
      </c>
      <c r="E15" s="29">
        <v>10728</v>
      </c>
      <c r="F15" s="10">
        <f t="shared" si="0"/>
        <v>-18.733429285660179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996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1190</v>
      </c>
      <c r="C17" s="29">
        <v>9706</v>
      </c>
      <c r="D17" s="29">
        <v>21798</v>
      </c>
      <c r="E17" s="29">
        <v>100184</v>
      </c>
      <c r="F17" s="10">
        <f t="shared" si="0"/>
        <v>359.60179833012205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214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602606</v>
      </c>
      <c r="C22" s="30">
        <v>680316</v>
      </c>
      <c r="D22" s="30">
        <v>6276220</v>
      </c>
      <c r="E22" s="30">
        <v>5740887</v>
      </c>
      <c r="F22" s="13">
        <f t="shared" si="0"/>
        <v>-8.5295448534308917</v>
      </c>
      <c r="G22" s="1"/>
      <c r="H22" s="1"/>
      <c r="I22" s="1"/>
    </row>
    <row r="23" spans="1:9" x14ac:dyDescent="0.25">
      <c r="A23" s="8" t="s">
        <v>60</v>
      </c>
      <c r="B23" s="29">
        <v>82516</v>
      </c>
      <c r="C23" s="29">
        <v>0</v>
      </c>
      <c r="D23" s="29">
        <v>691166</v>
      </c>
      <c r="E23" s="29">
        <v>175163</v>
      </c>
      <c r="F23" s="10">
        <f t="shared" si="0"/>
        <v>-74.65688416386223</v>
      </c>
      <c r="G23" s="1"/>
      <c r="H23" s="1"/>
      <c r="I23" s="1"/>
    </row>
    <row r="24" spans="1:9" x14ac:dyDescent="0.25">
      <c r="A24" s="11" t="s">
        <v>61</v>
      </c>
      <c r="B24" s="30">
        <v>4452</v>
      </c>
      <c r="C24" s="30">
        <v>1608</v>
      </c>
      <c r="D24" s="30">
        <v>23443</v>
      </c>
      <c r="E24" s="30">
        <v>13588</v>
      </c>
      <c r="F24" s="13">
        <f t="shared" si="0"/>
        <v>-42.038135050974702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90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2710</v>
      </c>
      <c r="C28" s="30">
        <v>1427</v>
      </c>
      <c r="D28" s="30">
        <v>27098</v>
      </c>
      <c r="E28" s="30">
        <v>24335</v>
      </c>
      <c r="F28" s="13">
        <f t="shared" si="0"/>
        <v>-10.196324451989071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80630</v>
      </c>
      <c r="C31" s="29">
        <v>77113</v>
      </c>
      <c r="D31" s="29">
        <v>678415</v>
      </c>
      <c r="E31" s="29">
        <v>653654</v>
      </c>
      <c r="F31" s="10">
        <f t="shared" si="0"/>
        <v>-3.6498308557446393</v>
      </c>
      <c r="G31" s="1"/>
      <c r="H31" s="1"/>
      <c r="I31" s="1"/>
    </row>
    <row r="32" spans="1:9" x14ac:dyDescent="0.25">
      <c r="A32" s="11" t="s">
        <v>69</v>
      </c>
      <c r="B32" s="30">
        <v>2208118</v>
      </c>
      <c r="C32" s="30">
        <v>2427007</v>
      </c>
      <c r="D32" s="30">
        <v>23672899</v>
      </c>
      <c r="E32" s="30">
        <v>22721194</v>
      </c>
      <c r="F32" s="13">
        <f t="shared" si="0"/>
        <v>-4.0202300529394392</v>
      </c>
      <c r="G32" s="1"/>
      <c r="H32" s="1"/>
      <c r="I32" s="1"/>
    </row>
    <row r="33" spans="1:9" x14ac:dyDescent="0.25">
      <c r="A33" s="8" t="s">
        <v>70</v>
      </c>
      <c r="B33" s="29">
        <v>9941</v>
      </c>
      <c r="C33" s="29">
        <v>8243</v>
      </c>
      <c r="D33" s="29">
        <v>93920</v>
      </c>
      <c r="E33" s="29">
        <v>73353</v>
      </c>
      <c r="F33" s="10">
        <f t="shared" si="0"/>
        <v>-21.898424190800682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94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7736160</v>
      </c>
      <c r="C35" s="15">
        <f t="shared" ref="C35:E35" si="1">SUM(C7:C34)</f>
        <v>7339958</v>
      </c>
      <c r="D35" s="15">
        <f t="shared" si="1"/>
        <v>70614769</v>
      </c>
      <c r="E35" s="15">
        <f t="shared" si="1"/>
        <v>70312788</v>
      </c>
      <c r="F35" s="16">
        <f t="shared" si="0"/>
        <v>-0.42764566715497665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38485132</v>
      </c>
      <c r="G38" s="42">
        <f>LOOKUP(E38,$A$38:$A$65,$C$38:$C$65)</f>
        <v>36575710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18023</v>
      </c>
      <c r="C39" s="41">
        <f t="shared" ref="C39:C65" si="5">D8</f>
        <v>18377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22721194</v>
      </c>
      <c r="G39" s="42">
        <f t="shared" ref="G39:G65" si="8">LOOKUP(E39,$A$38:$A$65,$C$38:$C$65)</f>
        <v>23672899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5740887</v>
      </c>
      <c r="G40" s="42">
        <f t="shared" si="8"/>
        <v>6276220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2289901</v>
      </c>
      <c r="G41" s="42">
        <f t="shared" si="8"/>
        <v>2522251</v>
      </c>
    </row>
    <row r="42" spans="1:9" x14ac:dyDescent="0.25">
      <c r="A42" s="42" t="str">
        <f t="shared" si="3"/>
        <v>BAHIA DE ALGECIRAS</v>
      </c>
      <c r="B42" s="41">
        <f t="shared" si="4"/>
        <v>38485132</v>
      </c>
      <c r="C42" s="41">
        <f t="shared" si="5"/>
        <v>36575710</v>
      </c>
      <c r="D42" s="41">
        <f t="shared" si="6"/>
        <v>1</v>
      </c>
      <c r="E42" s="42" t="str">
        <f t="shared" si="2"/>
        <v>TARRAGONA</v>
      </c>
      <c r="F42" s="42">
        <f t="shared" si="7"/>
        <v>653654</v>
      </c>
      <c r="G42" s="42">
        <f t="shared" si="8"/>
        <v>678415</v>
      </c>
    </row>
    <row r="43" spans="1:9" x14ac:dyDescent="0.25">
      <c r="A43" s="42" t="str">
        <f t="shared" si="3"/>
        <v>BAHIA DE CADIZ</v>
      </c>
      <c r="B43" s="41">
        <f t="shared" si="4"/>
        <v>5410</v>
      </c>
      <c r="C43" s="41">
        <f t="shared" si="5"/>
        <v>0</v>
      </c>
      <c r="D43" s="41">
        <f t="shared" si="6"/>
        <v>13</v>
      </c>
      <c r="E43" s="42" t="str">
        <f t="shared" si="2"/>
        <v>MALAGA</v>
      </c>
      <c r="F43" s="42">
        <f t="shared" si="7"/>
        <v>175163</v>
      </c>
      <c r="G43" s="42">
        <f t="shared" si="8"/>
        <v>691166</v>
      </c>
    </row>
    <row r="44" spans="1:9" x14ac:dyDescent="0.25">
      <c r="A44" s="42" t="str">
        <f t="shared" si="3"/>
        <v>BALEARES</v>
      </c>
      <c r="B44" s="41">
        <f t="shared" si="4"/>
        <v>56</v>
      </c>
      <c r="C44" s="41">
        <f t="shared" si="5"/>
        <v>57</v>
      </c>
      <c r="D44" s="41">
        <f t="shared" si="6"/>
        <v>17</v>
      </c>
      <c r="E44" s="42" t="str">
        <f t="shared" si="2"/>
        <v>CASTELLON</v>
      </c>
      <c r="F44" s="42">
        <f t="shared" si="7"/>
        <v>100184</v>
      </c>
      <c r="G44" s="42">
        <f t="shared" si="8"/>
        <v>21798</v>
      </c>
    </row>
    <row r="45" spans="1:9" x14ac:dyDescent="0.25">
      <c r="A45" s="42" t="str">
        <f t="shared" si="3"/>
        <v>BARCELONA</v>
      </c>
      <c r="B45" s="41">
        <f t="shared" si="4"/>
        <v>2289901</v>
      </c>
      <c r="C45" s="41">
        <f t="shared" si="5"/>
        <v>2522251</v>
      </c>
      <c r="D45" s="41">
        <f t="shared" si="6"/>
        <v>4</v>
      </c>
      <c r="E45" s="42" t="str">
        <f t="shared" si="2"/>
        <v>VIGO</v>
      </c>
      <c r="F45" s="42">
        <f t="shared" si="7"/>
        <v>73353</v>
      </c>
      <c r="G45" s="42">
        <f t="shared" si="8"/>
        <v>93920</v>
      </c>
    </row>
    <row r="46" spans="1:9" x14ac:dyDescent="0.25">
      <c r="A46" s="42" t="str">
        <f t="shared" si="3"/>
        <v>BILBAO</v>
      </c>
      <c r="B46" s="41">
        <f t="shared" si="4"/>
        <v>10728</v>
      </c>
      <c r="C46" s="41">
        <f t="shared" si="5"/>
        <v>13201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24335</v>
      </c>
      <c r="G46" s="42">
        <f t="shared" si="8"/>
        <v>27098</v>
      </c>
    </row>
    <row r="47" spans="1:9" x14ac:dyDescent="0.25">
      <c r="A47" s="42" t="str">
        <f t="shared" si="3"/>
        <v>CARTAGENA</v>
      </c>
      <c r="B47" s="41">
        <f t="shared" si="4"/>
        <v>996</v>
      </c>
      <c r="C47" s="41">
        <f t="shared" si="5"/>
        <v>0</v>
      </c>
      <c r="D47" s="41">
        <f t="shared" si="6"/>
        <v>14</v>
      </c>
      <c r="E47" s="42" t="str">
        <f t="shared" si="2"/>
        <v>ALICANTE</v>
      </c>
      <c r="F47" s="42">
        <f t="shared" si="7"/>
        <v>18023</v>
      </c>
      <c r="G47" s="42">
        <f t="shared" si="8"/>
        <v>18377</v>
      </c>
    </row>
    <row r="48" spans="1:9" x14ac:dyDescent="0.25">
      <c r="A48" s="42" t="str">
        <f t="shared" si="3"/>
        <v>CASTELLON</v>
      </c>
      <c r="B48" s="41">
        <f t="shared" si="4"/>
        <v>100184</v>
      </c>
      <c r="C48" s="41">
        <f t="shared" si="5"/>
        <v>21798</v>
      </c>
      <c r="D48" s="41">
        <f t="shared" si="6"/>
        <v>7</v>
      </c>
      <c r="E48" s="42" t="str">
        <f t="shared" si="2"/>
        <v>MARIN Y RIA DE PONTEVEDRA</v>
      </c>
      <c r="F48" s="42">
        <f t="shared" si="7"/>
        <v>13588</v>
      </c>
      <c r="G48" s="42">
        <f t="shared" si="8"/>
        <v>23443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10728</v>
      </c>
      <c r="G49" s="42">
        <f t="shared" si="8"/>
        <v>13201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5410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214</v>
      </c>
      <c r="D51" s="41">
        <f t="shared" si="6"/>
        <v>28</v>
      </c>
      <c r="E51" s="42" t="str">
        <f t="shared" si="2"/>
        <v>CARTAGENA</v>
      </c>
      <c r="F51" s="42">
        <f t="shared" si="7"/>
        <v>996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VILAGARCIA</v>
      </c>
      <c r="F52" s="42">
        <f t="shared" si="7"/>
        <v>94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5740887</v>
      </c>
      <c r="C53" s="41">
        <f t="shared" si="5"/>
        <v>6276220</v>
      </c>
      <c r="D53" s="41">
        <f t="shared" si="6"/>
        <v>3</v>
      </c>
      <c r="E53" s="42" t="str">
        <f t="shared" si="2"/>
        <v>MOTRIL</v>
      </c>
      <c r="F53" s="42">
        <f t="shared" si="7"/>
        <v>90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175163</v>
      </c>
      <c r="C54" s="41">
        <f t="shared" si="5"/>
        <v>691166</v>
      </c>
      <c r="D54" s="41">
        <f t="shared" si="6"/>
        <v>6</v>
      </c>
      <c r="E54" s="42" t="str">
        <f t="shared" si="2"/>
        <v>BALEARES</v>
      </c>
      <c r="F54" s="42">
        <f t="shared" si="7"/>
        <v>56</v>
      </c>
      <c r="G54" s="42">
        <f t="shared" si="8"/>
        <v>57</v>
      </c>
    </row>
    <row r="55" spans="1:7" x14ac:dyDescent="0.25">
      <c r="A55" s="42" t="str">
        <f t="shared" si="3"/>
        <v>MARIN Y RIA DE PONTEVEDRA</v>
      </c>
      <c r="B55" s="41">
        <f t="shared" si="4"/>
        <v>13588</v>
      </c>
      <c r="C55" s="41">
        <f t="shared" si="5"/>
        <v>23443</v>
      </c>
      <c r="D55" s="41">
        <f t="shared" si="6"/>
        <v>11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24335</v>
      </c>
      <c r="C59" s="41">
        <f t="shared" si="5"/>
        <v>27098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653654</v>
      </c>
      <c r="C62" s="41">
        <f t="shared" si="5"/>
        <v>678415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22721194</v>
      </c>
      <c r="C63" s="41">
        <f t="shared" si="5"/>
        <v>23672899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73353</v>
      </c>
      <c r="C64" s="41">
        <f t="shared" si="5"/>
        <v>93920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94</v>
      </c>
      <c r="C65" s="41">
        <f t="shared" si="5"/>
        <v>0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Septiembre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1">
        <v>3928</v>
      </c>
      <c r="C7" s="31">
        <v>2224</v>
      </c>
      <c r="D7" s="31">
        <v>42238</v>
      </c>
      <c r="E7" s="31">
        <v>20633</v>
      </c>
      <c r="F7" s="10">
        <f>((E7*100)/D7)-100</f>
        <v>-51.150622662057863</v>
      </c>
      <c r="G7" s="1"/>
      <c r="H7" s="1"/>
      <c r="I7" s="1"/>
    </row>
    <row r="8" spans="1:12" x14ac:dyDescent="0.25">
      <c r="A8" s="11" t="s">
        <v>45</v>
      </c>
      <c r="B8" s="32">
        <v>93260</v>
      </c>
      <c r="C8" s="32">
        <v>83978</v>
      </c>
      <c r="D8" s="32">
        <v>878154</v>
      </c>
      <c r="E8" s="32">
        <v>780796</v>
      </c>
      <c r="F8" s="13">
        <f t="shared" ref="F8:F35" si="0">((E8*100)/D8)-100</f>
        <v>-11.086665892315011</v>
      </c>
      <c r="G8" s="1"/>
      <c r="H8" s="1"/>
      <c r="I8" s="1"/>
    </row>
    <row r="9" spans="1:12" x14ac:dyDescent="0.25">
      <c r="A9" s="8" t="s">
        <v>46</v>
      </c>
      <c r="B9" s="31">
        <v>9821</v>
      </c>
      <c r="C9" s="31">
        <v>4025</v>
      </c>
      <c r="D9" s="31">
        <v>62519</v>
      </c>
      <c r="E9" s="31">
        <v>58236</v>
      </c>
      <c r="F9" s="10">
        <f t="shared" si="0"/>
        <v>-6.8507173819158993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12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4804308</v>
      </c>
      <c r="C11" s="31">
        <v>4182868</v>
      </c>
      <c r="D11" s="31">
        <v>39296124</v>
      </c>
      <c r="E11" s="31">
        <v>41169385</v>
      </c>
      <c r="F11" s="10">
        <f t="shared" si="0"/>
        <v>4.767037583655835</v>
      </c>
      <c r="G11" s="1"/>
      <c r="H11" s="1"/>
      <c r="I11" s="1"/>
    </row>
    <row r="12" spans="1:12" x14ac:dyDescent="0.25">
      <c r="A12" s="11" t="s">
        <v>49</v>
      </c>
      <c r="B12" s="32">
        <v>65721</v>
      </c>
      <c r="C12" s="32">
        <v>52444</v>
      </c>
      <c r="D12" s="32">
        <v>660274</v>
      </c>
      <c r="E12" s="32">
        <v>602095</v>
      </c>
      <c r="F12" s="13">
        <f t="shared" si="0"/>
        <v>-8.8113419580355981</v>
      </c>
      <c r="G12" s="1"/>
      <c r="H12" s="1"/>
      <c r="I12" s="1"/>
    </row>
    <row r="13" spans="1:12" x14ac:dyDescent="0.25">
      <c r="A13" s="8" t="s">
        <v>50</v>
      </c>
      <c r="B13" s="31">
        <v>17637</v>
      </c>
      <c r="C13" s="31">
        <v>25897</v>
      </c>
      <c r="D13" s="31">
        <v>191614</v>
      </c>
      <c r="E13" s="31">
        <v>221131</v>
      </c>
      <c r="F13" s="10">
        <f t="shared" si="0"/>
        <v>15.404406776122826</v>
      </c>
      <c r="G13" s="1"/>
      <c r="H13" s="1"/>
      <c r="I13" s="1"/>
    </row>
    <row r="14" spans="1:12" x14ac:dyDescent="0.25">
      <c r="A14" s="11" t="s">
        <v>51</v>
      </c>
      <c r="B14" s="32">
        <v>1454394</v>
      </c>
      <c r="C14" s="32">
        <v>1481064</v>
      </c>
      <c r="D14" s="32">
        <v>12923391</v>
      </c>
      <c r="E14" s="32">
        <v>13090102</v>
      </c>
      <c r="F14" s="13">
        <f t="shared" si="0"/>
        <v>1.2899942437708489</v>
      </c>
      <c r="G14" s="1"/>
      <c r="H14" s="1"/>
      <c r="I14" s="1"/>
    </row>
    <row r="15" spans="1:12" x14ac:dyDescent="0.25">
      <c r="A15" s="8" t="s">
        <v>52</v>
      </c>
      <c r="B15" s="31">
        <v>521593</v>
      </c>
      <c r="C15" s="31">
        <v>566191</v>
      </c>
      <c r="D15" s="31">
        <v>4649226</v>
      </c>
      <c r="E15" s="31">
        <v>4846021</v>
      </c>
      <c r="F15" s="10">
        <f t="shared" si="0"/>
        <v>4.2328551031935149</v>
      </c>
      <c r="G15" s="1"/>
      <c r="H15" s="1"/>
      <c r="I15" s="1"/>
    </row>
    <row r="16" spans="1:12" x14ac:dyDescent="0.25">
      <c r="A16" s="11" t="s">
        <v>53</v>
      </c>
      <c r="B16" s="32">
        <v>91573</v>
      </c>
      <c r="C16" s="32">
        <v>101799</v>
      </c>
      <c r="D16" s="32">
        <v>709208</v>
      </c>
      <c r="E16" s="32">
        <v>823522</v>
      </c>
      <c r="F16" s="13">
        <f t="shared" si="0"/>
        <v>16.118543502047359</v>
      </c>
      <c r="G16" s="1"/>
      <c r="H16" s="1"/>
      <c r="I16" s="1"/>
    </row>
    <row r="17" spans="1:9" x14ac:dyDescent="0.25">
      <c r="A17" s="8" t="s">
        <v>54</v>
      </c>
      <c r="B17" s="31">
        <v>163745</v>
      </c>
      <c r="C17" s="31">
        <v>206139</v>
      </c>
      <c r="D17" s="31">
        <v>1950885</v>
      </c>
      <c r="E17" s="31">
        <v>2084476</v>
      </c>
      <c r="F17" s="10">
        <f t="shared" si="0"/>
        <v>6.8477127047468258</v>
      </c>
      <c r="G17" s="1"/>
      <c r="H17" s="1"/>
      <c r="I17" s="1"/>
    </row>
    <row r="18" spans="1:9" x14ac:dyDescent="0.25">
      <c r="A18" s="11" t="s">
        <v>55</v>
      </c>
      <c r="B18" s="32">
        <v>9471</v>
      </c>
      <c r="C18" s="32">
        <v>10942</v>
      </c>
      <c r="D18" s="32">
        <v>70346</v>
      </c>
      <c r="E18" s="32">
        <v>85831</v>
      </c>
      <c r="F18" s="13">
        <f t="shared" si="0"/>
        <v>22.01262331902312</v>
      </c>
      <c r="G18" s="1"/>
      <c r="H18" s="1"/>
      <c r="I18" s="1"/>
    </row>
    <row r="19" spans="1:9" x14ac:dyDescent="0.25">
      <c r="A19" s="8" t="s">
        <v>56</v>
      </c>
      <c r="B19" s="31">
        <v>459</v>
      </c>
      <c r="C19" s="31">
        <v>344</v>
      </c>
      <c r="D19" s="31">
        <v>6003</v>
      </c>
      <c r="E19" s="31">
        <v>4658</v>
      </c>
      <c r="F19" s="10">
        <f t="shared" si="0"/>
        <v>-22.405463934699313</v>
      </c>
      <c r="G19" s="1"/>
      <c r="H19" s="1"/>
      <c r="I19" s="1"/>
    </row>
    <row r="20" spans="1:9" x14ac:dyDescent="0.25">
      <c r="A20" s="11" t="s">
        <v>57</v>
      </c>
      <c r="B20" s="32">
        <v>61701</v>
      </c>
      <c r="C20" s="32">
        <v>60740</v>
      </c>
      <c r="D20" s="32">
        <v>581187</v>
      </c>
      <c r="E20" s="32">
        <v>529997</v>
      </c>
      <c r="F20" s="13">
        <f t="shared" si="0"/>
        <v>-8.8078363762437846</v>
      </c>
      <c r="G20" s="1"/>
      <c r="H20" s="1"/>
      <c r="I20" s="1"/>
    </row>
    <row r="21" spans="1:9" x14ac:dyDescent="0.25">
      <c r="A21" s="8" t="s">
        <v>58</v>
      </c>
      <c r="B21" s="31">
        <v>978</v>
      </c>
      <c r="C21" s="31">
        <v>2415</v>
      </c>
      <c r="D21" s="31">
        <v>8304</v>
      </c>
      <c r="E21" s="31">
        <v>49858</v>
      </c>
      <c r="F21" s="10">
        <f t="shared" si="0"/>
        <v>500.40944123314068</v>
      </c>
      <c r="G21" s="1"/>
      <c r="H21" s="1"/>
      <c r="I21" s="1"/>
    </row>
    <row r="22" spans="1:9" x14ac:dyDescent="0.25">
      <c r="A22" s="11" t="s">
        <v>59</v>
      </c>
      <c r="B22" s="32">
        <v>870621</v>
      </c>
      <c r="C22" s="32">
        <v>962974</v>
      </c>
      <c r="D22" s="32">
        <v>8547634</v>
      </c>
      <c r="E22" s="32">
        <v>8178123</v>
      </c>
      <c r="F22" s="13">
        <f t="shared" si="0"/>
        <v>-4.322962354260838</v>
      </c>
      <c r="G22" s="1"/>
      <c r="H22" s="1"/>
      <c r="I22" s="1"/>
    </row>
    <row r="23" spans="1:9" x14ac:dyDescent="0.25">
      <c r="A23" s="8" t="s">
        <v>60</v>
      </c>
      <c r="B23" s="31">
        <v>111408</v>
      </c>
      <c r="C23" s="31">
        <v>26937</v>
      </c>
      <c r="D23" s="31">
        <v>906366</v>
      </c>
      <c r="E23" s="31">
        <v>429875</v>
      </c>
      <c r="F23" s="10">
        <f t="shared" si="0"/>
        <v>-52.571588078105314</v>
      </c>
      <c r="G23" s="1"/>
      <c r="H23" s="1"/>
      <c r="I23" s="1"/>
    </row>
    <row r="24" spans="1:9" x14ac:dyDescent="0.25">
      <c r="A24" s="11" t="s">
        <v>61</v>
      </c>
      <c r="B24" s="32">
        <v>25995</v>
      </c>
      <c r="C24" s="32">
        <v>20278</v>
      </c>
      <c r="D24" s="32">
        <v>203878</v>
      </c>
      <c r="E24" s="32">
        <v>180494</v>
      </c>
      <c r="F24" s="13">
        <f t="shared" si="0"/>
        <v>-11.46960437124163</v>
      </c>
      <c r="G24" s="1"/>
      <c r="H24" s="1"/>
      <c r="I24" s="1"/>
    </row>
    <row r="25" spans="1:9" x14ac:dyDescent="0.25">
      <c r="A25" s="8" t="s">
        <v>62</v>
      </c>
      <c r="B25" s="31">
        <v>22668</v>
      </c>
      <c r="C25" s="31">
        <v>18718</v>
      </c>
      <c r="D25" s="31">
        <v>191933</v>
      </c>
      <c r="E25" s="31">
        <v>212480</v>
      </c>
      <c r="F25" s="10">
        <f t="shared" si="0"/>
        <v>10.705298203018756</v>
      </c>
      <c r="G25" s="1"/>
      <c r="H25" s="1"/>
      <c r="I25" s="1"/>
    </row>
    <row r="26" spans="1:9" x14ac:dyDescent="0.25">
      <c r="A26" s="11" t="s">
        <v>63</v>
      </c>
      <c r="B26" s="32">
        <v>3591</v>
      </c>
      <c r="C26" s="32">
        <v>0</v>
      </c>
      <c r="D26" s="32">
        <v>38768</v>
      </c>
      <c r="E26" s="32">
        <v>15377</v>
      </c>
      <c r="F26" s="13">
        <f t="shared" si="0"/>
        <v>-60.335843995047462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22</v>
      </c>
      <c r="D27" s="31">
        <v>0</v>
      </c>
      <c r="E27" s="31">
        <v>22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201551</v>
      </c>
      <c r="C28" s="32">
        <v>200440</v>
      </c>
      <c r="D28" s="32">
        <v>1774241</v>
      </c>
      <c r="E28" s="32">
        <v>1790913</v>
      </c>
      <c r="F28" s="13">
        <f t="shared" si="0"/>
        <v>0.93966941356895006</v>
      </c>
      <c r="G28" s="1"/>
      <c r="H28" s="1"/>
      <c r="I28" s="1"/>
    </row>
    <row r="29" spans="1:9" x14ac:dyDescent="0.25">
      <c r="A29" s="8" t="s">
        <v>66</v>
      </c>
      <c r="B29" s="31">
        <v>856</v>
      </c>
      <c r="C29" s="31">
        <v>662</v>
      </c>
      <c r="D29" s="31">
        <v>10818</v>
      </c>
      <c r="E29" s="31">
        <v>9001</v>
      </c>
      <c r="F29" s="10">
        <f t="shared" si="0"/>
        <v>-16.796080606396742</v>
      </c>
      <c r="G29" s="1"/>
      <c r="H29" s="1"/>
      <c r="I29" s="1"/>
    </row>
    <row r="30" spans="1:9" x14ac:dyDescent="0.25">
      <c r="A30" s="11" t="s">
        <v>67</v>
      </c>
      <c r="B30" s="32">
        <v>84230</v>
      </c>
      <c r="C30" s="32">
        <v>126554</v>
      </c>
      <c r="D30" s="32">
        <v>788505</v>
      </c>
      <c r="E30" s="32">
        <v>930728</v>
      </c>
      <c r="F30" s="13">
        <f t="shared" si="0"/>
        <v>18.037044787287329</v>
      </c>
      <c r="G30" s="1"/>
      <c r="H30" s="1"/>
      <c r="I30" s="1"/>
    </row>
    <row r="31" spans="1:9" x14ac:dyDescent="0.25">
      <c r="A31" s="8" t="s">
        <v>68</v>
      </c>
      <c r="B31" s="31">
        <v>132295</v>
      </c>
      <c r="C31" s="31">
        <v>140047</v>
      </c>
      <c r="D31" s="31">
        <v>1173086</v>
      </c>
      <c r="E31" s="31">
        <v>1299423</v>
      </c>
      <c r="F31" s="10">
        <f t="shared" si="0"/>
        <v>10.769628143205182</v>
      </c>
      <c r="G31" s="1"/>
      <c r="H31" s="1"/>
      <c r="I31" s="1"/>
    </row>
    <row r="32" spans="1:9" x14ac:dyDescent="0.25">
      <c r="A32" s="11" t="s">
        <v>69</v>
      </c>
      <c r="B32" s="32">
        <v>3737806</v>
      </c>
      <c r="C32" s="32">
        <v>3999093</v>
      </c>
      <c r="D32" s="32">
        <v>37362946</v>
      </c>
      <c r="E32" s="32">
        <v>36785986</v>
      </c>
      <c r="F32" s="13">
        <f t="shared" si="0"/>
        <v>-1.5442037145571987</v>
      </c>
      <c r="G32" s="1"/>
      <c r="H32" s="1"/>
      <c r="I32" s="1"/>
    </row>
    <row r="33" spans="1:9" x14ac:dyDescent="0.25">
      <c r="A33" s="8" t="s">
        <v>70</v>
      </c>
      <c r="B33" s="31">
        <v>191769</v>
      </c>
      <c r="C33" s="31">
        <v>208448</v>
      </c>
      <c r="D33" s="31">
        <v>1803141</v>
      </c>
      <c r="E33" s="31">
        <v>1771917</v>
      </c>
      <c r="F33" s="10">
        <f t="shared" si="0"/>
        <v>-1.731644946235491</v>
      </c>
      <c r="G33" s="1"/>
      <c r="H33" s="1"/>
      <c r="I33" s="1"/>
    </row>
    <row r="34" spans="1:9" x14ac:dyDescent="0.25">
      <c r="A34" s="11" t="s">
        <v>71</v>
      </c>
      <c r="B34" s="32">
        <v>25924</v>
      </c>
      <c r="C34" s="32">
        <v>21708</v>
      </c>
      <c r="D34" s="32">
        <v>201124</v>
      </c>
      <c r="E34" s="32">
        <v>217337</v>
      </c>
      <c r="F34" s="13">
        <f t="shared" si="0"/>
        <v>8.0611960780414051</v>
      </c>
      <c r="G34" s="1"/>
      <c r="H34" s="1"/>
      <c r="I34" s="1"/>
    </row>
    <row r="35" spans="1:9" x14ac:dyDescent="0.25">
      <c r="A35" s="14" t="s">
        <v>72</v>
      </c>
      <c r="B35" s="15">
        <f>SUM(B7:B34)</f>
        <v>12707303</v>
      </c>
      <c r="C35" s="15">
        <f t="shared" ref="C35:E35" si="1">SUM(C7:C34)</f>
        <v>12506951</v>
      </c>
      <c r="D35" s="15">
        <f t="shared" si="1"/>
        <v>115031925</v>
      </c>
      <c r="E35" s="15">
        <f t="shared" si="1"/>
        <v>116188417</v>
      </c>
      <c r="F35" s="16">
        <f t="shared" si="0"/>
        <v>1.0053661190143544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20633</v>
      </c>
      <c r="C38" s="41">
        <f>D7</f>
        <v>42238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41169385</v>
      </c>
      <c r="G38" s="42">
        <f>LOOKUP(E38,$A$38:$A$65,$C$38:$C$65)</f>
        <v>39296124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780796</v>
      </c>
      <c r="C39" s="41">
        <f t="shared" ref="C39:C65" si="5">D8</f>
        <v>878154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36785986</v>
      </c>
      <c r="G39" s="42">
        <f t="shared" ref="G39:G65" si="8">LOOKUP(E39,$A$38:$A$65,$C$38:$C$65)</f>
        <v>37362946</v>
      </c>
    </row>
    <row r="40" spans="1:9" x14ac:dyDescent="0.25">
      <c r="A40" s="42" t="str">
        <f t="shared" si="3"/>
        <v>ALMERIA</v>
      </c>
      <c r="B40" s="41">
        <f t="shared" si="4"/>
        <v>58236</v>
      </c>
      <c r="C40" s="41">
        <f t="shared" si="5"/>
        <v>62519</v>
      </c>
      <c r="D40" s="41">
        <f t="shared" si="6"/>
        <v>21</v>
      </c>
      <c r="E40" s="42" t="str">
        <f t="shared" si="2"/>
        <v>BARCELONA</v>
      </c>
      <c r="F40" s="42">
        <f t="shared" si="7"/>
        <v>13090102</v>
      </c>
      <c r="G40" s="42">
        <f t="shared" si="8"/>
        <v>12923391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12</v>
      </c>
      <c r="D41" s="41">
        <f t="shared" si="6"/>
        <v>28</v>
      </c>
      <c r="E41" s="42" t="str">
        <f t="shared" si="2"/>
        <v>LAS PALMAS</v>
      </c>
      <c r="F41" s="42">
        <f t="shared" si="7"/>
        <v>8178123</v>
      </c>
      <c r="G41" s="42">
        <f t="shared" si="8"/>
        <v>8547634</v>
      </c>
    </row>
    <row r="42" spans="1:9" x14ac:dyDescent="0.25">
      <c r="A42" s="42" t="str">
        <f t="shared" si="3"/>
        <v>BAHIA DE ALGECIRAS</v>
      </c>
      <c r="B42" s="41">
        <f t="shared" si="4"/>
        <v>41169385</v>
      </c>
      <c r="C42" s="41">
        <f t="shared" si="5"/>
        <v>39296124</v>
      </c>
      <c r="D42" s="41">
        <f t="shared" si="6"/>
        <v>1</v>
      </c>
      <c r="E42" s="42" t="str">
        <f t="shared" si="2"/>
        <v>BILBAO</v>
      </c>
      <c r="F42" s="42">
        <f t="shared" si="7"/>
        <v>4846021</v>
      </c>
      <c r="G42" s="42">
        <f t="shared" si="8"/>
        <v>4649226</v>
      </c>
    </row>
    <row r="43" spans="1:9" x14ac:dyDescent="0.25">
      <c r="A43" s="42" t="str">
        <f t="shared" si="3"/>
        <v>BAHIA DE CADIZ</v>
      </c>
      <c r="B43" s="41">
        <f t="shared" si="4"/>
        <v>602095</v>
      </c>
      <c r="C43" s="41">
        <f t="shared" si="5"/>
        <v>660274</v>
      </c>
      <c r="D43" s="41">
        <f t="shared" si="6"/>
        <v>13</v>
      </c>
      <c r="E43" s="42" t="str">
        <f t="shared" si="2"/>
        <v>CASTELLON</v>
      </c>
      <c r="F43" s="42">
        <f t="shared" si="7"/>
        <v>2084476</v>
      </c>
      <c r="G43" s="42">
        <f t="shared" si="8"/>
        <v>1950885</v>
      </c>
    </row>
    <row r="44" spans="1:9" x14ac:dyDescent="0.25">
      <c r="A44" s="42" t="str">
        <f t="shared" si="3"/>
        <v>BALEARES</v>
      </c>
      <c r="B44" s="41">
        <f t="shared" si="4"/>
        <v>221131</v>
      </c>
      <c r="C44" s="41">
        <f t="shared" si="5"/>
        <v>191614</v>
      </c>
      <c r="D44" s="41">
        <f t="shared" si="6"/>
        <v>16</v>
      </c>
      <c r="E44" s="42" t="str">
        <f t="shared" si="2"/>
        <v>SANTA CRUZ DE TENERIFE</v>
      </c>
      <c r="F44" s="42">
        <f t="shared" si="7"/>
        <v>1790913</v>
      </c>
      <c r="G44" s="42">
        <f t="shared" si="8"/>
        <v>1774241</v>
      </c>
    </row>
    <row r="45" spans="1:9" x14ac:dyDescent="0.25">
      <c r="A45" s="42" t="str">
        <f t="shared" si="3"/>
        <v>BARCELONA</v>
      </c>
      <c r="B45" s="41">
        <f t="shared" si="4"/>
        <v>13090102</v>
      </c>
      <c r="C45" s="41">
        <f t="shared" si="5"/>
        <v>12923391</v>
      </c>
      <c r="D45" s="41">
        <f t="shared" si="6"/>
        <v>3</v>
      </c>
      <c r="E45" s="42" t="str">
        <f t="shared" si="2"/>
        <v>VIGO</v>
      </c>
      <c r="F45" s="42">
        <f t="shared" si="7"/>
        <v>1771917</v>
      </c>
      <c r="G45" s="42">
        <f t="shared" si="8"/>
        <v>1803141</v>
      </c>
    </row>
    <row r="46" spans="1:9" x14ac:dyDescent="0.25">
      <c r="A46" s="42" t="str">
        <f t="shared" si="3"/>
        <v>BILBAO</v>
      </c>
      <c r="B46" s="41">
        <f t="shared" si="4"/>
        <v>4846021</v>
      </c>
      <c r="C46" s="41">
        <f t="shared" si="5"/>
        <v>4649226</v>
      </c>
      <c r="D46" s="41">
        <f t="shared" si="6"/>
        <v>5</v>
      </c>
      <c r="E46" s="42" t="str">
        <f t="shared" si="2"/>
        <v>TARRAGONA</v>
      </c>
      <c r="F46" s="42">
        <f t="shared" si="7"/>
        <v>1299423</v>
      </c>
      <c r="G46" s="42">
        <f t="shared" si="8"/>
        <v>1173086</v>
      </c>
    </row>
    <row r="47" spans="1:9" x14ac:dyDescent="0.25">
      <c r="A47" s="42" t="str">
        <f t="shared" si="3"/>
        <v>CARTAGENA</v>
      </c>
      <c r="B47" s="41">
        <f t="shared" si="4"/>
        <v>823522</v>
      </c>
      <c r="C47" s="41">
        <f t="shared" si="5"/>
        <v>709208</v>
      </c>
      <c r="D47" s="41">
        <f t="shared" si="6"/>
        <v>11</v>
      </c>
      <c r="E47" s="42" t="str">
        <f t="shared" si="2"/>
        <v>SEVILLA</v>
      </c>
      <c r="F47" s="42">
        <f t="shared" si="7"/>
        <v>930728</v>
      </c>
      <c r="G47" s="42">
        <f t="shared" si="8"/>
        <v>788505</v>
      </c>
    </row>
    <row r="48" spans="1:9" x14ac:dyDescent="0.25">
      <c r="A48" s="42" t="str">
        <f t="shared" si="3"/>
        <v>CASTELLON</v>
      </c>
      <c r="B48" s="41">
        <f t="shared" si="4"/>
        <v>2084476</v>
      </c>
      <c r="C48" s="41">
        <f t="shared" si="5"/>
        <v>1950885</v>
      </c>
      <c r="D48" s="41">
        <f t="shared" si="6"/>
        <v>6</v>
      </c>
      <c r="E48" s="42" t="str">
        <f t="shared" si="2"/>
        <v>CARTAGENA</v>
      </c>
      <c r="F48" s="42">
        <f t="shared" si="7"/>
        <v>823522</v>
      </c>
      <c r="G48" s="42">
        <f t="shared" si="8"/>
        <v>709208</v>
      </c>
    </row>
    <row r="49" spans="1:7" x14ac:dyDescent="0.25">
      <c r="A49" s="42" t="str">
        <f t="shared" si="3"/>
        <v>CEUTA</v>
      </c>
      <c r="B49" s="41">
        <f t="shared" si="4"/>
        <v>85831</v>
      </c>
      <c r="C49" s="41">
        <f t="shared" si="5"/>
        <v>70346</v>
      </c>
      <c r="D49" s="41">
        <f t="shared" si="6"/>
        <v>20</v>
      </c>
      <c r="E49" s="42" t="str">
        <f t="shared" si="2"/>
        <v>ALICANTE</v>
      </c>
      <c r="F49" s="42">
        <f t="shared" si="7"/>
        <v>780796</v>
      </c>
      <c r="G49" s="42">
        <f t="shared" si="8"/>
        <v>878154</v>
      </c>
    </row>
    <row r="50" spans="1:7" x14ac:dyDescent="0.25">
      <c r="A50" s="42" t="str">
        <f t="shared" si="3"/>
        <v>FERROL-SAN CIBRAO</v>
      </c>
      <c r="B50" s="41">
        <f t="shared" si="4"/>
        <v>4658</v>
      </c>
      <c r="C50" s="41">
        <f t="shared" si="5"/>
        <v>6003</v>
      </c>
      <c r="D50" s="41">
        <f t="shared" si="6"/>
        <v>26</v>
      </c>
      <c r="E50" s="42" t="str">
        <f t="shared" si="2"/>
        <v>BAHIA DE CADIZ</v>
      </c>
      <c r="F50" s="42">
        <f t="shared" si="7"/>
        <v>602095</v>
      </c>
      <c r="G50" s="42">
        <f t="shared" si="8"/>
        <v>660274</v>
      </c>
    </row>
    <row r="51" spans="1:7" x14ac:dyDescent="0.25">
      <c r="A51" s="42" t="str">
        <f t="shared" si="3"/>
        <v>GIJON</v>
      </c>
      <c r="B51" s="41">
        <f t="shared" si="4"/>
        <v>529997</v>
      </c>
      <c r="C51" s="41">
        <f t="shared" si="5"/>
        <v>581187</v>
      </c>
      <c r="D51" s="41">
        <f t="shared" si="6"/>
        <v>14</v>
      </c>
      <c r="E51" s="42" t="str">
        <f t="shared" si="2"/>
        <v>GIJON</v>
      </c>
      <c r="F51" s="42">
        <f t="shared" si="7"/>
        <v>529997</v>
      </c>
      <c r="G51" s="42">
        <f t="shared" si="8"/>
        <v>581187</v>
      </c>
    </row>
    <row r="52" spans="1:7" x14ac:dyDescent="0.25">
      <c r="A52" s="42" t="str">
        <f t="shared" si="3"/>
        <v>HUELVA</v>
      </c>
      <c r="B52" s="41">
        <f t="shared" si="4"/>
        <v>49858</v>
      </c>
      <c r="C52" s="41">
        <f t="shared" si="5"/>
        <v>8304</v>
      </c>
      <c r="D52" s="41">
        <f t="shared" si="6"/>
        <v>22</v>
      </c>
      <c r="E52" s="42" t="str">
        <f t="shared" si="2"/>
        <v>MALAGA</v>
      </c>
      <c r="F52" s="42">
        <f t="shared" si="7"/>
        <v>429875</v>
      </c>
      <c r="G52" s="42">
        <f t="shared" si="8"/>
        <v>906366</v>
      </c>
    </row>
    <row r="53" spans="1:7" x14ac:dyDescent="0.25">
      <c r="A53" s="42" t="str">
        <f t="shared" si="3"/>
        <v>LAS PALMAS</v>
      </c>
      <c r="B53" s="41">
        <f t="shared" si="4"/>
        <v>8178123</v>
      </c>
      <c r="C53" s="41">
        <f t="shared" si="5"/>
        <v>8547634</v>
      </c>
      <c r="D53" s="41">
        <f t="shared" si="6"/>
        <v>4</v>
      </c>
      <c r="E53" s="42" t="str">
        <f t="shared" si="2"/>
        <v>BALEARES</v>
      </c>
      <c r="F53" s="42">
        <f t="shared" si="7"/>
        <v>221131</v>
      </c>
      <c r="G53" s="42">
        <f t="shared" si="8"/>
        <v>191614</v>
      </c>
    </row>
    <row r="54" spans="1:7" x14ac:dyDescent="0.25">
      <c r="A54" s="42" t="str">
        <f t="shared" si="3"/>
        <v>MALAGA</v>
      </c>
      <c r="B54" s="41">
        <f t="shared" si="4"/>
        <v>429875</v>
      </c>
      <c r="C54" s="41">
        <f t="shared" si="5"/>
        <v>906366</v>
      </c>
      <c r="D54" s="41">
        <f t="shared" si="6"/>
        <v>15</v>
      </c>
      <c r="E54" s="42" t="str">
        <f t="shared" si="2"/>
        <v>VILAGARCIA</v>
      </c>
      <c r="F54" s="42">
        <f t="shared" si="7"/>
        <v>217337</v>
      </c>
      <c r="G54" s="42">
        <f t="shared" si="8"/>
        <v>201124</v>
      </c>
    </row>
    <row r="55" spans="1:7" x14ac:dyDescent="0.25">
      <c r="A55" s="42" t="str">
        <f t="shared" si="3"/>
        <v>MARIN Y RIA DE PONTEVEDRA</v>
      </c>
      <c r="B55" s="41">
        <f t="shared" si="4"/>
        <v>180494</v>
      </c>
      <c r="C55" s="41">
        <f t="shared" si="5"/>
        <v>203878</v>
      </c>
      <c r="D55" s="41">
        <f t="shared" si="6"/>
        <v>19</v>
      </c>
      <c r="E55" s="42" t="str">
        <f t="shared" si="2"/>
        <v>MELILLA</v>
      </c>
      <c r="F55" s="42">
        <f t="shared" ref="F55:F65" si="9">LOOKUP(E55,$A$38:$A$65,$B$38:$B$65)</f>
        <v>212480</v>
      </c>
      <c r="G55" s="42">
        <f t="shared" si="8"/>
        <v>191933</v>
      </c>
    </row>
    <row r="56" spans="1:7" x14ac:dyDescent="0.25">
      <c r="A56" s="42" t="str">
        <f t="shared" si="3"/>
        <v>MELILLA</v>
      </c>
      <c r="B56" s="41">
        <f t="shared" si="4"/>
        <v>212480</v>
      </c>
      <c r="C56" s="41">
        <f t="shared" si="5"/>
        <v>191933</v>
      </c>
      <c r="D56" s="41">
        <f t="shared" si="6"/>
        <v>18</v>
      </c>
      <c r="E56" s="42" t="str">
        <f t="shared" si="2"/>
        <v>MARIN Y RIA DE PONTEVEDRA</v>
      </c>
      <c r="F56" s="42">
        <f t="shared" si="9"/>
        <v>180494</v>
      </c>
      <c r="G56" s="42">
        <f t="shared" si="8"/>
        <v>203878</v>
      </c>
    </row>
    <row r="57" spans="1:7" x14ac:dyDescent="0.25">
      <c r="A57" s="42" t="str">
        <f t="shared" si="3"/>
        <v>MOTRIL</v>
      </c>
      <c r="B57" s="41">
        <f t="shared" si="4"/>
        <v>15377</v>
      </c>
      <c r="C57" s="41">
        <f t="shared" si="5"/>
        <v>38768</v>
      </c>
      <c r="D57" s="41">
        <f t="shared" si="6"/>
        <v>24</v>
      </c>
      <c r="E57" s="42" t="str">
        <f t="shared" si="2"/>
        <v>CEUTA</v>
      </c>
      <c r="F57" s="42">
        <f t="shared" si="9"/>
        <v>85831</v>
      </c>
      <c r="G57" s="42">
        <f t="shared" si="8"/>
        <v>70346</v>
      </c>
    </row>
    <row r="58" spans="1:7" x14ac:dyDescent="0.25">
      <c r="A58" s="42" t="str">
        <f t="shared" si="3"/>
        <v>PASAIA</v>
      </c>
      <c r="B58" s="41">
        <f t="shared" si="4"/>
        <v>22</v>
      </c>
      <c r="C58" s="41">
        <f t="shared" si="5"/>
        <v>0</v>
      </c>
      <c r="D58" s="41">
        <f t="shared" si="6"/>
        <v>27</v>
      </c>
      <c r="E58" s="42" t="str">
        <f t="shared" si="2"/>
        <v>ALMERIA</v>
      </c>
      <c r="F58" s="42">
        <f t="shared" si="9"/>
        <v>58236</v>
      </c>
      <c r="G58" s="42">
        <f t="shared" si="8"/>
        <v>62519</v>
      </c>
    </row>
    <row r="59" spans="1:7" x14ac:dyDescent="0.25">
      <c r="A59" s="42" t="str">
        <f t="shared" si="3"/>
        <v>SANTA CRUZ DE TENERIFE</v>
      </c>
      <c r="B59" s="41">
        <f t="shared" si="4"/>
        <v>1790913</v>
      </c>
      <c r="C59" s="41">
        <f t="shared" si="5"/>
        <v>1774241</v>
      </c>
      <c r="D59" s="41">
        <f t="shared" si="6"/>
        <v>7</v>
      </c>
      <c r="E59" s="42" t="str">
        <f t="shared" si="2"/>
        <v>HUELVA</v>
      </c>
      <c r="F59" s="42">
        <f t="shared" si="9"/>
        <v>49858</v>
      </c>
      <c r="G59" s="42">
        <f t="shared" si="8"/>
        <v>8304</v>
      </c>
    </row>
    <row r="60" spans="1:7" x14ac:dyDescent="0.25">
      <c r="A60" s="42" t="str">
        <f t="shared" si="3"/>
        <v>SANTANDER</v>
      </c>
      <c r="B60" s="41">
        <f t="shared" si="4"/>
        <v>9001</v>
      </c>
      <c r="C60" s="41">
        <f t="shared" si="5"/>
        <v>10818</v>
      </c>
      <c r="D60" s="41">
        <f t="shared" si="6"/>
        <v>25</v>
      </c>
      <c r="E60" s="42" t="str">
        <f t="shared" si="2"/>
        <v>A CORUÑA</v>
      </c>
      <c r="F60" s="42">
        <f t="shared" si="9"/>
        <v>20633</v>
      </c>
      <c r="G60" s="42">
        <f t="shared" si="8"/>
        <v>42238</v>
      </c>
    </row>
    <row r="61" spans="1:7" x14ac:dyDescent="0.25">
      <c r="A61" s="42" t="str">
        <f t="shared" si="3"/>
        <v>SEVILLA</v>
      </c>
      <c r="B61" s="41">
        <f t="shared" si="4"/>
        <v>930728</v>
      </c>
      <c r="C61" s="41">
        <f t="shared" si="5"/>
        <v>788505</v>
      </c>
      <c r="D61" s="41">
        <f t="shared" si="6"/>
        <v>10</v>
      </c>
      <c r="E61" s="42" t="str">
        <f t="shared" si="2"/>
        <v>MOTRIL</v>
      </c>
      <c r="F61" s="42">
        <f t="shared" si="9"/>
        <v>15377</v>
      </c>
      <c r="G61" s="42">
        <f t="shared" si="8"/>
        <v>38768</v>
      </c>
    </row>
    <row r="62" spans="1:7" x14ac:dyDescent="0.25">
      <c r="A62" s="42" t="str">
        <f t="shared" si="3"/>
        <v>TARRAGONA</v>
      </c>
      <c r="B62" s="41">
        <f t="shared" si="4"/>
        <v>1299423</v>
      </c>
      <c r="C62" s="41">
        <f t="shared" si="5"/>
        <v>1173086</v>
      </c>
      <c r="D62" s="41">
        <f t="shared" si="6"/>
        <v>9</v>
      </c>
      <c r="E62" s="42" t="str">
        <f t="shared" si="2"/>
        <v>SANTANDER</v>
      </c>
      <c r="F62" s="42">
        <f t="shared" si="9"/>
        <v>9001</v>
      </c>
      <c r="G62" s="42">
        <f t="shared" si="8"/>
        <v>10818</v>
      </c>
    </row>
    <row r="63" spans="1:7" x14ac:dyDescent="0.25">
      <c r="A63" s="42" t="str">
        <f t="shared" si="3"/>
        <v>VALENCIA</v>
      </c>
      <c r="B63" s="41">
        <f t="shared" si="4"/>
        <v>36785986</v>
      </c>
      <c r="C63" s="41">
        <f t="shared" si="5"/>
        <v>37362946</v>
      </c>
      <c r="D63" s="41">
        <f t="shared" si="6"/>
        <v>2</v>
      </c>
      <c r="E63" s="42" t="str">
        <f t="shared" si="2"/>
        <v>FERROL-SAN CIBRAO</v>
      </c>
      <c r="F63" s="42">
        <f t="shared" si="9"/>
        <v>4658</v>
      </c>
      <c r="G63" s="42">
        <f t="shared" si="8"/>
        <v>6003</v>
      </c>
    </row>
    <row r="64" spans="1:7" x14ac:dyDescent="0.25">
      <c r="A64" s="42" t="str">
        <f t="shared" si="3"/>
        <v>VIGO</v>
      </c>
      <c r="B64" s="41">
        <f t="shared" si="4"/>
        <v>1771917</v>
      </c>
      <c r="C64" s="41">
        <f t="shared" si="5"/>
        <v>1803141</v>
      </c>
      <c r="D64" s="41">
        <f t="shared" si="6"/>
        <v>8</v>
      </c>
      <c r="E64" s="42" t="str">
        <f t="shared" si="2"/>
        <v>PASAIA</v>
      </c>
      <c r="F64" s="42">
        <f t="shared" si="9"/>
        <v>22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217337</v>
      </c>
      <c r="C65" s="41">
        <f t="shared" si="5"/>
        <v>201124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12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Septiembre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5834</v>
      </c>
      <c r="C8" s="34">
        <v>8727</v>
      </c>
      <c r="D8" s="34">
        <v>71352</v>
      </c>
      <c r="E8" s="34">
        <v>73849</v>
      </c>
      <c r="F8" s="13">
        <f t="shared" ref="F8:F35" si="0">((E8*100)/D8)-100</f>
        <v>3.4995515192286177</v>
      </c>
      <c r="G8" s="1"/>
      <c r="H8" s="1"/>
      <c r="I8" s="1"/>
    </row>
    <row r="9" spans="1:12" x14ac:dyDescent="0.25">
      <c r="A9" s="8" t="s">
        <v>46</v>
      </c>
      <c r="B9" s="33">
        <v>26385</v>
      </c>
      <c r="C9" s="33">
        <v>25566</v>
      </c>
      <c r="D9" s="33">
        <v>273230</v>
      </c>
      <c r="E9" s="33">
        <v>248063</v>
      </c>
      <c r="F9" s="10">
        <f t="shared" si="0"/>
        <v>-9.2109212019177988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405378</v>
      </c>
      <c r="C11" s="33">
        <v>423912</v>
      </c>
      <c r="D11" s="33">
        <v>4524351</v>
      </c>
      <c r="E11" s="33">
        <v>4756956</v>
      </c>
      <c r="F11" s="10">
        <f t="shared" si="0"/>
        <v>5.1411793647309878</v>
      </c>
      <c r="G11" s="1"/>
      <c r="H11" s="1"/>
      <c r="I11" s="1"/>
    </row>
    <row r="12" spans="1:12" x14ac:dyDescent="0.25">
      <c r="A12" s="11" t="s">
        <v>49</v>
      </c>
      <c r="B12" s="34">
        <v>50038</v>
      </c>
      <c r="C12" s="34">
        <v>59374</v>
      </c>
      <c r="D12" s="34">
        <v>551147</v>
      </c>
      <c r="E12" s="34">
        <v>551397</v>
      </c>
      <c r="F12" s="13">
        <f t="shared" si="0"/>
        <v>4.5359949342014261E-2</v>
      </c>
      <c r="G12" s="1"/>
      <c r="H12" s="1"/>
      <c r="I12" s="1"/>
    </row>
    <row r="13" spans="1:12" x14ac:dyDescent="0.25">
      <c r="A13" s="8" t="s">
        <v>50</v>
      </c>
      <c r="B13" s="33">
        <v>670681</v>
      </c>
      <c r="C13" s="33">
        <v>781023</v>
      </c>
      <c r="D13" s="33">
        <v>6657361</v>
      </c>
      <c r="E13" s="33">
        <v>7116272</v>
      </c>
      <c r="F13" s="10">
        <f t="shared" si="0"/>
        <v>6.8932869946514899</v>
      </c>
      <c r="G13" s="1"/>
      <c r="H13" s="1"/>
      <c r="I13" s="1"/>
    </row>
    <row r="14" spans="1:12" x14ac:dyDescent="0.25">
      <c r="A14" s="11" t="s">
        <v>51</v>
      </c>
      <c r="B14" s="34">
        <v>739619</v>
      </c>
      <c r="C14" s="34">
        <v>796572</v>
      </c>
      <c r="D14" s="34">
        <v>7048700</v>
      </c>
      <c r="E14" s="34">
        <v>7434691</v>
      </c>
      <c r="F14" s="13">
        <f t="shared" si="0"/>
        <v>5.47605941521131</v>
      </c>
      <c r="G14" s="1"/>
      <c r="H14" s="1"/>
      <c r="I14" s="1"/>
    </row>
    <row r="15" spans="1:12" x14ac:dyDescent="0.25">
      <c r="A15" s="8" t="s">
        <v>52</v>
      </c>
      <c r="B15" s="33">
        <v>72027</v>
      </c>
      <c r="C15" s="33">
        <v>71815</v>
      </c>
      <c r="D15" s="33">
        <v>672595</v>
      </c>
      <c r="E15" s="33">
        <v>561538</v>
      </c>
      <c r="F15" s="10">
        <f t="shared" si="0"/>
        <v>-16.511719534043522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4366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33">
        <v>20839</v>
      </c>
      <c r="C17" s="33">
        <v>27799</v>
      </c>
      <c r="D17" s="33">
        <v>344501</v>
      </c>
      <c r="E17" s="33">
        <v>344917</v>
      </c>
      <c r="F17" s="10">
        <f t="shared" si="0"/>
        <v>0.12075436646047422</v>
      </c>
      <c r="G17" s="1"/>
      <c r="H17" s="1"/>
      <c r="I17" s="1"/>
    </row>
    <row r="18" spans="1:9" x14ac:dyDescent="0.25">
      <c r="A18" s="11" t="s">
        <v>55</v>
      </c>
      <c r="B18" s="34">
        <v>84597</v>
      </c>
      <c r="C18" s="34">
        <v>85879</v>
      </c>
      <c r="D18" s="34">
        <v>707063</v>
      </c>
      <c r="E18" s="34">
        <v>718919</v>
      </c>
      <c r="F18" s="13">
        <f t="shared" si="0"/>
        <v>1.6767954199272168</v>
      </c>
      <c r="G18" s="1"/>
      <c r="H18" s="1"/>
      <c r="I18" s="1"/>
    </row>
    <row r="19" spans="1:9" x14ac:dyDescent="0.25">
      <c r="A19" s="8" t="s">
        <v>56</v>
      </c>
      <c r="B19" s="33">
        <v>2801</v>
      </c>
      <c r="C19" s="33">
        <v>4890</v>
      </c>
      <c r="D19" s="33">
        <v>36951</v>
      </c>
      <c r="E19" s="33">
        <v>42183</v>
      </c>
      <c r="F19" s="10">
        <f t="shared" si="0"/>
        <v>14.159292035398224</v>
      </c>
      <c r="G19" s="1"/>
      <c r="H19" s="1"/>
      <c r="I19" s="1"/>
    </row>
    <row r="20" spans="1:9" x14ac:dyDescent="0.25">
      <c r="A20" s="11" t="s">
        <v>57</v>
      </c>
      <c r="B20" s="34">
        <v>61843</v>
      </c>
      <c r="C20" s="34">
        <v>29405</v>
      </c>
      <c r="D20" s="34">
        <v>509499</v>
      </c>
      <c r="E20" s="34">
        <v>478594</v>
      </c>
      <c r="F20" s="13">
        <f t="shared" si="0"/>
        <v>-6.0657626413398305</v>
      </c>
      <c r="G20" s="1"/>
      <c r="H20" s="1"/>
      <c r="I20" s="1"/>
    </row>
    <row r="21" spans="1:9" x14ac:dyDescent="0.25">
      <c r="A21" s="8" t="s">
        <v>58</v>
      </c>
      <c r="B21" s="33">
        <v>8735</v>
      </c>
      <c r="C21" s="33">
        <v>11173</v>
      </c>
      <c r="D21" s="33">
        <v>130688</v>
      </c>
      <c r="E21" s="33">
        <v>102019</v>
      </c>
      <c r="F21" s="10">
        <f t="shared" si="0"/>
        <v>-21.936979676787459</v>
      </c>
      <c r="G21" s="1"/>
      <c r="H21" s="1"/>
      <c r="I21" s="1"/>
    </row>
    <row r="22" spans="1:9" x14ac:dyDescent="0.25">
      <c r="A22" s="11" t="s">
        <v>59</v>
      </c>
      <c r="B22" s="34">
        <v>240558</v>
      </c>
      <c r="C22" s="34">
        <v>290896</v>
      </c>
      <c r="D22" s="34">
        <v>2058612</v>
      </c>
      <c r="E22" s="34">
        <v>2428120</v>
      </c>
      <c r="F22" s="13">
        <f t="shared" si="0"/>
        <v>17.949375598704364</v>
      </c>
      <c r="G22" s="1"/>
      <c r="H22" s="1"/>
      <c r="I22" s="1"/>
    </row>
    <row r="23" spans="1:9" x14ac:dyDescent="0.25">
      <c r="A23" s="8" t="s">
        <v>60</v>
      </c>
      <c r="B23" s="33">
        <v>39361</v>
      </c>
      <c r="C23" s="33">
        <v>45132</v>
      </c>
      <c r="D23" s="33">
        <v>364986</v>
      </c>
      <c r="E23" s="33">
        <v>376298</v>
      </c>
      <c r="F23" s="10">
        <f t="shared" si="0"/>
        <v>3.0992969593354331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53083</v>
      </c>
      <c r="C25" s="33">
        <v>61592</v>
      </c>
      <c r="D25" s="33">
        <v>520715</v>
      </c>
      <c r="E25" s="33">
        <v>523366</v>
      </c>
      <c r="F25" s="10">
        <f t="shared" si="0"/>
        <v>0.50910766926246254</v>
      </c>
      <c r="G25" s="1"/>
      <c r="H25" s="1"/>
      <c r="I25" s="1"/>
    </row>
    <row r="26" spans="1:9" x14ac:dyDescent="0.25">
      <c r="A26" s="11" t="s">
        <v>63</v>
      </c>
      <c r="B26" s="34">
        <v>11861</v>
      </c>
      <c r="C26" s="34">
        <v>16902</v>
      </c>
      <c r="D26" s="34">
        <v>122358</v>
      </c>
      <c r="E26" s="34">
        <v>140426</v>
      </c>
      <c r="F26" s="13">
        <f t="shared" si="0"/>
        <v>14.766504846434231</v>
      </c>
      <c r="G26" s="1"/>
      <c r="H26" s="1"/>
      <c r="I26" s="1"/>
    </row>
    <row r="27" spans="1:9" x14ac:dyDescent="0.25">
      <c r="A27" s="8" t="s">
        <v>64</v>
      </c>
      <c r="B27" s="33">
        <v>36824</v>
      </c>
      <c r="C27" s="33">
        <v>57525</v>
      </c>
      <c r="D27" s="33">
        <v>348752</v>
      </c>
      <c r="E27" s="33">
        <v>399577</v>
      </c>
      <c r="F27" s="10">
        <f t="shared" si="0"/>
        <v>14.573393127494612</v>
      </c>
      <c r="G27" s="1"/>
      <c r="H27" s="1"/>
      <c r="I27" s="1"/>
    </row>
    <row r="28" spans="1:9" x14ac:dyDescent="0.25">
      <c r="A28" s="11" t="s">
        <v>65</v>
      </c>
      <c r="B28" s="34">
        <v>255009</v>
      </c>
      <c r="C28" s="34">
        <v>275762</v>
      </c>
      <c r="D28" s="34">
        <v>2260791</v>
      </c>
      <c r="E28" s="34">
        <v>2348597</v>
      </c>
      <c r="F28" s="13">
        <f t="shared" si="0"/>
        <v>3.8838618872775044</v>
      </c>
      <c r="G28" s="1"/>
      <c r="H28" s="1"/>
      <c r="I28" s="1"/>
    </row>
    <row r="29" spans="1:9" x14ac:dyDescent="0.25">
      <c r="A29" s="8" t="s">
        <v>66</v>
      </c>
      <c r="B29" s="33">
        <v>104694</v>
      </c>
      <c r="C29" s="33">
        <v>101700</v>
      </c>
      <c r="D29" s="33">
        <v>874724</v>
      </c>
      <c r="E29" s="33">
        <v>984684</v>
      </c>
      <c r="F29" s="10">
        <f t="shared" si="0"/>
        <v>12.570822339389338</v>
      </c>
      <c r="G29" s="1"/>
      <c r="H29" s="1"/>
      <c r="I29" s="1"/>
    </row>
    <row r="30" spans="1:9" x14ac:dyDescent="0.25">
      <c r="A30" s="11" t="s">
        <v>67</v>
      </c>
      <c r="B30" s="34">
        <v>23135</v>
      </c>
      <c r="C30" s="34">
        <v>24784</v>
      </c>
      <c r="D30" s="34">
        <v>173129</v>
      </c>
      <c r="E30" s="34">
        <v>216212</v>
      </c>
      <c r="F30" s="13">
        <f t="shared" si="0"/>
        <v>24.884912406355951</v>
      </c>
      <c r="G30" s="1"/>
      <c r="H30" s="1"/>
      <c r="I30" s="1"/>
    </row>
    <row r="31" spans="1:9" x14ac:dyDescent="0.25">
      <c r="A31" s="8" t="s">
        <v>68</v>
      </c>
      <c r="B31" s="33">
        <v>7974</v>
      </c>
      <c r="C31" s="33">
        <v>9092</v>
      </c>
      <c r="D31" s="33">
        <v>116954</v>
      </c>
      <c r="E31" s="33">
        <v>66639</v>
      </c>
      <c r="F31" s="10">
        <f t="shared" si="0"/>
        <v>-43.021187817432498</v>
      </c>
      <c r="G31" s="1"/>
      <c r="H31" s="1"/>
      <c r="I31" s="1"/>
    </row>
    <row r="32" spans="1:9" x14ac:dyDescent="0.25">
      <c r="A32" s="11" t="s">
        <v>69</v>
      </c>
      <c r="B32" s="34">
        <v>517823</v>
      </c>
      <c r="C32" s="34">
        <v>641863</v>
      </c>
      <c r="D32" s="34">
        <v>4766974</v>
      </c>
      <c r="E32" s="34">
        <v>5672454</v>
      </c>
      <c r="F32" s="13">
        <f t="shared" si="0"/>
        <v>18.994859212573843</v>
      </c>
      <c r="G32" s="1"/>
      <c r="H32" s="1"/>
      <c r="I32" s="1"/>
    </row>
    <row r="33" spans="1:9" x14ac:dyDescent="0.25">
      <c r="A33" s="8" t="s">
        <v>70</v>
      </c>
      <c r="B33" s="33">
        <v>77836</v>
      </c>
      <c r="C33" s="33">
        <v>74269</v>
      </c>
      <c r="D33" s="33">
        <v>729032</v>
      </c>
      <c r="E33" s="33">
        <v>621181</v>
      </c>
      <c r="F33" s="10">
        <f t="shared" si="0"/>
        <v>-14.79372647565539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3516935</v>
      </c>
      <c r="C35" s="15">
        <f t="shared" ref="C35:E35" si="1">SUM(C7:C34)</f>
        <v>3925652</v>
      </c>
      <c r="D35" s="15">
        <f t="shared" si="1"/>
        <v>33868831</v>
      </c>
      <c r="E35" s="15">
        <f t="shared" si="1"/>
        <v>36206952</v>
      </c>
      <c r="F35" s="16">
        <f t="shared" si="0"/>
        <v>6.9034594078549674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7434691</v>
      </c>
      <c r="G38" s="42">
        <f>LOOKUP(E38,$A$38:$A$65,$C$38:$C$65)</f>
        <v>7048700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73849</v>
      </c>
      <c r="C39" s="41">
        <f t="shared" ref="C39:C65" si="5">D8</f>
        <v>71352</v>
      </c>
      <c r="D39" s="41">
        <f t="shared" ref="D39:D65" si="6">_xlfn.RANK.EQ(B39,$B$38:$B$65)+COUNTIF($B$38:$B$65,B39)-1</f>
        <v>21</v>
      </c>
      <c r="E39" s="42" t="str">
        <f t="shared" si="2"/>
        <v>BALEARES</v>
      </c>
      <c r="F39" s="42">
        <f t="shared" ref="F39:F54" si="7">LOOKUP(E39,$A$38:$A$65,$B$38:$B$65)</f>
        <v>7116272</v>
      </c>
      <c r="G39" s="42">
        <f t="shared" ref="G39:G65" si="8">LOOKUP(E39,$A$38:$A$65,$C$38:$C$65)</f>
        <v>6657361</v>
      </c>
    </row>
    <row r="40" spans="1:9" x14ac:dyDescent="0.25">
      <c r="A40" s="42" t="str">
        <f t="shared" si="3"/>
        <v>ALMERIA</v>
      </c>
      <c r="B40" s="41">
        <f t="shared" si="4"/>
        <v>248063</v>
      </c>
      <c r="C40" s="41">
        <f t="shared" si="5"/>
        <v>273230</v>
      </c>
      <c r="D40" s="41">
        <f t="shared" si="6"/>
        <v>17</v>
      </c>
      <c r="E40" s="42" t="str">
        <f t="shared" si="2"/>
        <v>VALENCIA</v>
      </c>
      <c r="F40" s="42">
        <f t="shared" si="7"/>
        <v>5672454</v>
      </c>
      <c r="G40" s="42">
        <f t="shared" si="8"/>
        <v>4766974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4756956</v>
      </c>
      <c r="G41" s="42">
        <f t="shared" si="8"/>
        <v>4524351</v>
      </c>
    </row>
    <row r="42" spans="1:9" x14ac:dyDescent="0.25">
      <c r="A42" s="42" t="str">
        <f t="shared" si="3"/>
        <v>BAHIA DE ALGECIRAS</v>
      </c>
      <c r="B42" s="41">
        <f t="shared" si="4"/>
        <v>4756956</v>
      </c>
      <c r="C42" s="41">
        <f t="shared" si="5"/>
        <v>4524351</v>
      </c>
      <c r="D42" s="41">
        <f t="shared" si="6"/>
        <v>4</v>
      </c>
      <c r="E42" s="42" t="str">
        <f t="shared" si="2"/>
        <v>LAS PALMAS</v>
      </c>
      <c r="F42" s="42">
        <f t="shared" si="7"/>
        <v>2428120</v>
      </c>
      <c r="G42" s="42">
        <f t="shared" si="8"/>
        <v>2058612</v>
      </c>
    </row>
    <row r="43" spans="1:9" x14ac:dyDescent="0.25">
      <c r="A43" s="42" t="str">
        <f t="shared" si="3"/>
        <v>BAHIA DE CADIZ</v>
      </c>
      <c r="B43" s="41">
        <f t="shared" si="4"/>
        <v>551397</v>
      </c>
      <c r="C43" s="41">
        <f t="shared" si="5"/>
        <v>551147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2348597</v>
      </c>
      <c r="G43" s="42">
        <f t="shared" si="8"/>
        <v>2260791</v>
      </c>
    </row>
    <row r="44" spans="1:9" x14ac:dyDescent="0.25">
      <c r="A44" s="42" t="str">
        <f t="shared" si="3"/>
        <v>BALEARES</v>
      </c>
      <c r="B44" s="41">
        <f t="shared" si="4"/>
        <v>7116272</v>
      </c>
      <c r="C44" s="41">
        <f t="shared" si="5"/>
        <v>6657361</v>
      </c>
      <c r="D44" s="41">
        <f t="shared" si="6"/>
        <v>2</v>
      </c>
      <c r="E44" s="42" t="str">
        <f t="shared" si="2"/>
        <v>SANTANDER</v>
      </c>
      <c r="F44" s="42">
        <f t="shared" si="7"/>
        <v>984684</v>
      </c>
      <c r="G44" s="42">
        <f t="shared" si="8"/>
        <v>874724</v>
      </c>
    </row>
    <row r="45" spans="1:9" x14ac:dyDescent="0.25">
      <c r="A45" s="42" t="str">
        <f t="shared" si="3"/>
        <v>BARCELONA</v>
      </c>
      <c r="B45" s="41">
        <f t="shared" si="4"/>
        <v>7434691</v>
      </c>
      <c r="C45" s="41">
        <f t="shared" si="5"/>
        <v>7048700</v>
      </c>
      <c r="D45" s="41">
        <f t="shared" si="6"/>
        <v>1</v>
      </c>
      <c r="E45" s="42" t="str">
        <f t="shared" si="2"/>
        <v>CEUTA</v>
      </c>
      <c r="F45" s="42">
        <f t="shared" si="7"/>
        <v>718919</v>
      </c>
      <c r="G45" s="42">
        <f t="shared" si="8"/>
        <v>707063</v>
      </c>
    </row>
    <row r="46" spans="1:9" x14ac:dyDescent="0.25">
      <c r="A46" s="42" t="str">
        <f t="shared" si="3"/>
        <v>BILBAO</v>
      </c>
      <c r="B46" s="41">
        <f t="shared" si="4"/>
        <v>561538</v>
      </c>
      <c r="C46" s="41">
        <f t="shared" si="5"/>
        <v>672595</v>
      </c>
      <c r="D46" s="41">
        <f t="shared" si="6"/>
        <v>10</v>
      </c>
      <c r="E46" s="42" t="str">
        <f t="shared" si="2"/>
        <v>VIGO</v>
      </c>
      <c r="F46" s="42">
        <f t="shared" si="7"/>
        <v>621181</v>
      </c>
      <c r="G46" s="42">
        <f t="shared" si="8"/>
        <v>729032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4366</v>
      </c>
      <c r="D47" s="41">
        <f t="shared" si="6"/>
        <v>28</v>
      </c>
      <c r="E47" s="42" t="str">
        <f t="shared" si="2"/>
        <v>BILBAO</v>
      </c>
      <c r="F47" s="42">
        <f t="shared" si="7"/>
        <v>561538</v>
      </c>
      <c r="G47" s="42">
        <f t="shared" si="8"/>
        <v>672595</v>
      </c>
    </row>
    <row r="48" spans="1:9" x14ac:dyDescent="0.25">
      <c r="A48" s="42" t="str">
        <f t="shared" si="3"/>
        <v>CASTELLON</v>
      </c>
      <c r="B48" s="41">
        <f t="shared" si="4"/>
        <v>344917</v>
      </c>
      <c r="C48" s="41">
        <f t="shared" si="5"/>
        <v>344501</v>
      </c>
      <c r="D48" s="41">
        <f t="shared" si="6"/>
        <v>16</v>
      </c>
      <c r="E48" s="42" t="str">
        <f t="shared" si="2"/>
        <v>BAHIA DE CADIZ</v>
      </c>
      <c r="F48" s="42">
        <f t="shared" si="7"/>
        <v>551397</v>
      </c>
      <c r="G48" s="42">
        <f t="shared" si="8"/>
        <v>551147</v>
      </c>
    </row>
    <row r="49" spans="1:7" x14ac:dyDescent="0.25">
      <c r="A49" s="42" t="str">
        <f t="shared" si="3"/>
        <v>CEUTA</v>
      </c>
      <c r="B49" s="41">
        <f t="shared" si="4"/>
        <v>718919</v>
      </c>
      <c r="C49" s="41">
        <f t="shared" si="5"/>
        <v>707063</v>
      </c>
      <c r="D49" s="41">
        <f t="shared" si="6"/>
        <v>8</v>
      </c>
      <c r="E49" s="42" t="str">
        <f t="shared" si="2"/>
        <v>MELILLA</v>
      </c>
      <c r="F49" s="42">
        <f t="shared" si="7"/>
        <v>523366</v>
      </c>
      <c r="G49" s="42">
        <f t="shared" si="8"/>
        <v>520715</v>
      </c>
    </row>
    <row r="50" spans="1:7" x14ac:dyDescent="0.25">
      <c r="A50" s="42" t="str">
        <f t="shared" si="3"/>
        <v>FERROL-SAN CIBRAO</v>
      </c>
      <c r="B50" s="41">
        <f t="shared" si="4"/>
        <v>42183</v>
      </c>
      <c r="C50" s="41">
        <f t="shared" si="5"/>
        <v>36951</v>
      </c>
      <c r="D50" s="41">
        <f t="shared" si="6"/>
        <v>23</v>
      </c>
      <c r="E50" s="42" t="str">
        <f t="shared" si="2"/>
        <v>GIJON</v>
      </c>
      <c r="F50" s="42">
        <f t="shared" si="7"/>
        <v>478594</v>
      </c>
      <c r="G50" s="42">
        <f t="shared" si="8"/>
        <v>509499</v>
      </c>
    </row>
    <row r="51" spans="1:7" x14ac:dyDescent="0.25">
      <c r="A51" s="42" t="str">
        <f t="shared" si="3"/>
        <v>GIJON</v>
      </c>
      <c r="B51" s="41">
        <f t="shared" si="4"/>
        <v>478594</v>
      </c>
      <c r="C51" s="41">
        <f t="shared" si="5"/>
        <v>509499</v>
      </c>
      <c r="D51" s="41">
        <f t="shared" si="6"/>
        <v>13</v>
      </c>
      <c r="E51" s="42" t="str">
        <f t="shared" si="2"/>
        <v>PASAIA</v>
      </c>
      <c r="F51" s="42">
        <f t="shared" si="7"/>
        <v>399577</v>
      </c>
      <c r="G51" s="42">
        <f t="shared" si="8"/>
        <v>348752</v>
      </c>
    </row>
    <row r="52" spans="1:7" x14ac:dyDescent="0.25">
      <c r="A52" s="42" t="str">
        <f t="shared" si="3"/>
        <v>HUELVA</v>
      </c>
      <c r="B52" s="41">
        <f t="shared" si="4"/>
        <v>102019</v>
      </c>
      <c r="C52" s="41">
        <f t="shared" si="5"/>
        <v>130688</v>
      </c>
      <c r="D52" s="41">
        <f t="shared" si="6"/>
        <v>20</v>
      </c>
      <c r="E52" s="42" t="str">
        <f t="shared" si="2"/>
        <v>MALAGA</v>
      </c>
      <c r="F52" s="42">
        <f t="shared" si="7"/>
        <v>376298</v>
      </c>
      <c r="G52" s="42">
        <f t="shared" si="8"/>
        <v>364986</v>
      </c>
    </row>
    <row r="53" spans="1:7" x14ac:dyDescent="0.25">
      <c r="A53" s="42" t="str">
        <f t="shared" si="3"/>
        <v>LAS PALMAS</v>
      </c>
      <c r="B53" s="41">
        <f t="shared" si="4"/>
        <v>2428120</v>
      </c>
      <c r="C53" s="41">
        <f t="shared" si="5"/>
        <v>2058612</v>
      </c>
      <c r="D53" s="41">
        <f t="shared" si="6"/>
        <v>5</v>
      </c>
      <c r="E53" s="42" t="str">
        <f t="shared" si="2"/>
        <v>CASTELLON</v>
      </c>
      <c r="F53" s="42">
        <f t="shared" si="7"/>
        <v>344917</v>
      </c>
      <c r="G53" s="42">
        <f t="shared" si="8"/>
        <v>344501</v>
      </c>
    </row>
    <row r="54" spans="1:7" x14ac:dyDescent="0.25">
      <c r="A54" s="42" t="str">
        <f t="shared" si="3"/>
        <v>MALAGA</v>
      </c>
      <c r="B54" s="41">
        <f t="shared" si="4"/>
        <v>376298</v>
      </c>
      <c r="C54" s="41">
        <f t="shared" si="5"/>
        <v>364986</v>
      </c>
      <c r="D54" s="41">
        <f t="shared" si="6"/>
        <v>15</v>
      </c>
      <c r="E54" s="42" t="str">
        <f t="shared" si="2"/>
        <v>ALMERIA</v>
      </c>
      <c r="F54" s="42">
        <f t="shared" si="7"/>
        <v>248063</v>
      </c>
      <c r="G54" s="42">
        <f t="shared" si="8"/>
        <v>273230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216212</v>
      </c>
      <c r="G55" s="42">
        <f t="shared" si="8"/>
        <v>173129</v>
      </c>
    </row>
    <row r="56" spans="1:7" x14ac:dyDescent="0.25">
      <c r="A56" s="42" t="str">
        <f t="shared" si="3"/>
        <v>MELILLA</v>
      </c>
      <c r="B56" s="41">
        <f t="shared" si="4"/>
        <v>523366</v>
      </c>
      <c r="C56" s="41">
        <f t="shared" si="5"/>
        <v>520715</v>
      </c>
      <c r="D56" s="41">
        <f t="shared" si="6"/>
        <v>12</v>
      </c>
      <c r="E56" s="42" t="str">
        <f t="shared" si="2"/>
        <v>MOTRIL</v>
      </c>
      <c r="F56" s="42">
        <f t="shared" si="9"/>
        <v>140426</v>
      </c>
      <c r="G56" s="42">
        <f t="shared" si="8"/>
        <v>122358</v>
      </c>
    </row>
    <row r="57" spans="1:7" x14ac:dyDescent="0.25">
      <c r="A57" s="42" t="str">
        <f t="shared" si="3"/>
        <v>MOTRIL</v>
      </c>
      <c r="B57" s="41">
        <f t="shared" si="4"/>
        <v>140426</v>
      </c>
      <c r="C57" s="41">
        <f t="shared" si="5"/>
        <v>122358</v>
      </c>
      <c r="D57" s="41">
        <f t="shared" si="6"/>
        <v>19</v>
      </c>
      <c r="E57" s="42" t="str">
        <f t="shared" si="2"/>
        <v>HUELVA</v>
      </c>
      <c r="F57" s="42">
        <f t="shared" si="9"/>
        <v>102019</v>
      </c>
      <c r="G57" s="42">
        <f t="shared" si="8"/>
        <v>130688</v>
      </c>
    </row>
    <row r="58" spans="1:7" x14ac:dyDescent="0.25">
      <c r="A58" s="42" t="str">
        <f t="shared" si="3"/>
        <v>PASAIA</v>
      </c>
      <c r="B58" s="41">
        <f t="shared" si="4"/>
        <v>399577</v>
      </c>
      <c r="C58" s="41">
        <f t="shared" si="5"/>
        <v>348752</v>
      </c>
      <c r="D58" s="41">
        <f t="shared" si="6"/>
        <v>14</v>
      </c>
      <c r="E58" s="42" t="str">
        <f t="shared" si="2"/>
        <v>ALICANTE</v>
      </c>
      <c r="F58" s="42">
        <f t="shared" si="9"/>
        <v>73849</v>
      </c>
      <c r="G58" s="42">
        <f t="shared" si="8"/>
        <v>71352</v>
      </c>
    </row>
    <row r="59" spans="1:7" x14ac:dyDescent="0.25">
      <c r="A59" s="42" t="str">
        <f t="shared" si="3"/>
        <v>SANTA CRUZ DE TENERIFE</v>
      </c>
      <c r="B59" s="41">
        <f t="shared" si="4"/>
        <v>2348597</v>
      </c>
      <c r="C59" s="41">
        <f t="shared" si="5"/>
        <v>2260791</v>
      </c>
      <c r="D59" s="41">
        <f t="shared" si="6"/>
        <v>6</v>
      </c>
      <c r="E59" s="42" t="str">
        <f t="shared" si="2"/>
        <v>TARRAGONA</v>
      </c>
      <c r="F59" s="42">
        <f t="shared" si="9"/>
        <v>66639</v>
      </c>
      <c r="G59" s="42">
        <f t="shared" si="8"/>
        <v>116954</v>
      </c>
    </row>
    <row r="60" spans="1:7" x14ac:dyDescent="0.25">
      <c r="A60" s="42" t="str">
        <f t="shared" si="3"/>
        <v>SANTANDER</v>
      </c>
      <c r="B60" s="41">
        <f t="shared" si="4"/>
        <v>984684</v>
      </c>
      <c r="C60" s="41">
        <f t="shared" si="5"/>
        <v>874724</v>
      </c>
      <c r="D60" s="41">
        <f t="shared" si="6"/>
        <v>7</v>
      </c>
      <c r="E60" s="42" t="str">
        <f t="shared" si="2"/>
        <v>FERROL-SAN CIBRAO</v>
      </c>
      <c r="F60" s="42">
        <f t="shared" si="9"/>
        <v>42183</v>
      </c>
      <c r="G60" s="42">
        <f t="shared" si="8"/>
        <v>36951</v>
      </c>
    </row>
    <row r="61" spans="1:7" x14ac:dyDescent="0.25">
      <c r="A61" s="42" t="str">
        <f t="shared" si="3"/>
        <v>SEVILLA</v>
      </c>
      <c r="B61" s="41">
        <f t="shared" si="4"/>
        <v>216212</v>
      </c>
      <c r="C61" s="41">
        <f t="shared" si="5"/>
        <v>173129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66639</v>
      </c>
      <c r="C62" s="41">
        <f t="shared" si="5"/>
        <v>116954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5672454</v>
      </c>
      <c r="C63" s="41">
        <f t="shared" si="5"/>
        <v>4766974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621181</v>
      </c>
      <c r="C64" s="41">
        <f t="shared" si="5"/>
        <v>729032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Septiembre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5">
        <v>426</v>
      </c>
      <c r="C7" s="35">
        <v>213</v>
      </c>
      <c r="D7" s="35">
        <v>4252</v>
      </c>
      <c r="E7" s="35">
        <v>1780</v>
      </c>
      <c r="F7" s="10">
        <f>((E7*100)/D7)-100</f>
        <v>-58.137347130761995</v>
      </c>
      <c r="G7" s="1"/>
      <c r="H7" s="1"/>
      <c r="I7" s="1"/>
    </row>
    <row r="8" spans="1:12" x14ac:dyDescent="0.25">
      <c r="A8" s="11" t="s">
        <v>45</v>
      </c>
      <c r="B8" s="36">
        <v>12558</v>
      </c>
      <c r="C8" s="36">
        <v>11188</v>
      </c>
      <c r="D8" s="36">
        <v>112053</v>
      </c>
      <c r="E8" s="36">
        <v>104663</v>
      </c>
      <c r="F8" s="13">
        <f t="shared" ref="F8:F35" si="0">((E8*100)/D8)-100</f>
        <v>-6.5950933933049498</v>
      </c>
      <c r="G8" s="1"/>
      <c r="H8" s="1"/>
      <c r="I8" s="1"/>
    </row>
    <row r="9" spans="1:12" x14ac:dyDescent="0.25">
      <c r="A9" s="8" t="s">
        <v>46</v>
      </c>
      <c r="B9" s="35">
        <v>840</v>
      </c>
      <c r="C9" s="35">
        <v>288</v>
      </c>
      <c r="D9" s="35">
        <v>5494</v>
      </c>
      <c r="E9" s="35">
        <v>4946</v>
      </c>
      <c r="F9" s="10">
        <f t="shared" si="0"/>
        <v>-9.9745176556243109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2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382220</v>
      </c>
      <c r="C11" s="35">
        <v>371911</v>
      </c>
      <c r="D11" s="35">
        <v>3199775</v>
      </c>
      <c r="E11" s="35">
        <v>3462662</v>
      </c>
      <c r="F11" s="10">
        <f t="shared" si="0"/>
        <v>8.2157964231860063</v>
      </c>
      <c r="G11" s="1"/>
      <c r="H11" s="1"/>
      <c r="I11" s="1"/>
    </row>
    <row r="12" spans="1:12" x14ac:dyDescent="0.25">
      <c r="A12" s="11" t="s">
        <v>49</v>
      </c>
      <c r="B12" s="36">
        <v>8493.5</v>
      </c>
      <c r="C12" s="36">
        <v>7619</v>
      </c>
      <c r="D12" s="36">
        <v>68387</v>
      </c>
      <c r="E12" s="36">
        <v>64602.5</v>
      </c>
      <c r="F12" s="13">
        <f t="shared" si="0"/>
        <v>-5.5339465103016607</v>
      </c>
      <c r="G12" s="1"/>
      <c r="H12" s="1"/>
      <c r="I12" s="1"/>
    </row>
    <row r="13" spans="1:12" x14ac:dyDescent="0.25">
      <c r="A13" s="8" t="s">
        <v>50</v>
      </c>
      <c r="B13" s="35">
        <v>4543</v>
      </c>
      <c r="C13" s="35">
        <v>6269</v>
      </c>
      <c r="D13" s="35">
        <v>48004</v>
      </c>
      <c r="E13" s="35">
        <v>52531</v>
      </c>
      <c r="F13" s="10">
        <f t="shared" si="0"/>
        <v>9.4304641279893389</v>
      </c>
      <c r="G13" s="1"/>
      <c r="H13" s="1"/>
      <c r="I13" s="1"/>
    </row>
    <row r="14" spans="1:12" x14ac:dyDescent="0.25">
      <c r="A14" s="11" t="s">
        <v>51</v>
      </c>
      <c r="B14" s="36">
        <v>153020</v>
      </c>
      <c r="C14" s="36">
        <v>159194</v>
      </c>
      <c r="D14" s="36">
        <v>1305848</v>
      </c>
      <c r="E14" s="36">
        <v>1383964</v>
      </c>
      <c r="F14" s="13">
        <f t="shared" si="0"/>
        <v>5.9820132205279606</v>
      </c>
      <c r="G14" s="1"/>
      <c r="H14" s="1"/>
      <c r="I14" s="1"/>
    </row>
    <row r="15" spans="1:12" x14ac:dyDescent="0.25">
      <c r="A15" s="8" t="s">
        <v>52</v>
      </c>
      <c r="B15" s="35">
        <v>46541</v>
      </c>
      <c r="C15" s="35">
        <v>51095.25</v>
      </c>
      <c r="D15" s="35">
        <v>446755.75</v>
      </c>
      <c r="E15" s="35">
        <v>462420.25</v>
      </c>
      <c r="F15" s="10">
        <f t="shared" si="0"/>
        <v>3.5062783187457569</v>
      </c>
      <c r="G15" s="1"/>
      <c r="H15" s="1"/>
      <c r="I15" s="1"/>
    </row>
    <row r="16" spans="1:12" x14ac:dyDescent="0.25">
      <c r="A16" s="11" t="s">
        <v>53</v>
      </c>
      <c r="B16" s="36">
        <v>7892</v>
      </c>
      <c r="C16" s="36">
        <v>8801</v>
      </c>
      <c r="D16" s="36">
        <v>59466</v>
      </c>
      <c r="E16" s="36">
        <v>69801</v>
      </c>
      <c r="F16" s="13">
        <f t="shared" si="0"/>
        <v>17.379679144385022</v>
      </c>
      <c r="G16" s="1"/>
      <c r="H16" s="1"/>
      <c r="I16" s="1"/>
    </row>
    <row r="17" spans="1:9" x14ac:dyDescent="0.25">
      <c r="A17" s="8" t="s">
        <v>54</v>
      </c>
      <c r="B17" s="35">
        <v>12255</v>
      </c>
      <c r="C17" s="35">
        <v>16214</v>
      </c>
      <c r="D17" s="35">
        <v>144545</v>
      </c>
      <c r="E17" s="35">
        <v>158791</v>
      </c>
      <c r="F17" s="10">
        <f t="shared" si="0"/>
        <v>9.8557542633781878</v>
      </c>
      <c r="G17" s="1"/>
      <c r="H17" s="1"/>
      <c r="I17" s="1"/>
    </row>
    <row r="18" spans="1:9" x14ac:dyDescent="0.25">
      <c r="A18" s="11" t="s">
        <v>55</v>
      </c>
      <c r="B18" s="36">
        <v>1757</v>
      </c>
      <c r="C18" s="36">
        <v>1739</v>
      </c>
      <c r="D18" s="36">
        <v>13726</v>
      </c>
      <c r="E18" s="36">
        <v>14756</v>
      </c>
      <c r="F18" s="13">
        <f t="shared" si="0"/>
        <v>7.5040069940259428</v>
      </c>
      <c r="G18" s="1"/>
      <c r="H18" s="1"/>
      <c r="I18" s="1"/>
    </row>
    <row r="19" spans="1:9" x14ac:dyDescent="0.25">
      <c r="A19" s="8" t="s">
        <v>56</v>
      </c>
      <c r="B19" s="35">
        <v>71</v>
      </c>
      <c r="C19" s="35">
        <v>58</v>
      </c>
      <c r="D19" s="35">
        <v>736</v>
      </c>
      <c r="E19" s="35">
        <v>652</v>
      </c>
      <c r="F19" s="10">
        <f t="shared" si="0"/>
        <v>-11.413043478260875</v>
      </c>
      <c r="G19" s="1"/>
      <c r="H19" s="1"/>
      <c r="I19" s="1"/>
    </row>
    <row r="20" spans="1:9" x14ac:dyDescent="0.25">
      <c r="A20" s="11" t="s">
        <v>57</v>
      </c>
      <c r="B20" s="36">
        <v>4931</v>
      </c>
      <c r="C20" s="36">
        <v>4702</v>
      </c>
      <c r="D20" s="36">
        <v>47039</v>
      </c>
      <c r="E20" s="36">
        <v>39993</v>
      </c>
      <c r="F20" s="13">
        <f t="shared" si="0"/>
        <v>-14.979059928995085</v>
      </c>
      <c r="G20" s="1"/>
      <c r="H20" s="1"/>
      <c r="I20" s="1"/>
    </row>
    <row r="21" spans="1:9" x14ac:dyDescent="0.25">
      <c r="A21" s="8" t="s">
        <v>58</v>
      </c>
      <c r="B21" s="35">
        <v>112</v>
      </c>
      <c r="C21" s="35">
        <v>201</v>
      </c>
      <c r="D21" s="35">
        <v>1003</v>
      </c>
      <c r="E21" s="35">
        <v>4033</v>
      </c>
      <c r="F21" s="10">
        <f t="shared" si="0"/>
        <v>302.09371884346962</v>
      </c>
      <c r="G21" s="1"/>
      <c r="H21" s="1"/>
      <c r="I21" s="1"/>
    </row>
    <row r="22" spans="1:9" x14ac:dyDescent="0.25">
      <c r="A22" s="11" t="s">
        <v>59</v>
      </c>
      <c r="B22" s="36">
        <v>80536</v>
      </c>
      <c r="C22" s="36">
        <v>83012</v>
      </c>
      <c r="D22" s="36">
        <v>777041</v>
      </c>
      <c r="E22" s="36">
        <v>735520</v>
      </c>
      <c r="F22" s="13">
        <f t="shared" si="0"/>
        <v>-5.3434760842735471</v>
      </c>
      <c r="G22" s="1"/>
      <c r="H22" s="1"/>
      <c r="I22" s="1"/>
    </row>
    <row r="23" spans="1:9" x14ac:dyDescent="0.25">
      <c r="A23" s="8" t="s">
        <v>60</v>
      </c>
      <c r="B23" s="35">
        <v>25934</v>
      </c>
      <c r="C23" s="35">
        <v>2864</v>
      </c>
      <c r="D23" s="35">
        <v>210237</v>
      </c>
      <c r="E23" s="35">
        <v>79508</v>
      </c>
      <c r="F23" s="10">
        <f t="shared" si="0"/>
        <v>-62.18172824003387</v>
      </c>
      <c r="G23" s="1"/>
      <c r="H23" s="1"/>
      <c r="I23" s="1"/>
    </row>
    <row r="24" spans="1:9" x14ac:dyDescent="0.25">
      <c r="A24" s="11" t="s">
        <v>61</v>
      </c>
      <c r="B24" s="36">
        <v>2892</v>
      </c>
      <c r="C24" s="36">
        <v>2277</v>
      </c>
      <c r="D24" s="36">
        <v>22298</v>
      </c>
      <c r="E24" s="36">
        <v>20964</v>
      </c>
      <c r="F24" s="13">
        <f t="shared" si="0"/>
        <v>-5.9825993362633483</v>
      </c>
      <c r="G24" s="1"/>
      <c r="H24" s="1"/>
      <c r="I24" s="1"/>
    </row>
    <row r="25" spans="1:9" x14ac:dyDescent="0.25">
      <c r="A25" s="8" t="s">
        <v>62</v>
      </c>
      <c r="B25" s="35">
        <v>2896</v>
      </c>
      <c r="C25" s="35">
        <v>2628</v>
      </c>
      <c r="D25" s="35">
        <v>26068</v>
      </c>
      <c r="E25" s="35">
        <v>27536</v>
      </c>
      <c r="F25" s="10">
        <f t="shared" si="0"/>
        <v>5.6314255025318403</v>
      </c>
      <c r="G25" s="1"/>
      <c r="H25" s="1"/>
      <c r="I25" s="1"/>
    </row>
    <row r="26" spans="1:9" x14ac:dyDescent="0.25">
      <c r="A26" s="11" t="s">
        <v>63</v>
      </c>
      <c r="B26" s="36">
        <v>395</v>
      </c>
      <c r="C26" s="36">
        <v>0</v>
      </c>
      <c r="D26" s="36">
        <v>4279</v>
      </c>
      <c r="E26" s="36">
        <v>1717</v>
      </c>
      <c r="F26" s="13">
        <f t="shared" si="0"/>
        <v>-59.87380229025473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25015</v>
      </c>
      <c r="C28" s="36">
        <v>25786</v>
      </c>
      <c r="D28" s="36">
        <v>225737</v>
      </c>
      <c r="E28" s="36">
        <v>234584</v>
      </c>
      <c r="F28" s="13">
        <f t="shared" si="0"/>
        <v>3.9191625652861575</v>
      </c>
      <c r="G28" s="1"/>
      <c r="H28" s="1"/>
      <c r="I28" s="1"/>
    </row>
    <row r="29" spans="1:9" x14ac:dyDescent="0.25">
      <c r="A29" s="8" t="s">
        <v>66</v>
      </c>
      <c r="B29" s="35">
        <v>68</v>
      </c>
      <c r="C29" s="35">
        <v>49</v>
      </c>
      <c r="D29" s="35">
        <v>878</v>
      </c>
      <c r="E29" s="35">
        <v>616</v>
      </c>
      <c r="F29" s="10">
        <f t="shared" si="0"/>
        <v>-29.840546697038718</v>
      </c>
      <c r="G29" s="1"/>
      <c r="H29" s="1"/>
      <c r="I29" s="1"/>
    </row>
    <row r="30" spans="1:9" x14ac:dyDescent="0.25">
      <c r="A30" s="11" t="s">
        <v>67</v>
      </c>
      <c r="B30" s="36">
        <v>11241</v>
      </c>
      <c r="C30" s="36">
        <v>15195</v>
      </c>
      <c r="D30" s="36">
        <v>102928</v>
      </c>
      <c r="E30" s="36">
        <v>118357</v>
      </c>
      <c r="F30" s="13">
        <f t="shared" si="0"/>
        <v>14.990090160111919</v>
      </c>
      <c r="G30" s="1"/>
      <c r="H30" s="1"/>
      <c r="I30" s="1"/>
    </row>
    <row r="31" spans="1:9" x14ac:dyDescent="0.25">
      <c r="A31" s="8" t="s">
        <v>68</v>
      </c>
      <c r="B31" s="35">
        <v>12201</v>
      </c>
      <c r="C31" s="35">
        <v>13372</v>
      </c>
      <c r="D31" s="35">
        <v>110476</v>
      </c>
      <c r="E31" s="35">
        <v>117946</v>
      </c>
      <c r="F31" s="10">
        <f t="shared" si="0"/>
        <v>6.761649589051018</v>
      </c>
      <c r="G31" s="1"/>
      <c r="H31" s="1"/>
      <c r="I31" s="1"/>
    </row>
    <row r="32" spans="1:9" x14ac:dyDescent="0.25">
      <c r="A32" s="11" t="s">
        <v>69</v>
      </c>
      <c r="B32" s="36">
        <v>352712</v>
      </c>
      <c r="C32" s="36">
        <v>383854</v>
      </c>
      <c r="D32" s="36">
        <v>3277665</v>
      </c>
      <c r="E32" s="36">
        <v>3302886</v>
      </c>
      <c r="F32" s="13">
        <f t="shared" si="0"/>
        <v>0.76948071264146733</v>
      </c>
      <c r="G32" s="1"/>
      <c r="H32" s="1"/>
      <c r="I32" s="1"/>
    </row>
    <row r="33" spans="1:9" x14ac:dyDescent="0.25">
      <c r="A33" s="8" t="s">
        <v>70</v>
      </c>
      <c r="B33" s="35">
        <v>16237.5</v>
      </c>
      <c r="C33" s="35">
        <v>18540</v>
      </c>
      <c r="D33" s="35">
        <v>158495.5</v>
      </c>
      <c r="E33" s="35">
        <v>150837</v>
      </c>
      <c r="F33" s="10">
        <f t="shared" si="0"/>
        <v>-4.8319983848121808</v>
      </c>
      <c r="G33" s="1"/>
      <c r="H33" s="1"/>
      <c r="I33" s="1"/>
    </row>
    <row r="34" spans="1:9" x14ac:dyDescent="0.25">
      <c r="A34" s="11" t="s">
        <v>71</v>
      </c>
      <c r="B34" s="36">
        <v>3236</v>
      </c>
      <c r="C34" s="36">
        <v>2485</v>
      </c>
      <c r="D34" s="36">
        <v>24641</v>
      </c>
      <c r="E34" s="36">
        <v>25546</v>
      </c>
      <c r="F34" s="13">
        <f t="shared" si="0"/>
        <v>3.6727405543606153</v>
      </c>
      <c r="G34" s="1"/>
      <c r="H34" s="1"/>
      <c r="I34" s="1"/>
    </row>
    <row r="35" spans="1:9" x14ac:dyDescent="0.25">
      <c r="A35" s="14" t="s">
        <v>72</v>
      </c>
      <c r="B35" s="15">
        <f>SUM(B7:B34)</f>
        <v>1169023</v>
      </c>
      <c r="C35" s="15">
        <f t="shared" ref="C35:E35" si="1">SUM(C7:C34)</f>
        <v>1189554.25</v>
      </c>
      <c r="D35" s="15">
        <f t="shared" si="1"/>
        <v>10397829.25</v>
      </c>
      <c r="E35" s="15">
        <f t="shared" si="1"/>
        <v>10641611.75</v>
      </c>
      <c r="F35" s="16">
        <f t="shared" si="0"/>
        <v>2.3445518688431974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1780</v>
      </c>
      <c r="C38" s="41">
        <f>D7</f>
        <v>4252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3462662</v>
      </c>
      <c r="G38" s="42">
        <f>LOOKUP(E38,$A$38:$A$65,$C$38:$C$65)</f>
        <v>3199775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104663</v>
      </c>
      <c r="C39" s="41">
        <f t="shared" ref="C39:C65" si="5">D8</f>
        <v>112053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3302886</v>
      </c>
      <c r="G39" s="42">
        <f t="shared" ref="G39:G65" si="8">LOOKUP(E39,$A$38:$A$65,$C$38:$C$65)</f>
        <v>3277665</v>
      </c>
    </row>
    <row r="40" spans="1:9" x14ac:dyDescent="0.25">
      <c r="A40" s="42" t="str">
        <f t="shared" si="3"/>
        <v>ALMERIA</v>
      </c>
      <c r="B40" s="41">
        <f t="shared" si="4"/>
        <v>4946</v>
      </c>
      <c r="C40" s="41">
        <f t="shared" si="5"/>
        <v>5494</v>
      </c>
      <c r="D40" s="41">
        <f t="shared" si="6"/>
        <v>21</v>
      </c>
      <c r="E40" s="42" t="str">
        <f t="shared" si="2"/>
        <v>BARCELONA</v>
      </c>
      <c r="F40" s="42">
        <f t="shared" si="7"/>
        <v>1383964</v>
      </c>
      <c r="G40" s="42">
        <f t="shared" si="8"/>
        <v>1305848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735520</v>
      </c>
      <c r="G41" s="42">
        <f t="shared" si="8"/>
        <v>777041</v>
      </c>
    </row>
    <row r="42" spans="1:9" x14ac:dyDescent="0.25">
      <c r="A42" s="42" t="str">
        <f t="shared" si="3"/>
        <v>BAHIA DE ALGECIRAS</v>
      </c>
      <c r="B42" s="41">
        <f t="shared" si="4"/>
        <v>3462662</v>
      </c>
      <c r="C42" s="41">
        <f t="shared" si="5"/>
        <v>3199775</v>
      </c>
      <c r="D42" s="41">
        <f t="shared" si="6"/>
        <v>1</v>
      </c>
      <c r="E42" s="42" t="str">
        <f t="shared" si="2"/>
        <v>BILBAO</v>
      </c>
      <c r="F42" s="42">
        <f t="shared" si="7"/>
        <v>462420.25</v>
      </c>
      <c r="G42" s="42">
        <f t="shared" si="8"/>
        <v>446755.75</v>
      </c>
    </row>
    <row r="43" spans="1:9" x14ac:dyDescent="0.25">
      <c r="A43" s="42" t="str">
        <f t="shared" si="3"/>
        <v>BAHIA DE CADIZ</v>
      </c>
      <c r="B43" s="41">
        <f t="shared" si="4"/>
        <v>64602.5</v>
      </c>
      <c r="C43" s="41">
        <f t="shared" si="5"/>
        <v>68387</v>
      </c>
      <c r="D43" s="41">
        <f t="shared" si="6"/>
        <v>14</v>
      </c>
      <c r="E43" s="42" t="str">
        <f t="shared" si="2"/>
        <v>SANTA CRUZ DE TENERIFE</v>
      </c>
      <c r="F43" s="42">
        <f t="shared" si="7"/>
        <v>234584</v>
      </c>
      <c r="G43" s="42">
        <f t="shared" si="8"/>
        <v>225737</v>
      </c>
    </row>
    <row r="44" spans="1:9" x14ac:dyDescent="0.25">
      <c r="A44" s="42" t="str">
        <f t="shared" si="3"/>
        <v>BALEARES</v>
      </c>
      <c r="B44" s="41">
        <f t="shared" si="4"/>
        <v>52531</v>
      </c>
      <c r="C44" s="41">
        <f t="shared" si="5"/>
        <v>48004</v>
      </c>
      <c r="D44" s="41">
        <f t="shared" si="6"/>
        <v>15</v>
      </c>
      <c r="E44" s="42" t="str">
        <f t="shared" si="2"/>
        <v>CASTELLON</v>
      </c>
      <c r="F44" s="42">
        <f t="shared" si="7"/>
        <v>158791</v>
      </c>
      <c r="G44" s="42">
        <f t="shared" si="8"/>
        <v>144545</v>
      </c>
    </row>
    <row r="45" spans="1:9" x14ac:dyDescent="0.25">
      <c r="A45" s="42" t="str">
        <f t="shared" si="3"/>
        <v>BARCELONA</v>
      </c>
      <c r="B45" s="41">
        <f t="shared" si="4"/>
        <v>1383964</v>
      </c>
      <c r="C45" s="41">
        <f t="shared" si="5"/>
        <v>1305848</v>
      </c>
      <c r="D45" s="41">
        <f t="shared" si="6"/>
        <v>3</v>
      </c>
      <c r="E45" s="42" t="str">
        <f t="shared" si="2"/>
        <v>VIGO</v>
      </c>
      <c r="F45" s="42">
        <f t="shared" si="7"/>
        <v>150837</v>
      </c>
      <c r="G45" s="42">
        <f t="shared" si="8"/>
        <v>158495.5</v>
      </c>
    </row>
    <row r="46" spans="1:9" x14ac:dyDescent="0.25">
      <c r="A46" s="42" t="str">
        <f t="shared" si="3"/>
        <v>BILBAO</v>
      </c>
      <c r="B46" s="41">
        <f t="shared" si="4"/>
        <v>462420.25</v>
      </c>
      <c r="C46" s="41">
        <f t="shared" si="5"/>
        <v>446755.75</v>
      </c>
      <c r="D46" s="41">
        <f t="shared" si="6"/>
        <v>5</v>
      </c>
      <c r="E46" s="42" t="str">
        <f t="shared" si="2"/>
        <v>SEVILLA</v>
      </c>
      <c r="F46" s="42">
        <f t="shared" si="7"/>
        <v>118357</v>
      </c>
      <c r="G46" s="42">
        <f t="shared" si="8"/>
        <v>102928</v>
      </c>
    </row>
    <row r="47" spans="1:9" x14ac:dyDescent="0.25">
      <c r="A47" s="42" t="str">
        <f t="shared" si="3"/>
        <v>CARTAGENA</v>
      </c>
      <c r="B47" s="41">
        <f t="shared" si="4"/>
        <v>69801</v>
      </c>
      <c r="C47" s="41">
        <f t="shared" si="5"/>
        <v>59466</v>
      </c>
      <c r="D47" s="41">
        <f t="shared" si="6"/>
        <v>13</v>
      </c>
      <c r="E47" s="42" t="str">
        <f t="shared" si="2"/>
        <v>TARRAGONA</v>
      </c>
      <c r="F47" s="42">
        <f t="shared" si="7"/>
        <v>117946</v>
      </c>
      <c r="G47" s="42">
        <f t="shared" si="8"/>
        <v>110476</v>
      </c>
    </row>
    <row r="48" spans="1:9" x14ac:dyDescent="0.25">
      <c r="A48" s="42" t="str">
        <f t="shared" si="3"/>
        <v>CASTELLON</v>
      </c>
      <c r="B48" s="41">
        <f t="shared" si="4"/>
        <v>158791</v>
      </c>
      <c r="C48" s="41">
        <f t="shared" si="5"/>
        <v>144545</v>
      </c>
      <c r="D48" s="41">
        <f t="shared" si="6"/>
        <v>7</v>
      </c>
      <c r="E48" s="42" t="str">
        <f t="shared" si="2"/>
        <v>ALICANTE</v>
      </c>
      <c r="F48" s="42">
        <f t="shared" si="7"/>
        <v>104663</v>
      </c>
      <c r="G48" s="42">
        <f t="shared" si="8"/>
        <v>112053</v>
      </c>
    </row>
    <row r="49" spans="1:7" x14ac:dyDescent="0.25">
      <c r="A49" s="42" t="str">
        <f t="shared" si="3"/>
        <v>CEUTA</v>
      </c>
      <c r="B49" s="41">
        <f t="shared" si="4"/>
        <v>14756</v>
      </c>
      <c r="C49" s="41">
        <f t="shared" si="5"/>
        <v>13726</v>
      </c>
      <c r="D49" s="41">
        <f t="shared" si="6"/>
        <v>20</v>
      </c>
      <c r="E49" s="42" t="str">
        <f t="shared" si="2"/>
        <v>MALAGA</v>
      </c>
      <c r="F49" s="42">
        <f t="shared" si="7"/>
        <v>79508</v>
      </c>
      <c r="G49" s="42">
        <f t="shared" si="8"/>
        <v>210237</v>
      </c>
    </row>
    <row r="50" spans="1:7" x14ac:dyDescent="0.25">
      <c r="A50" s="42" t="str">
        <f t="shared" si="3"/>
        <v>FERROL-SAN CIBRAO</v>
      </c>
      <c r="B50" s="41">
        <f t="shared" si="4"/>
        <v>652</v>
      </c>
      <c r="C50" s="41">
        <f t="shared" si="5"/>
        <v>736</v>
      </c>
      <c r="D50" s="41">
        <f t="shared" si="6"/>
        <v>25</v>
      </c>
      <c r="E50" s="42" t="str">
        <f t="shared" si="2"/>
        <v>CARTAGENA</v>
      </c>
      <c r="F50" s="42">
        <f t="shared" si="7"/>
        <v>69801</v>
      </c>
      <c r="G50" s="42">
        <f t="shared" si="8"/>
        <v>59466</v>
      </c>
    </row>
    <row r="51" spans="1:7" x14ac:dyDescent="0.25">
      <c r="A51" s="42" t="str">
        <f t="shared" si="3"/>
        <v>GIJON</v>
      </c>
      <c r="B51" s="41">
        <f t="shared" si="4"/>
        <v>39993</v>
      </c>
      <c r="C51" s="41">
        <f t="shared" si="5"/>
        <v>47039</v>
      </c>
      <c r="D51" s="41">
        <f t="shared" si="6"/>
        <v>16</v>
      </c>
      <c r="E51" s="42" t="str">
        <f t="shared" si="2"/>
        <v>BAHIA DE CADIZ</v>
      </c>
      <c r="F51" s="42">
        <f t="shared" si="7"/>
        <v>64602.5</v>
      </c>
      <c r="G51" s="42">
        <f t="shared" si="8"/>
        <v>68387</v>
      </c>
    </row>
    <row r="52" spans="1:7" x14ac:dyDescent="0.25">
      <c r="A52" s="42" t="str">
        <f t="shared" si="3"/>
        <v>HUELVA</v>
      </c>
      <c r="B52" s="41">
        <f t="shared" si="4"/>
        <v>4033</v>
      </c>
      <c r="C52" s="41">
        <f t="shared" si="5"/>
        <v>1003</v>
      </c>
      <c r="D52" s="41">
        <f t="shared" si="6"/>
        <v>22</v>
      </c>
      <c r="E52" s="42" t="str">
        <f t="shared" si="2"/>
        <v>BALEARES</v>
      </c>
      <c r="F52" s="42">
        <f t="shared" si="7"/>
        <v>52531</v>
      </c>
      <c r="G52" s="42">
        <f t="shared" si="8"/>
        <v>48004</v>
      </c>
    </row>
    <row r="53" spans="1:7" x14ac:dyDescent="0.25">
      <c r="A53" s="42" t="str">
        <f t="shared" si="3"/>
        <v>LAS PALMAS</v>
      </c>
      <c r="B53" s="41">
        <f t="shared" si="4"/>
        <v>735520</v>
      </c>
      <c r="C53" s="41">
        <f t="shared" si="5"/>
        <v>777041</v>
      </c>
      <c r="D53" s="41">
        <f t="shared" si="6"/>
        <v>4</v>
      </c>
      <c r="E53" s="42" t="str">
        <f t="shared" si="2"/>
        <v>GIJON</v>
      </c>
      <c r="F53" s="42">
        <f t="shared" si="7"/>
        <v>39993</v>
      </c>
      <c r="G53" s="42">
        <f t="shared" si="8"/>
        <v>47039</v>
      </c>
    </row>
    <row r="54" spans="1:7" x14ac:dyDescent="0.25">
      <c r="A54" s="42" t="str">
        <f t="shared" si="3"/>
        <v>MALAGA</v>
      </c>
      <c r="B54" s="41">
        <f t="shared" si="4"/>
        <v>79508</v>
      </c>
      <c r="C54" s="41">
        <f t="shared" si="5"/>
        <v>210237</v>
      </c>
      <c r="D54" s="41">
        <f t="shared" si="6"/>
        <v>12</v>
      </c>
      <c r="E54" s="42" t="str">
        <f t="shared" si="2"/>
        <v>MELILLA</v>
      </c>
      <c r="F54" s="42">
        <f t="shared" si="7"/>
        <v>27536</v>
      </c>
      <c r="G54" s="42">
        <f t="shared" si="8"/>
        <v>26068</v>
      </c>
    </row>
    <row r="55" spans="1:7" x14ac:dyDescent="0.25">
      <c r="A55" s="42" t="str">
        <f t="shared" si="3"/>
        <v>MARIN Y RIA DE PONTEVEDRA</v>
      </c>
      <c r="B55" s="41">
        <f t="shared" si="4"/>
        <v>20964</v>
      </c>
      <c r="C55" s="41">
        <f t="shared" si="5"/>
        <v>22298</v>
      </c>
      <c r="D55" s="41">
        <f t="shared" si="6"/>
        <v>19</v>
      </c>
      <c r="E55" s="42" t="str">
        <f t="shared" si="2"/>
        <v>VILAGARCIA</v>
      </c>
      <c r="F55" s="42">
        <f t="shared" ref="F55:F65" si="9">LOOKUP(E55,$A$38:$A$65,$B$38:$B$65)</f>
        <v>25546</v>
      </c>
      <c r="G55" s="42">
        <f t="shared" si="8"/>
        <v>24641</v>
      </c>
    </row>
    <row r="56" spans="1:7" x14ac:dyDescent="0.25">
      <c r="A56" s="42" t="str">
        <f t="shared" si="3"/>
        <v>MELILLA</v>
      </c>
      <c r="B56" s="41">
        <f t="shared" si="4"/>
        <v>27536</v>
      </c>
      <c r="C56" s="41">
        <f t="shared" si="5"/>
        <v>26068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20964</v>
      </c>
      <c r="G56" s="42">
        <f t="shared" si="8"/>
        <v>22298</v>
      </c>
    </row>
    <row r="57" spans="1:7" x14ac:dyDescent="0.25">
      <c r="A57" s="42" t="str">
        <f t="shared" si="3"/>
        <v>MOTRIL</v>
      </c>
      <c r="B57" s="41">
        <f t="shared" si="4"/>
        <v>1717</v>
      </c>
      <c r="C57" s="41">
        <f t="shared" si="5"/>
        <v>4279</v>
      </c>
      <c r="D57" s="41">
        <f t="shared" si="6"/>
        <v>24</v>
      </c>
      <c r="E57" s="42" t="str">
        <f t="shared" si="2"/>
        <v>CEUTA</v>
      </c>
      <c r="F57" s="42">
        <f t="shared" si="9"/>
        <v>14756</v>
      </c>
      <c r="G57" s="42">
        <f t="shared" si="8"/>
        <v>13726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4946</v>
      </c>
      <c r="G58" s="42">
        <f t="shared" si="8"/>
        <v>5494</v>
      </c>
    </row>
    <row r="59" spans="1:7" x14ac:dyDescent="0.25">
      <c r="A59" s="42" t="str">
        <f t="shared" si="3"/>
        <v>SANTA CRUZ DE TENERIFE</v>
      </c>
      <c r="B59" s="41">
        <f t="shared" si="4"/>
        <v>234584</v>
      </c>
      <c r="C59" s="41">
        <f t="shared" si="5"/>
        <v>225737</v>
      </c>
      <c r="D59" s="41">
        <f t="shared" si="6"/>
        <v>6</v>
      </c>
      <c r="E59" s="42" t="str">
        <f t="shared" si="2"/>
        <v>HUELVA</v>
      </c>
      <c r="F59" s="42">
        <f t="shared" si="9"/>
        <v>4033</v>
      </c>
      <c r="G59" s="42">
        <f t="shared" si="8"/>
        <v>1003</v>
      </c>
    </row>
    <row r="60" spans="1:7" x14ac:dyDescent="0.25">
      <c r="A60" s="42" t="str">
        <f t="shared" si="3"/>
        <v>SANTANDER</v>
      </c>
      <c r="B60" s="41">
        <f t="shared" si="4"/>
        <v>616</v>
      </c>
      <c r="C60" s="41">
        <f t="shared" si="5"/>
        <v>878</v>
      </c>
      <c r="D60" s="41">
        <f t="shared" si="6"/>
        <v>26</v>
      </c>
      <c r="E60" s="42" t="str">
        <f t="shared" si="2"/>
        <v>A CORUÑA</v>
      </c>
      <c r="F60" s="42">
        <f t="shared" si="9"/>
        <v>1780</v>
      </c>
      <c r="G60" s="42">
        <f t="shared" si="8"/>
        <v>4252</v>
      </c>
    </row>
    <row r="61" spans="1:7" x14ac:dyDescent="0.25">
      <c r="A61" s="42" t="str">
        <f t="shared" si="3"/>
        <v>SEVILLA</v>
      </c>
      <c r="B61" s="41">
        <f t="shared" si="4"/>
        <v>118357</v>
      </c>
      <c r="C61" s="41">
        <f t="shared" si="5"/>
        <v>102928</v>
      </c>
      <c r="D61" s="41">
        <f t="shared" si="6"/>
        <v>9</v>
      </c>
      <c r="E61" s="42" t="str">
        <f t="shared" si="2"/>
        <v>MOTRIL</v>
      </c>
      <c r="F61" s="42">
        <f t="shared" si="9"/>
        <v>1717</v>
      </c>
      <c r="G61" s="42">
        <f t="shared" si="8"/>
        <v>4279</v>
      </c>
    </row>
    <row r="62" spans="1:7" x14ac:dyDescent="0.25">
      <c r="A62" s="42" t="str">
        <f t="shared" si="3"/>
        <v>TARRAGONA</v>
      </c>
      <c r="B62" s="41">
        <f t="shared" si="4"/>
        <v>117946</v>
      </c>
      <c r="C62" s="41">
        <f t="shared" si="5"/>
        <v>110476</v>
      </c>
      <c r="D62" s="41">
        <f t="shared" si="6"/>
        <v>10</v>
      </c>
      <c r="E62" s="42" t="str">
        <f t="shared" si="2"/>
        <v>FERROL-SAN CIBRAO</v>
      </c>
      <c r="F62" s="42">
        <f t="shared" si="9"/>
        <v>652</v>
      </c>
      <c r="G62" s="42">
        <f t="shared" si="8"/>
        <v>736</v>
      </c>
    </row>
    <row r="63" spans="1:7" x14ac:dyDescent="0.25">
      <c r="A63" s="42" t="str">
        <f t="shared" si="3"/>
        <v>VALENCIA</v>
      </c>
      <c r="B63" s="41">
        <f t="shared" si="4"/>
        <v>3302886</v>
      </c>
      <c r="C63" s="41">
        <f t="shared" si="5"/>
        <v>3277665</v>
      </c>
      <c r="D63" s="41">
        <f t="shared" si="6"/>
        <v>2</v>
      </c>
      <c r="E63" s="42" t="str">
        <f t="shared" si="2"/>
        <v>SANTANDER</v>
      </c>
      <c r="F63" s="42">
        <f t="shared" si="9"/>
        <v>616</v>
      </c>
      <c r="G63" s="42">
        <f t="shared" si="8"/>
        <v>878</v>
      </c>
    </row>
    <row r="64" spans="1:7" x14ac:dyDescent="0.25">
      <c r="A64" s="42" t="str">
        <f t="shared" si="3"/>
        <v>VIGO</v>
      </c>
      <c r="B64" s="41">
        <f t="shared" si="4"/>
        <v>150837</v>
      </c>
      <c r="C64" s="41">
        <f t="shared" si="5"/>
        <v>158495.5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25546</v>
      </c>
      <c r="C65" s="41">
        <f t="shared" si="5"/>
        <v>24641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2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Septiembre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70</v>
      </c>
      <c r="C8" s="38">
        <v>345</v>
      </c>
      <c r="D8" s="38">
        <v>1358</v>
      </c>
      <c r="E8" s="38">
        <v>1500</v>
      </c>
      <c r="F8" s="13">
        <f t="shared" ref="F8:F35" si="0">((E8*100)/D8)-100</f>
        <v>10.456553755522833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348446</v>
      </c>
      <c r="C11" s="37">
        <v>344185</v>
      </c>
      <c r="D11" s="37">
        <v>2907489</v>
      </c>
      <c r="E11" s="37">
        <v>3189633</v>
      </c>
      <c r="F11" s="10">
        <f t="shared" si="0"/>
        <v>9.7040435922543509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18</v>
      </c>
      <c r="D12" s="38">
        <v>0</v>
      </c>
      <c r="E12" s="38">
        <v>118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11</v>
      </c>
      <c r="E13" s="37">
        <v>19</v>
      </c>
      <c r="F13" s="10">
        <f t="shared" si="0"/>
        <v>72.72727272727272</v>
      </c>
      <c r="G13" s="1"/>
      <c r="H13" s="1"/>
      <c r="I13" s="1"/>
    </row>
    <row r="14" spans="1:12" x14ac:dyDescent="0.25">
      <c r="A14" s="11" t="s">
        <v>51</v>
      </c>
      <c r="B14" s="38">
        <v>20671.5</v>
      </c>
      <c r="C14" s="38">
        <v>26394.5</v>
      </c>
      <c r="D14" s="38">
        <v>212224.5</v>
      </c>
      <c r="E14" s="38">
        <v>228676</v>
      </c>
      <c r="F14" s="13">
        <f t="shared" si="0"/>
        <v>7.7519325054364572</v>
      </c>
      <c r="G14" s="1"/>
      <c r="H14" s="1"/>
      <c r="I14" s="1"/>
    </row>
    <row r="15" spans="1:12" x14ac:dyDescent="0.25">
      <c r="A15" s="8" t="s">
        <v>52</v>
      </c>
      <c r="B15" s="37">
        <v>149.25</v>
      </c>
      <c r="C15" s="37">
        <v>242</v>
      </c>
      <c r="D15" s="37">
        <v>819.25</v>
      </c>
      <c r="E15" s="37">
        <v>1041.25</v>
      </c>
      <c r="F15" s="10">
        <f t="shared" si="0"/>
        <v>27.097955447055227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208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95</v>
      </c>
      <c r="C17" s="37">
        <v>606</v>
      </c>
      <c r="D17" s="37">
        <v>1510</v>
      </c>
      <c r="E17" s="37">
        <v>7667</v>
      </c>
      <c r="F17" s="10">
        <f t="shared" si="0"/>
        <v>407.74834437086093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40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45087</v>
      </c>
      <c r="C22" s="38">
        <v>45543</v>
      </c>
      <c r="D22" s="38">
        <v>471823</v>
      </c>
      <c r="E22" s="38">
        <v>406512</v>
      </c>
      <c r="F22" s="13">
        <f t="shared" si="0"/>
        <v>-13.842267121356954</v>
      </c>
      <c r="G22" s="1"/>
      <c r="H22" s="1"/>
      <c r="I22" s="1"/>
    </row>
    <row r="23" spans="1:9" x14ac:dyDescent="0.25">
      <c r="A23" s="8" t="s">
        <v>60</v>
      </c>
      <c r="B23" s="37">
        <v>22381</v>
      </c>
      <c r="C23" s="37">
        <v>0</v>
      </c>
      <c r="D23" s="37">
        <v>184920</v>
      </c>
      <c r="E23" s="37">
        <v>50735</v>
      </c>
      <c r="F23" s="10">
        <f t="shared" si="0"/>
        <v>-72.563811377893146</v>
      </c>
      <c r="G23" s="1"/>
      <c r="H23" s="1"/>
      <c r="I23" s="1"/>
    </row>
    <row r="24" spans="1:9" x14ac:dyDescent="0.25">
      <c r="A24" s="11" t="s">
        <v>61</v>
      </c>
      <c r="B24" s="38">
        <v>534</v>
      </c>
      <c r="C24" s="38">
        <v>216</v>
      </c>
      <c r="D24" s="38">
        <v>2471</v>
      </c>
      <c r="E24" s="38">
        <v>2348</v>
      </c>
      <c r="F24" s="13">
        <f t="shared" si="0"/>
        <v>-4.977741804937267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10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208</v>
      </c>
      <c r="C28" s="38">
        <v>140</v>
      </c>
      <c r="D28" s="38">
        <v>2149</v>
      </c>
      <c r="E28" s="38">
        <v>2417</v>
      </c>
      <c r="F28" s="13">
        <f t="shared" si="0"/>
        <v>12.470916705444395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6986</v>
      </c>
      <c r="C31" s="37">
        <v>6120</v>
      </c>
      <c r="D31" s="37">
        <v>56132</v>
      </c>
      <c r="E31" s="37">
        <v>50738</v>
      </c>
      <c r="F31" s="10">
        <f t="shared" si="0"/>
        <v>-9.6094919119218929</v>
      </c>
      <c r="G31" s="1"/>
      <c r="H31" s="1"/>
      <c r="I31" s="1"/>
    </row>
    <row r="32" spans="1:9" x14ac:dyDescent="0.25">
      <c r="A32" s="11" t="s">
        <v>69</v>
      </c>
      <c r="B32" s="38">
        <v>151728</v>
      </c>
      <c r="C32" s="38">
        <v>188330</v>
      </c>
      <c r="D32" s="38">
        <v>1609246</v>
      </c>
      <c r="E32" s="38">
        <v>1760357</v>
      </c>
      <c r="F32" s="13">
        <f t="shared" si="0"/>
        <v>9.3901740318136575</v>
      </c>
      <c r="G32" s="1"/>
      <c r="H32" s="1"/>
      <c r="I32" s="1"/>
    </row>
    <row r="33" spans="1:9" x14ac:dyDescent="0.25">
      <c r="A33" s="8" t="s">
        <v>70</v>
      </c>
      <c r="B33" s="37">
        <v>556</v>
      </c>
      <c r="C33" s="37">
        <v>474</v>
      </c>
      <c r="D33" s="37">
        <v>6353</v>
      </c>
      <c r="E33" s="37">
        <v>4311</v>
      </c>
      <c r="F33" s="10">
        <f t="shared" si="0"/>
        <v>-32.142294978750201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10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596911.75</v>
      </c>
      <c r="C35" s="15">
        <f t="shared" ref="C35:E35" si="1">SUM(C7:C34)</f>
        <v>612613.5</v>
      </c>
      <c r="D35" s="15">
        <f t="shared" si="1"/>
        <v>5456545.75</v>
      </c>
      <c r="E35" s="15">
        <f t="shared" si="1"/>
        <v>5706300.25</v>
      </c>
      <c r="F35" s="16">
        <f t="shared" si="0"/>
        <v>4.5771539622846547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3189633</v>
      </c>
      <c r="G38" s="42">
        <f>LOOKUP(E38,$A$38:$A$65,$C$38:$C$65)</f>
        <v>2907489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1500</v>
      </c>
      <c r="C39" s="41">
        <f t="shared" ref="C39:C65" si="5">D8</f>
        <v>1358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1760357</v>
      </c>
      <c r="G39" s="42">
        <f t="shared" ref="G39:G65" si="8">LOOKUP(E39,$A$38:$A$65,$C$38:$C$65)</f>
        <v>1609246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406512</v>
      </c>
      <c r="G40" s="42">
        <f t="shared" si="8"/>
        <v>471823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228676</v>
      </c>
      <c r="G41" s="42">
        <f t="shared" si="8"/>
        <v>212224.5</v>
      </c>
    </row>
    <row r="42" spans="1:9" x14ac:dyDescent="0.25">
      <c r="A42" s="42" t="str">
        <f t="shared" si="3"/>
        <v>BAHIA DE ALGECIRAS</v>
      </c>
      <c r="B42" s="41">
        <f t="shared" si="4"/>
        <v>3189633</v>
      </c>
      <c r="C42" s="41">
        <f t="shared" si="5"/>
        <v>2907489</v>
      </c>
      <c r="D42" s="41">
        <f t="shared" si="6"/>
        <v>1</v>
      </c>
      <c r="E42" s="42" t="str">
        <f t="shared" si="2"/>
        <v>TARRAGONA</v>
      </c>
      <c r="F42" s="42">
        <f t="shared" si="7"/>
        <v>50738</v>
      </c>
      <c r="G42" s="42">
        <f t="shared" si="8"/>
        <v>56132</v>
      </c>
    </row>
    <row r="43" spans="1:9" x14ac:dyDescent="0.25">
      <c r="A43" s="42" t="str">
        <f t="shared" si="3"/>
        <v>BAHIA DE CADIZ</v>
      </c>
      <c r="B43" s="41">
        <f t="shared" si="4"/>
        <v>118</v>
      </c>
      <c r="C43" s="41">
        <f t="shared" si="5"/>
        <v>0</v>
      </c>
      <c r="D43" s="41">
        <f t="shared" si="6"/>
        <v>14</v>
      </c>
      <c r="E43" s="42" t="str">
        <f t="shared" si="2"/>
        <v>MALAGA</v>
      </c>
      <c r="F43" s="42">
        <f t="shared" si="7"/>
        <v>50735</v>
      </c>
      <c r="G43" s="42">
        <f t="shared" si="8"/>
        <v>184920</v>
      </c>
    </row>
    <row r="44" spans="1:9" x14ac:dyDescent="0.25">
      <c r="A44" s="42" t="str">
        <f t="shared" si="3"/>
        <v>BALEARES</v>
      </c>
      <c r="B44" s="41">
        <f t="shared" si="4"/>
        <v>19</v>
      </c>
      <c r="C44" s="41">
        <f t="shared" si="5"/>
        <v>11</v>
      </c>
      <c r="D44" s="41">
        <f t="shared" si="6"/>
        <v>15</v>
      </c>
      <c r="E44" s="42" t="str">
        <f t="shared" si="2"/>
        <v>CASTELLON</v>
      </c>
      <c r="F44" s="42">
        <f t="shared" si="7"/>
        <v>7667</v>
      </c>
      <c r="G44" s="42">
        <f t="shared" si="8"/>
        <v>1510</v>
      </c>
    </row>
    <row r="45" spans="1:9" x14ac:dyDescent="0.25">
      <c r="A45" s="42" t="str">
        <f t="shared" si="3"/>
        <v>BARCELONA</v>
      </c>
      <c r="B45" s="41">
        <f t="shared" si="4"/>
        <v>228676</v>
      </c>
      <c r="C45" s="41">
        <f t="shared" si="5"/>
        <v>212224.5</v>
      </c>
      <c r="D45" s="41">
        <f t="shared" si="6"/>
        <v>4</v>
      </c>
      <c r="E45" s="42" t="str">
        <f t="shared" si="2"/>
        <v>VIGO</v>
      </c>
      <c r="F45" s="42">
        <f t="shared" si="7"/>
        <v>4311</v>
      </c>
      <c r="G45" s="42">
        <f t="shared" si="8"/>
        <v>6353</v>
      </c>
    </row>
    <row r="46" spans="1:9" x14ac:dyDescent="0.25">
      <c r="A46" s="42" t="str">
        <f t="shared" si="3"/>
        <v>BILBAO</v>
      </c>
      <c r="B46" s="41">
        <f t="shared" si="4"/>
        <v>1041.25</v>
      </c>
      <c r="C46" s="41">
        <f t="shared" si="5"/>
        <v>819.25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2417</v>
      </c>
      <c r="G46" s="42">
        <f t="shared" si="8"/>
        <v>2149</v>
      </c>
    </row>
    <row r="47" spans="1:9" x14ac:dyDescent="0.25">
      <c r="A47" s="42" t="str">
        <f t="shared" si="3"/>
        <v>CARTAGENA</v>
      </c>
      <c r="B47" s="41">
        <f t="shared" si="4"/>
        <v>208</v>
      </c>
      <c r="C47" s="41">
        <f t="shared" si="5"/>
        <v>0</v>
      </c>
      <c r="D47" s="41">
        <f t="shared" si="6"/>
        <v>13</v>
      </c>
      <c r="E47" s="42" t="str">
        <f t="shared" si="2"/>
        <v>MARIN Y RIA DE PONTEVEDRA</v>
      </c>
      <c r="F47" s="42">
        <f t="shared" si="7"/>
        <v>2348</v>
      </c>
      <c r="G47" s="42">
        <f t="shared" si="8"/>
        <v>2471</v>
      </c>
    </row>
    <row r="48" spans="1:9" x14ac:dyDescent="0.25">
      <c r="A48" s="42" t="str">
        <f t="shared" si="3"/>
        <v>CASTELLON</v>
      </c>
      <c r="B48" s="41">
        <f t="shared" si="4"/>
        <v>7667</v>
      </c>
      <c r="C48" s="41">
        <f t="shared" si="5"/>
        <v>1510</v>
      </c>
      <c r="D48" s="41">
        <f t="shared" si="6"/>
        <v>7</v>
      </c>
      <c r="E48" s="42" t="str">
        <f t="shared" si="2"/>
        <v>ALICANTE</v>
      </c>
      <c r="F48" s="42">
        <f t="shared" si="7"/>
        <v>1500</v>
      </c>
      <c r="G48" s="42">
        <f t="shared" si="8"/>
        <v>1358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1041.25</v>
      </c>
      <c r="G49" s="42">
        <f t="shared" si="8"/>
        <v>819.25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208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40</v>
      </c>
      <c r="D51" s="41">
        <f t="shared" si="6"/>
        <v>28</v>
      </c>
      <c r="E51" s="42" t="str">
        <f t="shared" si="2"/>
        <v>BAHIA DE CADIZ</v>
      </c>
      <c r="F51" s="42">
        <f t="shared" si="7"/>
        <v>118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19</v>
      </c>
      <c r="G52" s="42">
        <f t="shared" si="8"/>
        <v>11</v>
      </c>
    </row>
    <row r="53" spans="1:7" x14ac:dyDescent="0.25">
      <c r="A53" s="42" t="str">
        <f t="shared" si="3"/>
        <v>LAS PALMAS</v>
      </c>
      <c r="B53" s="41">
        <f t="shared" si="4"/>
        <v>406512</v>
      </c>
      <c r="C53" s="41">
        <f t="shared" si="5"/>
        <v>471823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50735</v>
      </c>
      <c r="C54" s="41">
        <f t="shared" si="5"/>
        <v>184920</v>
      </c>
      <c r="D54" s="41">
        <f t="shared" si="6"/>
        <v>6</v>
      </c>
      <c r="E54" s="42" t="str">
        <f t="shared" si="2"/>
        <v>MOTRIL</v>
      </c>
      <c r="F54" s="42">
        <f t="shared" si="7"/>
        <v>10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2348</v>
      </c>
      <c r="C55" s="41">
        <f t="shared" si="5"/>
        <v>2471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10</v>
      </c>
      <c r="C57" s="41">
        <f t="shared" si="5"/>
        <v>0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2417</v>
      </c>
      <c r="C59" s="41">
        <f t="shared" si="5"/>
        <v>2149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50738</v>
      </c>
      <c r="C62" s="41">
        <f t="shared" si="5"/>
        <v>56132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1760357</v>
      </c>
      <c r="C63" s="41">
        <f t="shared" si="5"/>
        <v>1609246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4311</v>
      </c>
      <c r="C64" s="41">
        <f t="shared" si="5"/>
        <v>6353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</v>
      </c>
      <c r="C65" s="41">
        <f t="shared" si="5"/>
        <v>0</v>
      </c>
      <c r="D65" s="41">
        <f t="shared" si="6"/>
        <v>17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Septiembre</v>
      </c>
      <c r="C5" s="92"/>
      <c r="D5" s="91" t="s">
        <v>40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124</v>
      </c>
      <c r="C7" s="9">
        <v>0</v>
      </c>
      <c r="D7" s="9">
        <v>822</v>
      </c>
      <c r="E7" s="9">
        <v>157</v>
      </c>
      <c r="F7" s="10">
        <f>((E7*100)/D7)-100</f>
        <v>-80.900243309002434</v>
      </c>
      <c r="G7" s="1"/>
      <c r="H7" s="1"/>
      <c r="I7" s="1"/>
    </row>
    <row r="8" spans="1:12" x14ac:dyDescent="0.25">
      <c r="A8" s="11" t="s">
        <v>45</v>
      </c>
      <c r="B8" s="12">
        <v>9209</v>
      </c>
      <c r="C8" s="12">
        <v>9251</v>
      </c>
      <c r="D8" s="12">
        <v>87264</v>
      </c>
      <c r="E8" s="12">
        <v>85477</v>
      </c>
      <c r="F8" s="13">
        <f t="shared" ref="F8:F35" si="0">((E8*100)/D8)-100</f>
        <v>-2.0478089475614212</v>
      </c>
      <c r="G8" s="1"/>
      <c r="H8" s="1"/>
      <c r="I8" s="1"/>
    </row>
    <row r="9" spans="1:12" x14ac:dyDescent="0.25">
      <c r="A9" s="8" t="s">
        <v>46</v>
      </c>
      <c r="B9" s="9">
        <v>316</v>
      </c>
      <c r="C9" s="9">
        <v>207</v>
      </c>
      <c r="D9" s="9">
        <v>2819</v>
      </c>
      <c r="E9" s="9">
        <v>1900</v>
      </c>
      <c r="F9" s="10">
        <f t="shared" si="0"/>
        <v>-32.600212841433134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6</v>
      </c>
      <c r="C11" s="9">
        <v>257</v>
      </c>
      <c r="D11" s="9">
        <v>367</v>
      </c>
      <c r="E11" s="9">
        <v>2937</v>
      </c>
      <c r="F11" s="10">
        <f t="shared" si="0"/>
        <v>700.27247956403266</v>
      </c>
      <c r="G11" s="1"/>
      <c r="H11" s="1"/>
      <c r="I11" s="1"/>
    </row>
    <row r="12" spans="1:12" x14ac:dyDescent="0.25">
      <c r="A12" s="11" t="s">
        <v>49</v>
      </c>
      <c r="B12" s="12">
        <v>2290</v>
      </c>
      <c r="C12" s="12">
        <v>3453</v>
      </c>
      <c r="D12" s="12">
        <v>23892.5</v>
      </c>
      <c r="E12" s="12">
        <v>23247</v>
      </c>
      <c r="F12" s="13">
        <f t="shared" si="0"/>
        <v>-2.7016846290676995</v>
      </c>
      <c r="G12" s="1"/>
      <c r="H12" s="1"/>
      <c r="I12" s="1"/>
    </row>
    <row r="13" spans="1:12" x14ac:dyDescent="0.25">
      <c r="A13" s="8" t="s">
        <v>50</v>
      </c>
      <c r="B13" s="9">
        <v>4543</v>
      </c>
      <c r="C13" s="9">
        <v>6269</v>
      </c>
      <c r="D13" s="9">
        <v>47968</v>
      </c>
      <c r="E13" s="9">
        <v>52462</v>
      </c>
      <c r="F13" s="10">
        <f t="shared" si="0"/>
        <v>9.3687458305537064</v>
      </c>
      <c r="G13" s="1"/>
      <c r="H13" s="1"/>
      <c r="I13" s="1"/>
    </row>
    <row r="14" spans="1:12" x14ac:dyDescent="0.25">
      <c r="A14" s="11" t="s">
        <v>51</v>
      </c>
      <c r="B14" s="12">
        <v>14791</v>
      </c>
      <c r="C14" s="12">
        <v>14692.5</v>
      </c>
      <c r="D14" s="12">
        <v>135119</v>
      </c>
      <c r="E14" s="12">
        <v>143944.5</v>
      </c>
      <c r="F14" s="13">
        <f t="shared" si="0"/>
        <v>6.5316498789955517</v>
      </c>
      <c r="G14" s="1"/>
      <c r="H14" s="1"/>
      <c r="I14" s="1"/>
    </row>
    <row r="15" spans="1:12" x14ac:dyDescent="0.25">
      <c r="A15" s="8" t="s">
        <v>52</v>
      </c>
      <c r="B15" s="9">
        <v>5155.25</v>
      </c>
      <c r="C15" s="9">
        <v>6016.5</v>
      </c>
      <c r="D15" s="9">
        <v>48801.25</v>
      </c>
      <c r="E15" s="9">
        <v>53275.25</v>
      </c>
      <c r="F15" s="10">
        <f t="shared" si="0"/>
        <v>9.1677979559949847</v>
      </c>
      <c r="G15" s="1"/>
      <c r="H15" s="1"/>
      <c r="I15" s="1"/>
    </row>
    <row r="16" spans="1:12" x14ac:dyDescent="0.25">
      <c r="A16" s="11" t="s">
        <v>53</v>
      </c>
      <c r="B16" s="12">
        <v>1923</v>
      </c>
      <c r="C16" s="12">
        <v>3458</v>
      </c>
      <c r="D16" s="12">
        <v>15266</v>
      </c>
      <c r="E16" s="12">
        <v>20259</v>
      </c>
      <c r="F16" s="13">
        <f t="shared" si="0"/>
        <v>32.706668413467838</v>
      </c>
      <c r="G16" s="1"/>
      <c r="H16" s="1"/>
      <c r="I16" s="1"/>
    </row>
    <row r="17" spans="1:9" x14ac:dyDescent="0.25">
      <c r="A17" s="8" t="s">
        <v>54</v>
      </c>
      <c r="B17" s="9">
        <v>272</v>
      </c>
      <c r="C17" s="9">
        <v>106</v>
      </c>
      <c r="D17" s="9">
        <v>2361</v>
      </c>
      <c r="E17" s="9">
        <v>5310</v>
      </c>
      <c r="F17" s="10">
        <f t="shared" si="0"/>
        <v>124.90470139771284</v>
      </c>
      <c r="G17" s="1"/>
      <c r="H17" s="1"/>
      <c r="I17" s="1"/>
    </row>
    <row r="18" spans="1:9" x14ac:dyDescent="0.25">
      <c r="A18" s="11" t="s">
        <v>55</v>
      </c>
      <c r="B18" s="12">
        <v>1755</v>
      </c>
      <c r="C18" s="12">
        <v>1727</v>
      </c>
      <c r="D18" s="12">
        <v>13707</v>
      </c>
      <c r="E18" s="12">
        <v>14729</v>
      </c>
      <c r="F18" s="13">
        <f t="shared" si="0"/>
        <v>7.4560443568979338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40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575</v>
      </c>
      <c r="C20" s="12">
        <v>396</v>
      </c>
      <c r="D20" s="12">
        <v>7173</v>
      </c>
      <c r="E20" s="12">
        <v>6061</v>
      </c>
      <c r="F20" s="13">
        <f t="shared" si="0"/>
        <v>-15.502579116129937</v>
      </c>
      <c r="G20" s="1"/>
      <c r="H20" s="1"/>
      <c r="I20" s="1"/>
    </row>
    <row r="21" spans="1:9" x14ac:dyDescent="0.25">
      <c r="A21" s="8" t="s">
        <v>58</v>
      </c>
      <c r="B21" s="9">
        <v>112</v>
      </c>
      <c r="C21" s="9">
        <v>40</v>
      </c>
      <c r="D21" s="9">
        <v>1003</v>
      </c>
      <c r="E21" s="9">
        <v>504</v>
      </c>
      <c r="F21" s="10">
        <f t="shared" si="0"/>
        <v>-49.750747756729808</v>
      </c>
      <c r="G21" s="1"/>
      <c r="H21" s="1"/>
      <c r="I21" s="1"/>
    </row>
    <row r="22" spans="1:9" x14ac:dyDescent="0.25">
      <c r="A22" s="11" t="s">
        <v>59</v>
      </c>
      <c r="B22" s="12">
        <v>29496</v>
      </c>
      <c r="C22" s="12">
        <v>32503</v>
      </c>
      <c r="D22" s="12">
        <v>251382</v>
      </c>
      <c r="E22" s="12">
        <v>277320</v>
      </c>
      <c r="F22" s="13">
        <f t="shared" si="0"/>
        <v>10.318161204859535</v>
      </c>
      <c r="G22" s="1"/>
      <c r="H22" s="1"/>
      <c r="I22" s="1"/>
    </row>
    <row r="23" spans="1:9" x14ac:dyDescent="0.25">
      <c r="A23" s="8" t="s">
        <v>60</v>
      </c>
      <c r="B23" s="9">
        <v>1077</v>
      </c>
      <c r="C23" s="9">
        <v>1165</v>
      </c>
      <c r="D23" s="9">
        <v>10179</v>
      </c>
      <c r="E23" s="9">
        <v>10740</v>
      </c>
      <c r="F23" s="10">
        <f t="shared" si="0"/>
        <v>5.5113468906572365</v>
      </c>
      <c r="G23" s="1"/>
      <c r="H23" s="1"/>
      <c r="I23" s="1"/>
    </row>
    <row r="24" spans="1:9" x14ac:dyDescent="0.25">
      <c r="A24" s="11" t="s">
        <v>61</v>
      </c>
      <c r="B24" s="12">
        <v>548</v>
      </c>
      <c r="C24" s="12">
        <v>564</v>
      </c>
      <c r="D24" s="12">
        <v>5085</v>
      </c>
      <c r="E24" s="12">
        <v>5763</v>
      </c>
      <c r="F24" s="13">
        <f t="shared" si="0"/>
        <v>13.333333333333329</v>
      </c>
      <c r="G24" s="1"/>
      <c r="H24" s="1"/>
      <c r="I24" s="1"/>
    </row>
    <row r="25" spans="1:9" x14ac:dyDescent="0.25">
      <c r="A25" s="8" t="s">
        <v>62</v>
      </c>
      <c r="B25" s="9">
        <v>1834</v>
      </c>
      <c r="C25" s="9">
        <v>1755</v>
      </c>
      <c r="D25" s="9">
        <v>15403</v>
      </c>
      <c r="E25" s="9">
        <v>17683</v>
      </c>
      <c r="F25" s="10">
        <f t="shared" si="0"/>
        <v>14.802311238070502</v>
      </c>
      <c r="G25" s="1"/>
      <c r="H25" s="1"/>
      <c r="I25" s="1"/>
    </row>
    <row r="26" spans="1:9" x14ac:dyDescent="0.25">
      <c r="A26" s="11" t="s">
        <v>63</v>
      </c>
      <c r="B26" s="12">
        <v>44</v>
      </c>
      <c r="C26" s="12">
        <v>0</v>
      </c>
      <c r="D26" s="12">
        <v>640</v>
      </c>
      <c r="E26" s="12">
        <v>350</v>
      </c>
      <c r="F26" s="13">
        <f t="shared" si="0"/>
        <v>-45.3125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21854</v>
      </c>
      <c r="C28" s="12">
        <v>23685</v>
      </c>
      <c r="D28" s="12">
        <v>200027</v>
      </c>
      <c r="E28" s="12">
        <v>210426</v>
      </c>
      <c r="F28" s="13">
        <f t="shared" si="0"/>
        <v>5.1987981622480959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10307</v>
      </c>
      <c r="C30" s="12">
        <v>13658</v>
      </c>
      <c r="D30" s="12">
        <v>92700</v>
      </c>
      <c r="E30" s="12">
        <v>106041</v>
      </c>
      <c r="F30" s="13">
        <f t="shared" si="0"/>
        <v>14.391585760517799</v>
      </c>
      <c r="G30" s="1"/>
      <c r="H30" s="1"/>
      <c r="I30" s="1"/>
    </row>
    <row r="31" spans="1:9" x14ac:dyDescent="0.25">
      <c r="A31" s="8" t="s">
        <v>68</v>
      </c>
      <c r="B31" s="9">
        <v>961</v>
      </c>
      <c r="C31" s="9">
        <v>846</v>
      </c>
      <c r="D31" s="9">
        <v>11204</v>
      </c>
      <c r="E31" s="9">
        <v>6465</v>
      </c>
      <c r="F31" s="10">
        <f t="shared" si="0"/>
        <v>-42.297393787932883</v>
      </c>
      <c r="G31" s="1"/>
      <c r="H31" s="1"/>
      <c r="I31" s="1"/>
    </row>
    <row r="32" spans="1:9" x14ac:dyDescent="0.25">
      <c r="A32" s="11" t="s">
        <v>69</v>
      </c>
      <c r="B32" s="12">
        <v>13864</v>
      </c>
      <c r="C32" s="12">
        <v>12590</v>
      </c>
      <c r="D32" s="12">
        <v>108196</v>
      </c>
      <c r="E32" s="12">
        <v>124210</v>
      </c>
      <c r="F32" s="13">
        <f t="shared" si="0"/>
        <v>14.800916854597219</v>
      </c>
      <c r="G32" s="1"/>
      <c r="H32" s="1"/>
      <c r="I32" s="1"/>
    </row>
    <row r="33" spans="1:9" x14ac:dyDescent="0.25">
      <c r="A33" s="8" t="s">
        <v>70</v>
      </c>
      <c r="B33" s="9">
        <v>1830</v>
      </c>
      <c r="C33" s="9">
        <v>3061</v>
      </c>
      <c r="D33" s="9">
        <v>19415</v>
      </c>
      <c r="E33" s="9">
        <v>21194</v>
      </c>
      <c r="F33" s="10">
        <f t="shared" si="0"/>
        <v>9.1630182848313098</v>
      </c>
      <c r="G33" s="1"/>
      <c r="H33" s="1"/>
      <c r="I33" s="1"/>
    </row>
    <row r="34" spans="1:9" x14ac:dyDescent="0.25">
      <c r="A34" s="11" t="s">
        <v>71</v>
      </c>
      <c r="B34" s="12">
        <v>3138</v>
      </c>
      <c r="C34" s="12">
        <v>2439</v>
      </c>
      <c r="D34" s="12">
        <v>23795</v>
      </c>
      <c r="E34" s="12">
        <v>24964</v>
      </c>
      <c r="F34" s="13">
        <f t="shared" si="0"/>
        <v>4.9127968060516878</v>
      </c>
      <c r="G34" s="1"/>
      <c r="H34" s="1"/>
      <c r="I34" s="1"/>
    </row>
    <row r="35" spans="1:9" x14ac:dyDescent="0.25">
      <c r="A35" s="14" t="s">
        <v>72</v>
      </c>
      <c r="B35" s="15">
        <f>SUM(B7:B34)</f>
        <v>126024.25</v>
      </c>
      <c r="C35" s="15">
        <f t="shared" ref="C35:E35" si="1">SUM(C7:C34)</f>
        <v>138139</v>
      </c>
      <c r="D35" s="15">
        <f t="shared" si="1"/>
        <v>1124628.75</v>
      </c>
      <c r="E35" s="15">
        <f t="shared" si="1"/>
        <v>1215418.75</v>
      </c>
      <c r="F35" s="16">
        <f t="shared" si="0"/>
        <v>8.0728862746928769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157</v>
      </c>
      <c r="C38" s="41">
        <f>D7</f>
        <v>822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277320</v>
      </c>
      <c r="G38" s="42">
        <f>LOOKUP(E38,$A$38:$A$65,$C$38:$C$65)</f>
        <v>251382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85477</v>
      </c>
      <c r="C39" s="41">
        <f t="shared" ref="C39:C65" si="5">D8</f>
        <v>87264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210426</v>
      </c>
      <c r="G39" s="42">
        <f t="shared" ref="G39:G65" si="8">LOOKUP(E39,$A$38:$A$65,$C$38:$C$65)</f>
        <v>200027</v>
      </c>
    </row>
    <row r="40" spans="1:9" x14ac:dyDescent="0.25">
      <c r="A40" s="42" t="str">
        <f t="shared" si="3"/>
        <v>ALMERIA</v>
      </c>
      <c r="B40" s="41">
        <f t="shared" si="4"/>
        <v>1900</v>
      </c>
      <c r="C40" s="41">
        <f t="shared" si="5"/>
        <v>2819</v>
      </c>
      <c r="D40" s="41">
        <f t="shared" si="6"/>
        <v>21</v>
      </c>
      <c r="E40" s="42" t="str">
        <f t="shared" si="2"/>
        <v>BARCELONA</v>
      </c>
      <c r="F40" s="42">
        <f t="shared" si="7"/>
        <v>143944.5</v>
      </c>
      <c r="G40" s="42">
        <f t="shared" si="8"/>
        <v>135119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124210</v>
      </c>
      <c r="G41" s="42">
        <f t="shared" si="8"/>
        <v>108196</v>
      </c>
    </row>
    <row r="42" spans="1:9" x14ac:dyDescent="0.25">
      <c r="A42" s="42" t="str">
        <f t="shared" si="3"/>
        <v>BAHIA DE ALGECIRAS</v>
      </c>
      <c r="B42" s="41">
        <f t="shared" si="4"/>
        <v>2937</v>
      </c>
      <c r="C42" s="41">
        <f t="shared" si="5"/>
        <v>367</v>
      </c>
      <c r="D42" s="41">
        <f t="shared" si="6"/>
        <v>20</v>
      </c>
      <c r="E42" s="42" t="str">
        <f t="shared" si="2"/>
        <v>SEVILLA</v>
      </c>
      <c r="F42" s="42">
        <f t="shared" si="7"/>
        <v>106041</v>
      </c>
      <c r="G42" s="42">
        <f t="shared" si="8"/>
        <v>92700</v>
      </c>
    </row>
    <row r="43" spans="1:9" x14ac:dyDescent="0.25">
      <c r="A43" s="42" t="str">
        <f t="shared" si="3"/>
        <v>BAHIA DE CADIZ</v>
      </c>
      <c r="B43" s="41">
        <f t="shared" si="4"/>
        <v>23247</v>
      </c>
      <c r="C43" s="41">
        <f t="shared" si="5"/>
        <v>23892.5</v>
      </c>
      <c r="D43" s="41">
        <f t="shared" si="6"/>
        <v>10</v>
      </c>
      <c r="E43" s="42" t="str">
        <f t="shared" si="2"/>
        <v>ALICANTE</v>
      </c>
      <c r="F43" s="42">
        <f t="shared" si="7"/>
        <v>85477</v>
      </c>
      <c r="G43" s="42">
        <f t="shared" si="8"/>
        <v>87264</v>
      </c>
    </row>
    <row r="44" spans="1:9" x14ac:dyDescent="0.25">
      <c r="A44" s="42" t="str">
        <f t="shared" si="3"/>
        <v>BALEARES</v>
      </c>
      <c r="B44" s="41">
        <f t="shared" si="4"/>
        <v>52462</v>
      </c>
      <c r="C44" s="41">
        <f t="shared" si="5"/>
        <v>47968</v>
      </c>
      <c r="D44" s="41">
        <f t="shared" si="6"/>
        <v>8</v>
      </c>
      <c r="E44" s="42" t="str">
        <f t="shared" si="2"/>
        <v>BILBAO</v>
      </c>
      <c r="F44" s="42">
        <f t="shared" si="7"/>
        <v>53275.25</v>
      </c>
      <c r="G44" s="42">
        <f t="shared" si="8"/>
        <v>48801.25</v>
      </c>
    </row>
    <row r="45" spans="1:9" x14ac:dyDescent="0.25">
      <c r="A45" s="42" t="str">
        <f t="shared" si="3"/>
        <v>BARCELONA</v>
      </c>
      <c r="B45" s="41">
        <f t="shared" si="4"/>
        <v>143944.5</v>
      </c>
      <c r="C45" s="41">
        <f t="shared" si="5"/>
        <v>135119</v>
      </c>
      <c r="D45" s="41">
        <f t="shared" si="6"/>
        <v>3</v>
      </c>
      <c r="E45" s="42" t="str">
        <f t="shared" si="2"/>
        <v>BALEARES</v>
      </c>
      <c r="F45" s="42">
        <f t="shared" si="7"/>
        <v>52462</v>
      </c>
      <c r="G45" s="42">
        <f t="shared" si="8"/>
        <v>47968</v>
      </c>
    </row>
    <row r="46" spans="1:9" x14ac:dyDescent="0.25">
      <c r="A46" s="42" t="str">
        <f t="shared" si="3"/>
        <v>BILBAO</v>
      </c>
      <c r="B46" s="41">
        <f t="shared" si="4"/>
        <v>53275.25</v>
      </c>
      <c r="C46" s="41">
        <f t="shared" si="5"/>
        <v>48801.25</v>
      </c>
      <c r="D46" s="41">
        <f t="shared" si="6"/>
        <v>7</v>
      </c>
      <c r="E46" s="42" t="str">
        <f t="shared" si="2"/>
        <v>VILAGARCIA</v>
      </c>
      <c r="F46" s="42">
        <f t="shared" si="7"/>
        <v>24964</v>
      </c>
      <c r="G46" s="42">
        <f t="shared" si="8"/>
        <v>23795</v>
      </c>
    </row>
    <row r="47" spans="1:9" x14ac:dyDescent="0.25">
      <c r="A47" s="42" t="str">
        <f t="shared" si="3"/>
        <v>CARTAGENA</v>
      </c>
      <c r="B47" s="41">
        <f t="shared" si="4"/>
        <v>20259</v>
      </c>
      <c r="C47" s="41">
        <f t="shared" si="5"/>
        <v>15266</v>
      </c>
      <c r="D47" s="41">
        <f t="shared" si="6"/>
        <v>12</v>
      </c>
      <c r="E47" s="42" t="str">
        <f t="shared" si="2"/>
        <v>BAHIA DE CADIZ</v>
      </c>
      <c r="F47" s="42">
        <f t="shared" si="7"/>
        <v>23247</v>
      </c>
      <c r="G47" s="42">
        <f t="shared" si="8"/>
        <v>23892.5</v>
      </c>
    </row>
    <row r="48" spans="1:9" x14ac:dyDescent="0.25">
      <c r="A48" s="42" t="str">
        <f t="shared" si="3"/>
        <v>CASTELLON</v>
      </c>
      <c r="B48" s="41">
        <f t="shared" si="4"/>
        <v>5310</v>
      </c>
      <c r="C48" s="41">
        <f t="shared" si="5"/>
        <v>2361</v>
      </c>
      <c r="D48" s="41">
        <f t="shared" si="6"/>
        <v>19</v>
      </c>
      <c r="E48" s="42" t="str">
        <f t="shared" si="2"/>
        <v>VIGO</v>
      </c>
      <c r="F48" s="42">
        <f t="shared" si="7"/>
        <v>21194</v>
      </c>
      <c r="G48" s="42">
        <f t="shared" si="8"/>
        <v>19415</v>
      </c>
    </row>
    <row r="49" spans="1:7" x14ac:dyDescent="0.25">
      <c r="A49" s="42" t="str">
        <f t="shared" si="3"/>
        <v>CEUTA</v>
      </c>
      <c r="B49" s="41">
        <f t="shared" si="4"/>
        <v>14729</v>
      </c>
      <c r="C49" s="41">
        <f t="shared" si="5"/>
        <v>13707</v>
      </c>
      <c r="D49" s="41">
        <f t="shared" si="6"/>
        <v>14</v>
      </c>
      <c r="E49" s="42" t="str">
        <f t="shared" si="2"/>
        <v>CARTAGENA</v>
      </c>
      <c r="F49" s="42">
        <f t="shared" si="7"/>
        <v>20259</v>
      </c>
      <c r="G49" s="42">
        <f t="shared" si="8"/>
        <v>15266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40</v>
      </c>
      <c r="D50" s="41">
        <f t="shared" si="6"/>
        <v>28</v>
      </c>
      <c r="E50" s="42" t="str">
        <f t="shared" si="2"/>
        <v>MELILLA</v>
      </c>
      <c r="F50" s="42">
        <f t="shared" si="7"/>
        <v>17683</v>
      </c>
      <c r="G50" s="42">
        <f t="shared" si="8"/>
        <v>15403</v>
      </c>
    </row>
    <row r="51" spans="1:7" x14ac:dyDescent="0.25">
      <c r="A51" s="42" t="str">
        <f t="shared" si="3"/>
        <v>GIJON</v>
      </c>
      <c r="B51" s="41">
        <f t="shared" si="4"/>
        <v>6061</v>
      </c>
      <c r="C51" s="41">
        <f t="shared" si="5"/>
        <v>7173</v>
      </c>
      <c r="D51" s="41">
        <f t="shared" si="6"/>
        <v>17</v>
      </c>
      <c r="E51" s="42" t="str">
        <f t="shared" si="2"/>
        <v>CEUTA</v>
      </c>
      <c r="F51" s="42">
        <f t="shared" si="7"/>
        <v>14729</v>
      </c>
      <c r="G51" s="42">
        <f t="shared" si="8"/>
        <v>13707</v>
      </c>
    </row>
    <row r="52" spans="1:7" x14ac:dyDescent="0.25">
      <c r="A52" s="42" t="str">
        <f t="shared" si="3"/>
        <v>HUELVA</v>
      </c>
      <c r="B52" s="41">
        <f t="shared" si="4"/>
        <v>504</v>
      </c>
      <c r="C52" s="41">
        <f t="shared" si="5"/>
        <v>1003</v>
      </c>
      <c r="D52" s="41">
        <f t="shared" si="6"/>
        <v>22</v>
      </c>
      <c r="E52" s="42" t="str">
        <f t="shared" si="2"/>
        <v>MALAGA</v>
      </c>
      <c r="F52" s="42">
        <f t="shared" si="7"/>
        <v>10740</v>
      </c>
      <c r="G52" s="42">
        <f t="shared" si="8"/>
        <v>10179</v>
      </c>
    </row>
    <row r="53" spans="1:7" x14ac:dyDescent="0.25">
      <c r="A53" s="42" t="str">
        <f t="shared" si="3"/>
        <v>LAS PALMAS</v>
      </c>
      <c r="B53" s="41">
        <f t="shared" si="4"/>
        <v>277320</v>
      </c>
      <c r="C53" s="41">
        <f t="shared" si="5"/>
        <v>251382</v>
      </c>
      <c r="D53" s="41">
        <f t="shared" si="6"/>
        <v>1</v>
      </c>
      <c r="E53" s="42" t="str">
        <f t="shared" si="2"/>
        <v>TARRAGONA</v>
      </c>
      <c r="F53" s="42">
        <f t="shared" si="7"/>
        <v>6465</v>
      </c>
      <c r="G53" s="42">
        <f t="shared" si="8"/>
        <v>11204</v>
      </c>
    </row>
    <row r="54" spans="1:7" x14ac:dyDescent="0.25">
      <c r="A54" s="42" t="str">
        <f t="shared" si="3"/>
        <v>MALAGA</v>
      </c>
      <c r="B54" s="41">
        <f t="shared" si="4"/>
        <v>10740</v>
      </c>
      <c r="C54" s="41">
        <f t="shared" si="5"/>
        <v>10179</v>
      </c>
      <c r="D54" s="41">
        <f t="shared" si="6"/>
        <v>15</v>
      </c>
      <c r="E54" s="42" t="str">
        <f t="shared" si="2"/>
        <v>GIJON</v>
      </c>
      <c r="F54" s="42">
        <f t="shared" si="7"/>
        <v>6061</v>
      </c>
      <c r="G54" s="42">
        <f t="shared" si="8"/>
        <v>7173</v>
      </c>
    </row>
    <row r="55" spans="1:7" x14ac:dyDescent="0.25">
      <c r="A55" s="42" t="str">
        <f t="shared" si="3"/>
        <v>MARIN Y RIA DE PONTEVEDRA</v>
      </c>
      <c r="B55" s="41">
        <f t="shared" si="4"/>
        <v>5763</v>
      </c>
      <c r="C55" s="41">
        <f t="shared" si="5"/>
        <v>5085</v>
      </c>
      <c r="D55" s="41">
        <f t="shared" si="6"/>
        <v>18</v>
      </c>
      <c r="E55" s="42" t="str">
        <f t="shared" si="2"/>
        <v>MARIN Y RIA DE PONTEVEDRA</v>
      </c>
      <c r="F55" s="42">
        <f t="shared" si="7"/>
        <v>5763</v>
      </c>
      <c r="G55" s="42">
        <f t="shared" si="8"/>
        <v>5085</v>
      </c>
    </row>
    <row r="56" spans="1:7" x14ac:dyDescent="0.25">
      <c r="A56" s="42" t="str">
        <f t="shared" si="3"/>
        <v>MELILLA</v>
      </c>
      <c r="B56" s="41">
        <f t="shared" si="4"/>
        <v>17683</v>
      </c>
      <c r="C56" s="41">
        <f t="shared" si="5"/>
        <v>15403</v>
      </c>
      <c r="D56" s="41">
        <f t="shared" si="6"/>
        <v>13</v>
      </c>
      <c r="E56" s="42" t="str">
        <f t="shared" si="2"/>
        <v>CASTELLON</v>
      </c>
      <c r="F56" s="42">
        <f t="shared" si="7"/>
        <v>5310</v>
      </c>
      <c r="G56" s="42">
        <f t="shared" si="8"/>
        <v>2361</v>
      </c>
    </row>
    <row r="57" spans="1:7" x14ac:dyDescent="0.25">
      <c r="A57" s="42" t="str">
        <f t="shared" si="3"/>
        <v>MOTRIL</v>
      </c>
      <c r="B57" s="41">
        <f t="shared" si="4"/>
        <v>350</v>
      </c>
      <c r="C57" s="41">
        <f t="shared" si="5"/>
        <v>640</v>
      </c>
      <c r="D57" s="41">
        <f t="shared" si="6"/>
        <v>23</v>
      </c>
      <c r="E57" s="42" t="str">
        <f t="shared" si="2"/>
        <v>BAHIA DE ALGECIRAS</v>
      </c>
      <c r="F57" s="42">
        <f t="shared" si="7"/>
        <v>2937</v>
      </c>
      <c r="G57" s="42">
        <f t="shared" si="8"/>
        <v>367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1900</v>
      </c>
      <c r="G58" s="42">
        <f t="shared" si="8"/>
        <v>2819</v>
      </c>
    </row>
    <row r="59" spans="1:7" x14ac:dyDescent="0.25">
      <c r="A59" s="42" t="str">
        <f t="shared" si="3"/>
        <v>SANTA CRUZ DE TENERIFE</v>
      </c>
      <c r="B59" s="41">
        <f t="shared" si="4"/>
        <v>210426</v>
      </c>
      <c r="C59" s="41">
        <f t="shared" si="5"/>
        <v>200027</v>
      </c>
      <c r="D59" s="41">
        <f t="shared" si="6"/>
        <v>2</v>
      </c>
      <c r="E59" s="42" t="str">
        <f t="shared" si="2"/>
        <v>HUELVA</v>
      </c>
      <c r="F59" s="42">
        <f t="shared" si="7"/>
        <v>504</v>
      </c>
      <c r="G59" s="42">
        <f t="shared" si="8"/>
        <v>1003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MOTRIL</v>
      </c>
      <c r="F60" s="42">
        <f t="shared" si="7"/>
        <v>350</v>
      </c>
      <c r="G60" s="42">
        <f t="shared" si="8"/>
        <v>640</v>
      </c>
    </row>
    <row r="61" spans="1:7" x14ac:dyDescent="0.25">
      <c r="A61" s="42" t="str">
        <f t="shared" si="3"/>
        <v>SEVILLA</v>
      </c>
      <c r="B61" s="41">
        <f t="shared" si="4"/>
        <v>106041</v>
      </c>
      <c r="C61" s="41">
        <f t="shared" si="5"/>
        <v>92700</v>
      </c>
      <c r="D61" s="41">
        <f t="shared" si="6"/>
        <v>5</v>
      </c>
      <c r="E61" s="42" t="str">
        <f t="shared" si="2"/>
        <v>A CORUÑA</v>
      </c>
      <c r="F61" s="42">
        <f t="shared" si="7"/>
        <v>157</v>
      </c>
      <c r="G61" s="42">
        <f t="shared" si="8"/>
        <v>822</v>
      </c>
    </row>
    <row r="62" spans="1:7" x14ac:dyDescent="0.25">
      <c r="A62" s="42" t="str">
        <f t="shared" si="3"/>
        <v>TARRAGONA</v>
      </c>
      <c r="B62" s="41">
        <f t="shared" si="4"/>
        <v>6465</v>
      </c>
      <c r="C62" s="41">
        <f t="shared" si="5"/>
        <v>11204</v>
      </c>
      <c r="D62" s="41">
        <f t="shared" si="6"/>
        <v>16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124210</v>
      </c>
      <c r="C63" s="41">
        <f t="shared" si="5"/>
        <v>108196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21194</v>
      </c>
      <c r="C64" s="41">
        <f t="shared" si="5"/>
        <v>19415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24964</v>
      </c>
      <c r="C65" s="41">
        <f t="shared" si="5"/>
        <v>23795</v>
      </c>
      <c r="D65" s="41">
        <f t="shared" si="6"/>
        <v>9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7" sqref="B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Septiembre</v>
      </c>
      <c r="C5" s="92"/>
      <c r="D5" s="91" t="s">
        <v>40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302</v>
      </c>
      <c r="C7" s="9">
        <v>213</v>
      </c>
      <c r="D7" s="9">
        <v>3430</v>
      </c>
      <c r="E7" s="9">
        <v>1623</v>
      </c>
      <c r="F7" s="10">
        <f>((E7*100)/D7)-100</f>
        <v>-52.682215743440231</v>
      </c>
      <c r="G7" s="1"/>
      <c r="H7" s="1"/>
      <c r="I7" s="1"/>
    </row>
    <row r="8" spans="1:12" x14ac:dyDescent="0.25">
      <c r="A8" s="11" t="s">
        <v>45</v>
      </c>
      <c r="B8" s="12">
        <v>3279</v>
      </c>
      <c r="C8" s="12">
        <v>1592</v>
      </c>
      <c r="D8" s="12">
        <v>23431</v>
      </c>
      <c r="E8" s="12">
        <v>17686</v>
      </c>
      <c r="F8" s="13">
        <f t="shared" ref="F8:F35" si="0">((E8*100)/D8)-100</f>
        <v>-24.518799880500197</v>
      </c>
      <c r="G8" s="1"/>
      <c r="H8" s="1"/>
      <c r="I8" s="1"/>
    </row>
    <row r="9" spans="1:12" x14ac:dyDescent="0.25">
      <c r="A9" s="8" t="s">
        <v>46</v>
      </c>
      <c r="B9" s="9">
        <v>524</v>
      </c>
      <c r="C9" s="9">
        <v>81</v>
      </c>
      <c r="D9" s="9">
        <v>2675</v>
      </c>
      <c r="E9" s="9">
        <v>3046</v>
      </c>
      <c r="F9" s="10">
        <f t="shared" si="0"/>
        <v>13.869158878504678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33768</v>
      </c>
      <c r="C11" s="9">
        <v>27469</v>
      </c>
      <c r="D11" s="9">
        <v>291919</v>
      </c>
      <c r="E11" s="9">
        <v>270092</v>
      </c>
      <c r="F11" s="10">
        <f t="shared" si="0"/>
        <v>-7.4770741198757236</v>
      </c>
      <c r="G11" s="1"/>
      <c r="H11" s="1"/>
      <c r="I11" s="1"/>
    </row>
    <row r="12" spans="1:12" x14ac:dyDescent="0.25">
      <c r="A12" s="11" t="s">
        <v>49</v>
      </c>
      <c r="B12" s="12">
        <v>6203.5</v>
      </c>
      <c r="C12" s="12">
        <v>4148</v>
      </c>
      <c r="D12" s="12">
        <v>44494.5</v>
      </c>
      <c r="E12" s="12">
        <v>41237.5</v>
      </c>
      <c r="F12" s="13">
        <f t="shared" si="0"/>
        <v>-7.3200058434188549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25</v>
      </c>
      <c r="E13" s="9">
        <v>50</v>
      </c>
      <c r="F13" s="10">
        <f t="shared" si="0"/>
        <v>100</v>
      </c>
      <c r="G13" s="1"/>
      <c r="H13" s="1"/>
      <c r="I13" s="1"/>
    </row>
    <row r="14" spans="1:12" x14ac:dyDescent="0.25">
      <c r="A14" s="11" t="s">
        <v>51</v>
      </c>
      <c r="B14" s="12">
        <v>117557.5</v>
      </c>
      <c r="C14" s="12">
        <v>118107</v>
      </c>
      <c r="D14" s="12">
        <v>958494.5</v>
      </c>
      <c r="E14" s="12">
        <v>1011336.5</v>
      </c>
      <c r="F14" s="13">
        <f t="shared" si="0"/>
        <v>5.5130206798265391</v>
      </c>
      <c r="G14" s="1"/>
      <c r="H14" s="1"/>
      <c r="I14" s="1"/>
    </row>
    <row r="15" spans="1:12" x14ac:dyDescent="0.25">
      <c r="A15" s="8" t="s">
        <v>52</v>
      </c>
      <c r="B15" s="9">
        <v>41236.5</v>
      </c>
      <c r="C15" s="9">
        <v>44836.75</v>
      </c>
      <c r="D15" s="9">
        <v>397135.25</v>
      </c>
      <c r="E15" s="9">
        <v>408103.75</v>
      </c>
      <c r="F15" s="10">
        <f t="shared" si="0"/>
        <v>2.7619054213898124</v>
      </c>
      <c r="G15" s="1"/>
      <c r="H15" s="1"/>
      <c r="I15" s="1"/>
    </row>
    <row r="16" spans="1:12" x14ac:dyDescent="0.25">
      <c r="A16" s="11" t="s">
        <v>53</v>
      </c>
      <c r="B16" s="12">
        <v>5969</v>
      </c>
      <c r="C16" s="12">
        <v>5343</v>
      </c>
      <c r="D16" s="12">
        <v>44200</v>
      </c>
      <c r="E16" s="12">
        <v>49334</v>
      </c>
      <c r="F16" s="13">
        <f t="shared" si="0"/>
        <v>11.615384615384613</v>
      </c>
      <c r="G16" s="1"/>
      <c r="H16" s="1"/>
      <c r="I16" s="1"/>
    </row>
    <row r="17" spans="1:9" x14ac:dyDescent="0.25">
      <c r="A17" s="8" t="s">
        <v>54</v>
      </c>
      <c r="B17" s="9">
        <v>11888</v>
      </c>
      <c r="C17" s="9">
        <v>15502</v>
      </c>
      <c r="D17" s="9">
        <v>140674</v>
      </c>
      <c r="E17" s="9">
        <v>145814</v>
      </c>
      <c r="F17" s="10">
        <f t="shared" si="0"/>
        <v>3.65383795157598</v>
      </c>
      <c r="G17" s="1"/>
      <c r="H17" s="1"/>
      <c r="I17" s="1"/>
    </row>
    <row r="18" spans="1:9" x14ac:dyDescent="0.25">
      <c r="A18" s="11" t="s">
        <v>55</v>
      </c>
      <c r="B18" s="12">
        <v>2</v>
      </c>
      <c r="C18" s="12">
        <v>12</v>
      </c>
      <c r="D18" s="12">
        <v>19</v>
      </c>
      <c r="E18" s="12">
        <v>27</v>
      </c>
      <c r="F18" s="13">
        <f t="shared" si="0"/>
        <v>42.10526315789474</v>
      </c>
      <c r="G18" s="1"/>
      <c r="H18" s="1"/>
      <c r="I18" s="1"/>
    </row>
    <row r="19" spans="1:9" x14ac:dyDescent="0.25">
      <c r="A19" s="8" t="s">
        <v>56</v>
      </c>
      <c r="B19" s="9">
        <v>71</v>
      </c>
      <c r="C19" s="9">
        <v>58</v>
      </c>
      <c r="D19" s="9">
        <v>696</v>
      </c>
      <c r="E19" s="9">
        <v>652</v>
      </c>
      <c r="F19" s="10">
        <f t="shared" si="0"/>
        <v>-6.3218390804597675</v>
      </c>
      <c r="G19" s="1"/>
      <c r="H19" s="1"/>
      <c r="I19" s="1"/>
    </row>
    <row r="20" spans="1:9" x14ac:dyDescent="0.25">
      <c r="A20" s="11" t="s">
        <v>57</v>
      </c>
      <c r="B20" s="12">
        <v>4356</v>
      </c>
      <c r="C20" s="12">
        <v>4306</v>
      </c>
      <c r="D20" s="12">
        <v>39826</v>
      </c>
      <c r="E20" s="12">
        <v>33932</v>
      </c>
      <c r="F20" s="13">
        <f t="shared" si="0"/>
        <v>-14.7993772912168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161</v>
      </c>
      <c r="D21" s="9">
        <v>0</v>
      </c>
      <c r="E21" s="9">
        <v>3529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5953</v>
      </c>
      <c r="C22" s="12">
        <v>4966</v>
      </c>
      <c r="D22" s="12">
        <v>53835</v>
      </c>
      <c r="E22" s="12">
        <v>51682</v>
      </c>
      <c r="F22" s="13">
        <f t="shared" si="0"/>
        <v>-3.9992569889477068</v>
      </c>
      <c r="G22" s="1"/>
      <c r="H22" s="1"/>
      <c r="I22" s="1"/>
    </row>
    <row r="23" spans="1:9" x14ac:dyDescent="0.25">
      <c r="A23" s="8" t="s">
        <v>60</v>
      </c>
      <c r="B23" s="9">
        <v>2476</v>
      </c>
      <c r="C23" s="9">
        <v>1699</v>
      </c>
      <c r="D23" s="9">
        <v>15138</v>
      </c>
      <c r="E23" s="9">
        <v>18033</v>
      </c>
      <c r="F23" s="10">
        <f t="shared" si="0"/>
        <v>19.124058660325005</v>
      </c>
      <c r="G23" s="1"/>
      <c r="H23" s="1"/>
      <c r="I23" s="1"/>
    </row>
    <row r="24" spans="1:9" x14ac:dyDescent="0.25">
      <c r="A24" s="11" t="s">
        <v>61</v>
      </c>
      <c r="B24" s="12">
        <v>1810</v>
      </c>
      <c r="C24" s="12">
        <v>1497</v>
      </c>
      <c r="D24" s="12">
        <v>14742</v>
      </c>
      <c r="E24" s="12">
        <v>12853</v>
      </c>
      <c r="F24" s="13">
        <f t="shared" si="0"/>
        <v>-12.813729480396148</v>
      </c>
      <c r="G24" s="1"/>
      <c r="H24" s="1"/>
      <c r="I24" s="1"/>
    </row>
    <row r="25" spans="1:9" x14ac:dyDescent="0.25">
      <c r="A25" s="8" t="s">
        <v>62</v>
      </c>
      <c r="B25" s="9">
        <v>1062</v>
      </c>
      <c r="C25" s="9">
        <v>873</v>
      </c>
      <c r="D25" s="9">
        <v>10665</v>
      </c>
      <c r="E25" s="9">
        <v>9853</v>
      </c>
      <c r="F25" s="10">
        <f t="shared" si="0"/>
        <v>-7.6136896390060969</v>
      </c>
      <c r="G25" s="1"/>
      <c r="H25" s="1"/>
      <c r="I25" s="1"/>
    </row>
    <row r="26" spans="1:9" x14ac:dyDescent="0.25">
      <c r="A26" s="11" t="s">
        <v>63</v>
      </c>
      <c r="B26" s="12">
        <v>351</v>
      </c>
      <c r="C26" s="12">
        <v>0</v>
      </c>
      <c r="D26" s="12">
        <v>3639</v>
      </c>
      <c r="E26" s="12">
        <v>1357</v>
      </c>
      <c r="F26" s="13">
        <f t="shared" si="0"/>
        <v>-62.709535586699644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2953</v>
      </c>
      <c r="C28" s="12">
        <v>1961</v>
      </c>
      <c r="D28" s="12">
        <v>23561</v>
      </c>
      <c r="E28" s="12">
        <v>21741</v>
      </c>
      <c r="F28" s="13">
        <f t="shared" si="0"/>
        <v>-7.7246296846483631</v>
      </c>
      <c r="G28" s="1"/>
      <c r="H28" s="1"/>
      <c r="I28" s="1"/>
    </row>
    <row r="29" spans="1:9" x14ac:dyDescent="0.25">
      <c r="A29" s="8" t="s">
        <v>66</v>
      </c>
      <c r="B29" s="9">
        <v>68</v>
      </c>
      <c r="C29" s="9">
        <v>49</v>
      </c>
      <c r="D29" s="9">
        <v>878</v>
      </c>
      <c r="E29" s="9">
        <v>616</v>
      </c>
      <c r="F29" s="10">
        <f t="shared" si="0"/>
        <v>-29.840546697038718</v>
      </c>
      <c r="G29" s="1"/>
      <c r="H29" s="1"/>
      <c r="I29" s="1"/>
    </row>
    <row r="30" spans="1:9" x14ac:dyDescent="0.25">
      <c r="A30" s="11" t="s">
        <v>67</v>
      </c>
      <c r="B30" s="12">
        <v>934</v>
      </c>
      <c r="C30" s="12">
        <v>1537</v>
      </c>
      <c r="D30" s="12">
        <v>10228</v>
      </c>
      <c r="E30" s="12">
        <v>12316</v>
      </c>
      <c r="F30" s="13">
        <f t="shared" si="0"/>
        <v>20.414548298787636</v>
      </c>
      <c r="G30" s="1"/>
      <c r="H30" s="1"/>
      <c r="I30" s="1"/>
    </row>
    <row r="31" spans="1:9" x14ac:dyDescent="0.25">
      <c r="A31" s="8" t="s">
        <v>68</v>
      </c>
      <c r="B31" s="9">
        <v>4254</v>
      </c>
      <c r="C31" s="9">
        <v>6406</v>
      </c>
      <c r="D31" s="9">
        <v>43140</v>
      </c>
      <c r="E31" s="9">
        <v>60743</v>
      </c>
      <c r="F31" s="10">
        <f t="shared" si="0"/>
        <v>40.804357904496982</v>
      </c>
      <c r="G31" s="1"/>
      <c r="H31" s="1"/>
      <c r="I31" s="1"/>
    </row>
    <row r="32" spans="1:9" x14ac:dyDescent="0.25">
      <c r="A32" s="11" t="s">
        <v>69</v>
      </c>
      <c r="B32" s="12">
        <v>187120</v>
      </c>
      <c r="C32" s="12">
        <v>182934</v>
      </c>
      <c r="D32" s="12">
        <v>1560223</v>
      </c>
      <c r="E32" s="12">
        <v>1418319</v>
      </c>
      <c r="F32" s="13">
        <f t="shared" si="0"/>
        <v>-9.0951101220787081</v>
      </c>
      <c r="G32" s="1"/>
      <c r="H32" s="1"/>
      <c r="I32" s="1"/>
    </row>
    <row r="33" spans="1:9" x14ac:dyDescent="0.25">
      <c r="A33" s="8" t="s">
        <v>70</v>
      </c>
      <c r="B33" s="9">
        <v>13851.5</v>
      </c>
      <c r="C33" s="9">
        <v>15005</v>
      </c>
      <c r="D33" s="9">
        <v>132727.5</v>
      </c>
      <c r="E33" s="9">
        <v>125332</v>
      </c>
      <c r="F33" s="10">
        <f t="shared" si="0"/>
        <v>-5.5719425137970688</v>
      </c>
      <c r="G33" s="1"/>
      <c r="H33" s="1"/>
      <c r="I33" s="1"/>
    </row>
    <row r="34" spans="1:9" x14ac:dyDescent="0.25">
      <c r="A34" s="11" t="s">
        <v>71</v>
      </c>
      <c r="B34" s="12">
        <v>98</v>
      </c>
      <c r="C34" s="12">
        <v>46</v>
      </c>
      <c r="D34" s="12">
        <v>846</v>
      </c>
      <c r="E34" s="12">
        <v>572</v>
      </c>
      <c r="F34" s="13">
        <f t="shared" si="0"/>
        <v>-32.387706855791961</v>
      </c>
      <c r="G34" s="1"/>
      <c r="H34" s="1"/>
      <c r="I34" s="1"/>
    </row>
    <row r="35" spans="1:9" x14ac:dyDescent="0.25">
      <c r="A35" s="14" t="s">
        <v>72</v>
      </c>
      <c r="B35" s="15">
        <f>SUM(B7:B34)</f>
        <v>446087</v>
      </c>
      <c r="C35" s="15">
        <f>SUM(C7:C34)</f>
        <v>438801.75</v>
      </c>
      <c r="D35" s="15">
        <f t="shared" ref="D35:E35" si="1">SUM(D7:D34)</f>
        <v>3816643.75</v>
      </c>
      <c r="E35" s="15">
        <f t="shared" si="1"/>
        <v>3719879.75</v>
      </c>
      <c r="F35" s="16">
        <f t="shared" si="0"/>
        <v>-2.535316533014111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  <c r="H37" s="42"/>
    </row>
    <row r="38" spans="1:9" x14ac:dyDescent="0.25">
      <c r="A38" s="42" t="str">
        <f>A7</f>
        <v>A CORUÑA</v>
      </c>
      <c r="B38" s="41">
        <f>E7</f>
        <v>1623</v>
      </c>
      <c r="C38" s="41">
        <f>D7</f>
        <v>3430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1418319</v>
      </c>
      <c r="G38" s="42">
        <f>LOOKUP(E38,$A$38:$A$65,$C$38:$C$65)</f>
        <v>1560223</v>
      </c>
      <c r="H38" s="42"/>
    </row>
    <row r="39" spans="1:9" x14ac:dyDescent="0.25">
      <c r="A39" s="42" t="str">
        <f t="shared" ref="A39:A65" si="3">A8</f>
        <v>ALICANTE</v>
      </c>
      <c r="B39" s="41">
        <f t="shared" ref="B39:B65" si="4">E8</f>
        <v>17686</v>
      </c>
      <c r="C39" s="41">
        <f t="shared" ref="C39:C65" si="5">D8</f>
        <v>23431</v>
      </c>
      <c r="D39" s="41">
        <f t="shared" ref="D39:D65" si="6">_xlfn.RANK.EQ(B39,$B$38:$B$65)+COUNTIF($B$38:$B$65,B39)-1</f>
        <v>14</v>
      </c>
      <c r="E39" s="42" t="str">
        <f t="shared" si="2"/>
        <v>BARCELONA</v>
      </c>
      <c r="F39" s="42">
        <f t="shared" ref="F39:F65" si="7">LOOKUP(E39,$A$38:$A$65,$B$38:$B$65)</f>
        <v>1011336.5</v>
      </c>
      <c r="G39" s="42">
        <f t="shared" ref="G39:G65" si="8">LOOKUP(E39,$A$38:$A$65,$C$38:$C$65)</f>
        <v>958494.5</v>
      </c>
      <c r="H39" s="42"/>
    </row>
    <row r="40" spans="1:9" x14ac:dyDescent="0.25">
      <c r="A40" s="42" t="str">
        <f t="shared" si="3"/>
        <v>ALMERIA</v>
      </c>
      <c r="B40" s="41">
        <f t="shared" si="4"/>
        <v>3046</v>
      </c>
      <c r="C40" s="41">
        <f t="shared" si="5"/>
        <v>2675</v>
      </c>
      <c r="D40" s="41">
        <f t="shared" si="6"/>
        <v>19</v>
      </c>
      <c r="E40" s="42" t="str">
        <f t="shared" si="2"/>
        <v>BILBAO</v>
      </c>
      <c r="F40" s="42">
        <f t="shared" si="7"/>
        <v>408103.75</v>
      </c>
      <c r="G40" s="42">
        <f t="shared" si="8"/>
        <v>397135.25</v>
      </c>
      <c r="H40" s="42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BAHIA DE ALGECIRAS</v>
      </c>
      <c r="F41" s="42">
        <f t="shared" si="7"/>
        <v>270092</v>
      </c>
      <c r="G41" s="42">
        <f t="shared" si="8"/>
        <v>291919</v>
      </c>
      <c r="H41" s="42"/>
    </row>
    <row r="42" spans="1:9" x14ac:dyDescent="0.25">
      <c r="A42" s="42" t="str">
        <f t="shared" si="3"/>
        <v>BAHIA DE ALGECIRAS</v>
      </c>
      <c r="B42" s="41">
        <f t="shared" si="4"/>
        <v>270092</v>
      </c>
      <c r="C42" s="41">
        <f t="shared" si="5"/>
        <v>291919</v>
      </c>
      <c r="D42" s="41">
        <f t="shared" si="6"/>
        <v>4</v>
      </c>
      <c r="E42" s="42" t="str">
        <f t="shared" si="2"/>
        <v>CASTELLON</v>
      </c>
      <c r="F42" s="42">
        <f t="shared" si="7"/>
        <v>145814</v>
      </c>
      <c r="G42" s="42">
        <f t="shared" si="8"/>
        <v>140674</v>
      </c>
      <c r="H42" s="42"/>
    </row>
    <row r="43" spans="1:9" x14ac:dyDescent="0.25">
      <c r="A43" s="42" t="str">
        <f t="shared" si="3"/>
        <v>BAHIA DE CADIZ</v>
      </c>
      <c r="B43" s="41">
        <f t="shared" si="4"/>
        <v>41237.5</v>
      </c>
      <c r="C43" s="41">
        <f t="shared" si="5"/>
        <v>44494.5</v>
      </c>
      <c r="D43" s="41">
        <f t="shared" si="6"/>
        <v>10</v>
      </c>
      <c r="E43" s="42" t="str">
        <f t="shared" si="2"/>
        <v>VIGO</v>
      </c>
      <c r="F43" s="42">
        <f t="shared" si="7"/>
        <v>125332</v>
      </c>
      <c r="G43" s="42">
        <f t="shared" si="8"/>
        <v>132727.5</v>
      </c>
      <c r="H43" s="42"/>
    </row>
    <row r="44" spans="1:9" x14ac:dyDescent="0.25">
      <c r="A44" s="42" t="str">
        <f t="shared" si="3"/>
        <v>BALEARES</v>
      </c>
      <c r="B44" s="41">
        <f t="shared" si="4"/>
        <v>50</v>
      </c>
      <c r="C44" s="41">
        <f t="shared" si="5"/>
        <v>25</v>
      </c>
      <c r="D44" s="41">
        <f t="shared" si="6"/>
        <v>25</v>
      </c>
      <c r="E44" s="42" t="str">
        <f t="shared" si="2"/>
        <v>TARRAGONA</v>
      </c>
      <c r="F44" s="42">
        <f t="shared" si="7"/>
        <v>60743</v>
      </c>
      <c r="G44" s="42">
        <f t="shared" si="8"/>
        <v>43140</v>
      </c>
      <c r="H44" s="42"/>
    </row>
    <row r="45" spans="1:9" x14ac:dyDescent="0.25">
      <c r="A45" s="42" t="str">
        <f t="shared" si="3"/>
        <v>BARCELONA</v>
      </c>
      <c r="B45" s="41">
        <f t="shared" si="4"/>
        <v>1011336.5</v>
      </c>
      <c r="C45" s="41">
        <f t="shared" si="5"/>
        <v>958494.5</v>
      </c>
      <c r="D45" s="41">
        <f t="shared" si="6"/>
        <v>2</v>
      </c>
      <c r="E45" s="42" t="str">
        <f t="shared" si="2"/>
        <v>LAS PALMAS</v>
      </c>
      <c r="F45" s="42">
        <f t="shared" si="7"/>
        <v>51682</v>
      </c>
      <c r="G45" s="42">
        <f t="shared" si="8"/>
        <v>53835</v>
      </c>
      <c r="H45" s="42"/>
    </row>
    <row r="46" spans="1:9" x14ac:dyDescent="0.25">
      <c r="A46" s="42" t="str">
        <f t="shared" si="3"/>
        <v>BILBAO</v>
      </c>
      <c r="B46" s="41">
        <f t="shared" si="4"/>
        <v>408103.75</v>
      </c>
      <c r="C46" s="41">
        <f t="shared" si="5"/>
        <v>397135.25</v>
      </c>
      <c r="D46" s="41">
        <f t="shared" si="6"/>
        <v>3</v>
      </c>
      <c r="E46" s="42" t="str">
        <f t="shared" si="2"/>
        <v>CARTAGENA</v>
      </c>
      <c r="F46" s="42">
        <f t="shared" si="7"/>
        <v>49334</v>
      </c>
      <c r="G46" s="42">
        <f t="shared" si="8"/>
        <v>44200</v>
      </c>
      <c r="H46" s="42"/>
    </row>
    <row r="47" spans="1:9" x14ac:dyDescent="0.25">
      <c r="A47" s="42" t="str">
        <f t="shared" si="3"/>
        <v>CARTAGENA</v>
      </c>
      <c r="B47" s="41">
        <f t="shared" si="4"/>
        <v>49334</v>
      </c>
      <c r="C47" s="41">
        <f t="shared" si="5"/>
        <v>44200</v>
      </c>
      <c r="D47" s="41">
        <f t="shared" si="6"/>
        <v>9</v>
      </c>
      <c r="E47" s="42" t="str">
        <f t="shared" si="2"/>
        <v>BAHIA DE CADIZ</v>
      </c>
      <c r="F47" s="42">
        <f t="shared" si="7"/>
        <v>41237.5</v>
      </c>
      <c r="G47" s="42">
        <f t="shared" si="8"/>
        <v>44494.5</v>
      </c>
      <c r="H47" s="42"/>
    </row>
    <row r="48" spans="1:9" x14ac:dyDescent="0.25">
      <c r="A48" s="42" t="str">
        <f t="shared" si="3"/>
        <v>CASTELLON</v>
      </c>
      <c r="B48" s="41">
        <f t="shared" si="4"/>
        <v>145814</v>
      </c>
      <c r="C48" s="41">
        <f t="shared" si="5"/>
        <v>140674</v>
      </c>
      <c r="D48" s="41">
        <f t="shared" si="6"/>
        <v>5</v>
      </c>
      <c r="E48" s="42" t="str">
        <f t="shared" si="2"/>
        <v>GIJON</v>
      </c>
      <c r="F48" s="42">
        <f t="shared" si="7"/>
        <v>33932</v>
      </c>
      <c r="G48" s="42">
        <f t="shared" si="8"/>
        <v>39826</v>
      </c>
      <c r="H48" s="42"/>
    </row>
    <row r="49" spans="1:8" x14ac:dyDescent="0.25">
      <c r="A49" s="42" t="str">
        <f t="shared" si="3"/>
        <v>CEUTA</v>
      </c>
      <c r="B49" s="41">
        <f t="shared" si="4"/>
        <v>27</v>
      </c>
      <c r="C49" s="41">
        <f t="shared" si="5"/>
        <v>19</v>
      </c>
      <c r="D49" s="41">
        <f t="shared" si="6"/>
        <v>26</v>
      </c>
      <c r="E49" s="42" t="str">
        <f t="shared" si="2"/>
        <v>SANTA CRUZ DE TENERIFE</v>
      </c>
      <c r="F49" s="42">
        <f t="shared" si="7"/>
        <v>21741</v>
      </c>
      <c r="G49" s="42">
        <f t="shared" si="8"/>
        <v>23561</v>
      </c>
      <c r="H49" s="42"/>
    </row>
    <row r="50" spans="1:8" x14ac:dyDescent="0.25">
      <c r="A50" s="42" t="str">
        <f t="shared" si="3"/>
        <v>FERROL-SAN CIBRAO</v>
      </c>
      <c r="B50" s="41">
        <f t="shared" si="4"/>
        <v>652</v>
      </c>
      <c r="C50" s="41">
        <f t="shared" si="5"/>
        <v>696</v>
      </c>
      <c r="D50" s="41">
        <f t="shared" si="6"/>
        <v>22</v>
      </c>
      <c r="E50" s="42" t="str">
        <f t="shared" si="2"/>
        <v>MALAGA</v>
      </c>
      <c r="F50" s="42">
        <f t="shared" si="7"/>
        <v>18033</v>
      </c>
      <c r="G50" s="42">
        <f t="shared" si="8"/>
        <v>15138</v>
      </c>
      <c r="H50" s="42"/>
    </row>
    <row r="51" spans="1:8" x14ac:dyDescent="0.25">
      <c r="A51" s="42" t="str">
        <f t="shared" si="3"/>
        <v>GIJON</v>
      </c>
      <c r="B51" s="41">
        <f t="shared" si="4"/>
        <v>33932</v>
      </c>
      <c r="C51" s="41">
        <f t="shared" si="5"/>
        <v>39826</v>
      </c>
      <c r="D51" s="41">
        <f t="shared" si="6"/>
        <v>11</v>
      </c>
      <c r="E51" s="42" t="str">
        <f t="shared" si="2"/>
        <v>ALICANTE</v>
      </c>
      <c r="F51" s="42">
        <f t="shared" si="7"/>
        <v>17686</v>
      </c>
      <c r="G51" s="42">
        <f t="shared" si="8"/>
        <v>23431</v>
      </c>
      <c r="H51" s="42"/>
    </row>
    <row r="52" spans="1:8" x14ac:dyDescent="0.25">
      <c r="A52" s="42" t="str">
        <f t="shared" si="3"/>
        <v>HUELVA</v>
      </c>
      <c r="B52" s="41">
        <f t="shared" si="4"/>
        <v>3529</v>
      </c>
      <c r="C52" s="41">
        <f t="shared" si="5"/>
        <v>0</v>
      </c>
      <c r="D52" s="41">
        <f t="shared" si="6"/>
        <v>18</v>
      </c>
      <c r="E52" s="42" t="str">
        <f t="shared" si="2"/>
        <v>MARIN Y RIA DE PONTEVEDRA</v>
      </c>
      <c r="F52" s="42">
        <f t="shared" si="7"/>
        <v>12853</v>
      </c>
      <c r="G52" s="42">
        <f t="shared" si="8"/>
        <v>14742</v>
      </c>
      <c r="H52" s="42"/>
    </row>
    <row r="53" spans="1:8" x14ac:dyDescent="0.25">
      <c r="A53" s="42" t="str">
        <f t="shared" si="3"/>
        <v>LAS PALMAS</v>
      </c>
      <c r="B53" s="41">
        <f t="shared" si="4"/>
        <v>51682</v>
      </c>
      <c r="C53" s="41">
        <f t="shared" si="5"/>
        <v>53835</v>
      </c>
      <c r="D53" s="41">
        <f t="shared" si="6"/>
        <v>8</v>
      </c>
      <c r="E53" s="42" t="str">
        <f t="shared" si="2"/>
        <v>SEVILLA</v>
      </c>
      <c r="F53" s="42">
        <f t="shared" si="7"/>
        <v>12316</v>
      </c>
      <c r="G53" s="42">
        <f t="shared" si="8"/>
        <v>10228</v>
      </c>
      <c r="H53" s="42"/>
    </row>
    <row r="54" spans="1:8" x14ac:dyDescent="0.25">
      <c r="A54" s="42" t="str">
        <f t="shared" si="3"/>
        <v>MALAGA</v>
      </c>
      <c r="B54" s="41">
        <f t="shared" si="4"/>
        <v>18033</v>
      </c>
      <c r="C54" s="41">
        <f t="shared" si="5"/>
        <v>15138</v>
      </c>
      <c r="D54" s="41">
        <f t="shared" si="6"/>
        <v>13</v>
      </c>
      <c r="E54" s="42" t="str">
        <f t="shared" si="2"/>
        <v>MELILLA</v>
      </c>
      <c r="F54" s="42">
        <f t="shared" si="7"/>
        <v>9853</v>
      </c>
      <c r="G54" s="42">
        <f t="shared" si="8"/>
        <v>10665</v>
      </c>
      <c r="H54" s="42"/>
    </row>
    <row r="55" spans="1:8" x14ac:dyDescent="0.25">
      <c r="A55" s="42" t="str">
        <f t="shared" si="3"/>
        <v>MARIN Y RIA DE PONTEVEDRA</v>
      </c>
      <c r="B55" s="41">
        <f t="shared" si="4"/>
        <v>12853</v>
      </c>
      <c r="C55" s="41">
        <f t="shared" si="5"/>
        <v>14742</v>
      </c>
      <c r="D55" s="41">
        <f t="shared" si="6"/>
        <v>15</v>
      </c>
      <c r="E55" s="42" t="str">
        <f t="shared" si="2"/>
        <v>HUELVA</v>
      </c>
      <c r="F55" s="42">
        <f t="shared" si="7"/>
        <v>3529</v>
      </c>
      <c r="G55" s="42">
        <f t="shared" si="8"/>
        <v>0</v>
      </c>
      <c r="H55" s="42"/>
    </row>
    <row r="56" spans="1:8" x14ac:dyDescent="0.25">
      <c r="A56" s="42" t="str">
        <f t="shared" si="3"/>
        <v>MELILLA</v>
      </c>
      <c r="B56" s="41">
        <f t="shared" si="4"/>
        <v>9853</v>
      </c>
      <c r="C56" s="41">
        <f t="shared" si="5"/>
        <v>10665</v>
      </c>
      <c r="D56" s="41">
        <f t="shared" si="6"/>
        <v>17</v>
      </c>
      <c r="E56" s="42" t="str">
        <f t="shared" si="2"/>
        <v>ALMERIA</v>
      </c>
      <c r="F56" s="42">
        <f t="shared" si="7"/>
        <v>3046</v>
      </c>
      <c r="G56" s="42">
        <f t="shared" si="8"/>
        <v>2675</v>
      </c>
      <c r="H56" s="42"/>
    </row>
    <row r="57" spans="1:8" x14ac:dyDescent="0.25">
      <c r="A57" s="42" t="str">
        <f t="shared" si="3"/>
        <v>MOTRIL</v>
      </c>
      <c r="B57" s="41">
        <f t="shared" si="4"/>
        <v>1357</v>
      </c>
      <c r="C57" s="41">
        <f t="shared" si="5"/>
        <v>3639</v>
      </c>
      <c r="D57" s="41">
        <f t="shared" si="6"/>
        <v>21</v>
      </c>
      <c r="E57" s="42" t="str">
        <f t="shared" si="2"/>
        <v>A CORUÑA</v>
      </c>
      <c r="F57" s="42">
        <f t="shared" si="7"/>
        <v>1623</v>
      </c>
      <c r="G57" s="42">
        <f t="shared" si="8"/>
        <v>3430</v>
      </c>
      <c r="H57" s="42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1357</v>
      </c>
      <c r="G58" s="42">
        <f t="shared" si="8"/>
        <v>3639</v>
      </c>
      <c r="H58" s="42"/>
    </row>
    <row r="59" spans="1:8" x14ac:dyDescent="0.25">
      <c r="A59" s="42" t="str">
        <f t="shared" si="3"/>
        <v>SANTA CRUZ DE TENERIFE</v>
      </c>
      <c r="B59" s="41">
        <f t="shared" si="4"/>
        <v>21741</v>
      </c>
      <c r="C59" s="41">
        <f t="shared" si="5"/>
        <v>23561</v>
      </c>
      <c r="D59" s="41">
        <f t="shared" si="6"/>
        <v>12</v>
      </c>
      <c r="E59" s="42" t="str">
        <f t="shared" si="2"/>
        <v>FERROL-SAN CIBRAO</v>
      </c>
      <c r="F59" s="42">
        <f t="shared" si="7"/>
        <v>652</v>
      </c>
      <c r="G59" s="42">
        <f t="shared" si="8"/>
        <v>696</v>
      </c>
      <c r="H59" s="42"/>
    </row>
    <row r="60" spans="1:8" x14ac:dyDescent="0.25">
      <c r="A60" s="42" t="str">
        <f t="shared" si="3"/>
        <v>SANTANDER</v>
      </c>
      <c r="B60" s="41">
        <f t="shared" si="4"/>
        <v>616</v>
      </c>
      <c r="C60" s="41">
        <f t="shared" si="5"/>
        <v>878</v>
      </c>
      <c r="D60" s="41">
        <f t="shared" si="6"/>
        <v>23</v>
      </c>
      <c r="E60" s="42" t="str">
        <f t="shared" si="2"/>
        <v>SANTANDER</v>
      </c>
      <c r="F60" s="42">
        <f t="shared" si="7"/>
        <v>616</v>
      </c>
      <c r="G60" s="42">
        <f t="shared" si="8"/>
        <v>878</v>
      </c>
      <c r="H60" s="42"/>
    </row>
    <row r="61" spans="1:8" x14ac:dyDescent="0.25">
      <c r="A61" s="42" t="str">
        <f t="shared" si="3"/>
        <v>SEVILLA</v>
      </c>
      <c r="B61" s="41">
        <f t="shared" si="4"/>
        <v>12316</v>
      </c>
      <c r="C61" s="41">
        <f t="shared" si="5"/>
        <v>10228</v>
      </c>
      <c r="D61" s="41">
        <f t="shared" si="6"/>
        <v>16</v>
      </c>
      <c r="E61" s="42" t="str">
        <f t="shared" si="2"/>
        <v>VILAGARCIA</v>
      </c>
      <c r="F61" s="42">
        <f t="shared" si="7"/>
        <v>572</v>
      </c>
      <c r="G61" s="42">
        <f t="shared" si="8"/>
        <v>846</v>
      </c>
      <c r="H61" s="42"/>
    </row>
    <row r="62" spans="1:8" x14ac:dyDescent="0.25">
      <c r="A62" s="42" t="str">
        <f t="shared" si="3"/>
        <v>TARRAGONA</v>
      </c>
      <c r="B62" s="41">
        <f t="shared" si="4"/>
        <v>60743</v>
      </c>
      <c r="C62" s="41">
        <f t="shared" si="5"/>
        <v>43140</v>
      </c>
      <c r="D62" s="41">
        <f t="shared" si="6"/>
        <v>7</v>
      </c>
      <c r="E62" s="42" t="str">
        <f t="shared" si="2"/>
        <v>BALEARES</v>
      </c>
      <c r="F62" s="42">
        <f t="shared" si="7"/>
        <v>50</v>
      </c>
      <c r="G62" s="42">
        <f t="shared" si="8"/>
        <v>25</v>
      </c>
      <c r="H62" s="42"/>
    </row>
    <row r="63" spans="1:8" x14ac:dyDescent="0.25">
      <c r="A63" s="42" t="str">
        <f t="shared" si="3"/>
        <v>VALENCIA</v>
      </c>
      <c r="B63" s="41">
        <f t="shared" si="4"/>
        <v>1418319</v>
      </c>
      <c r="C63" s="41">
        <f t="shared" si="5"/>
        <v>1560223</v>
      </c>
      <c r="D63" s="41">
        <f t="shared" si="6"/>
        <v>1</v>
      </c>
      <c r="E63" s="42" t="str">
        <f t="shared" si="2"/>
        <v>CEUTA</v>
      </c>
      <c r="F63" s="42">
        <f t="shared" si="7"/>
        <v>27</v>
      </c>
      <c r="G63" s="42">
        <f t="shared" si="8"/>
        <v>19</v>
      </c>
      <c r="H63" s="42"/>
    </row>
    <row r="64" spans="1:8" x14ac:dyDescent="0.25">
      <c r="A64" s="42" t="str">
        <f t="shared" si="3"/>
        <v>VIGO</v>
      </c>
      <c r="B64" s="41">
        <f t="shared" si="4"/>
        <v>125332</v>
      </c>
      <c r="C64" s="41">
        <f t="shared" si="5"/>
        <v>132727.5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  <c r="H64" s="42"/>
    </row>
    <row r="65" spans="1:8" x14ac:dyDescent="0.25">
      <c r="A65" s="42" t="str">
        <f t="shared" si="3"/>
        <v>VILAGARCIA</v>
      </c>
      <c r="B65" s="41">
        <f t="shared" si="4"/>
        <v>572</v>
      </c>
      <c r="C65" s="41">
        <f t="shared" si="5"/>
        <v>846</v>
      </c>
      <c r="D65" s="41">
        <f t="shared" si="6"/>
        <v>24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  <c r="H65" s="42"/>
    </row>
    <row r="67" spans="1:8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Septiembre</v>
      </c>
      <c r="C5" s="92"/>
      <c r="D5" s="91" t="s">
        <v>40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426</v>
      </c>
      <c r="C7" s="9">
        <v>213</v>
      </c>
      <c r="D7" s="9">
        <v>4252</v>
      </c>
      <c r="E7" s="9">
        <v>1780</v>
      </c>
      <c r="F7" s="10">
        <f>((E7*100)/D7)-100</f>
        <v>-58.137347130761995</v>
      </c>
      <c r="G7" s="1"/>
      <c r="H7" s="1"/>
      <c r="I7" s="1"/>
    </row>
    <row r="8" spans="1:12" x14ac:dyDescent="0.25">
      <c r="A8" s="11" t="s">
        <v>45</v>
      </c>
      <c r="B8" s="12">
        <v>12488</v>
      </c>
      <c r="C8" s="12">
        <v>10843</v>
      </c>
      <c r="D8" s="12">
        <v>110695</v>
      </c>
      <c r="E8" s="12">
        <v>103163</v>
      </c>
      <c r="F8" s="13">
        <f t="shared" ref="F8:F35" si="0">((E8*100)/D8)-100</f>
        <v>-6.804282036225672</v>
      </c>
      <c r="G8" s="1"/>
      <c r="H8" s="1"/>
      <c r="I8" s="1"/>
    </row>
    <row r="9" spans="1:12" x14ac:dyDescent="0.25">
      <c r="A9" s="8" t="s">
        <v>46</v>
      </c>
      <c r="B9" s="9">
        <v>840</v>
      </c>
      <c r="C9" s="9">
        <v>288</v>
      </c>
      <c r="D9" s="9">
        <v>5494</v>
      </c>
      <c r="E9" s="9">
        <v>4946</v>
      </c>
      <c r="F9" s="10">
        <f t="shared" si="0"/>
        <v>-9.9745176556243109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33774</v>
      </c>
      <c r="C11" s="9">
        <v>27726</v>
      </c>
      <c r="D11" s="9">
        <v>292286</v>
      </c>
      <c r="E11" s="9">
        <v>273029</v>
      </c>
      <c r="F11" s="10">
        <f t="shared" si="0"/>
        <v>-6.5884099820039239</v>
      </c>
      <c r="G11" s="1"/>
      <c r="H11" s="1"/>
      <c r="I11" s="1"/>
    </row>
    <row r="12" spans="1:12" x14ac:dyDescent="0.25">
      <c r="A12" s="11" t="s">
        <v>49</v>
      </c>
      <c r="B12" s="12">
        <v>8493.5</v>
      </c>
      <c r="C12" s="12">
        <v>7601</v>
      </c>
      <c r="D12" s="12">
        <v>68387</v>
      </c>
      <c r="E12" s="12">
        <v>64484.5</v>
      </c>
      <c r="F12" s="13">
        <f t="shared" si="0"/>
        <v>-5.7064939242838619</v>
      </c>
      <c r="G12" s="1"/>
      <c r="H12" s="1"/>
      <c r="I12" s="1"/>
    </row>
    <row r="13" spans="1:12" x14ac:dyDescent="0.25">
      <c r="A13" s="8" t="s">
        <v>50</v>
      </c>
      <c r="B13" s="9">
        <v>4543</v>
      </c>
      <c r="C13" s="9">
        <v>6269</v>
      </c>
      <c r="D13" s="9">
        <v>47993</v>
      </c>
      <c r="E13" s="9">
        <v>52512</v>
      </c>
      <c r="F13" s="10">
        <f t="shared" si="0"/>
        <v>9.4159564936553295</v>
      </c>
      <c r="G13" s="1"/>
      <c r="H13" s="1"/>
      <c r="I13" s="1"/>
    </row>
    <row r="14" spans="1:12" x14ac:dyDescent="0.25">
      <c r="A14" s="11" t="s">
        <v>51</v>
      </c>
      <c r="B14" s="12">
        <v>132348.5</v>
      </c>
      <c r="C14" s="12">
        <v>132799.5</v>
      </c>
      <c r="D14" s="12">
        <v>1093623.5</v>
      </c>
      <c r="E14" s="12">
        <v>1155288</v>
      </c>
      <c r="F14" s="13">
        <f t="shared" si="0"/>
        <v>5.6385492813568874</v>
      </c>
      <c r="G14" s="1"/>
      <c r="H14" s="1"/>
      <c r="I14" s="1"/>
    </row>
    <row r="15" spans="1:12" x14ac:dyDescent="0.25">
      <c r="A15" s="8" t="s">
        <v>52</v>
      </c>
      <c r="B15" s="9">
        <v>46391.75</v>
      </c>
      <c r="C15" s="9">
        <v>50853.25</v>
      </c>
      <c r="D15" s="9">
        <v>445936.5</v>
      </c>
      <c r="E15" s="9">
        <v>461379</v>
      </c>
      <c r="F15" s="10">
        <f t="shared" si="0"/>
        <v>3.4629369876652873</v>
      </c>
      <c r="G15" s="1"/>
      <c r="H15" s="1"/>
      <c r="I15" s="1"/>
    </row>
    <row r="16" spans="1:12" x14ac:dyDescent="0.25">
      <c r="A16" s="11" t="s">
        <v>53</v>
      </c>
      <c r="B16" s="12">
        <v>7892</v>
      </c>
      <c r="C16" s="12">
        <v>8801</v>
      </c>
      <c r="D16" s="12">
        <v>59466</v>
      </c>
      <c r="E16" s="12">
        <v>69593</v>
      </c>
      <c r="F16" s="13">
        <f t="shared" si="0"/>
        <v>17.02989943833451</v>
      </c>
      <c r="G16" s="1"/>
      <c r="H16" s="1"/>
      <c r="I16" s="1"/>
    </row>
    <row r="17" spans="1:9" x14ac:dyDescent="0.25">
      <c r="A17" s="8" t="s">
        <v>54</v>
      </c>
      <c r="B17" s="9">
        <v>12160</v>
      </c>
      <c r="C17" s="9">
        <v>15608</v>
      </c>
      <c r="D17" s="9">
        <v>143035</v>
      </c>
      <c r="E17" s="9">
        <v>151124</v>
      </c>
      <c r="F17" s="10">
        <f t="shared" si="0"/>
        <v>5.655259202293152</v>
      </c>
      <c r="G17" s="1"/>
      <c r="H17" s="1"/>
      <c r="I17" s="1"/>
    </row>
    <row r="18" spans="1:9" x14ac:dyDescent="0.25">
      <c r="A18" s="11" t="s">
        <v>55</v>
      </c>
      <c r="B18" s="12">
        <v>1757</v>
      </c>
      <c r="C18" s="12">
        <v>1739</v>
      </c>
      <c r="D18" s="12">
        <v>13726</v>
      </c>
      <c r="E18" s="12">
        <v>14756</v>
      </c>
      <c r="F18" s="13">
        <f t="shared" si="0"/>
        <v>7.5040069940259428</v>
      </c>
      <c r="G18" s="1"/>
      <c r="H18" s="1"/>
      <c r="I18" s="1"/>
    </row>
    <row r="19" spans="1:9" x14ac:dyDescent="0.25">
      <c r="A19" s="8" t="s">
        <v>56</v>
      </c>
      <c r="B19" s="9">
        <v>71</v>
      </c>
      <c r="C19" s="9">
        <v>58</v>
      </c>
      <c r="D19" s="9">
        <v>736</v>
      </c>
      <c r="E19" s="9">
        <v>652</v>
      </c>
      <c r="F19" s="10">
        <f t="shared" si="0"/>
        <v>-11.413043478260875</v>
      </c>
      <c r="G19" s="1"/>
      <c r="H19" s="1"/>
      <c r="I19" s="1"/>
    </row>
    <row r="20" spans="1:9" x14ac:dyDescent="0.25">
      <c r="A20" s="11" t="s">
        <v>57</v>
      </c>
      <c r="B20" s="12">
        <v>4931</v>
      </c>
      <c r="C20" s="12">
        <v>4702</v>
      </c>
      <c r="D20" s="12">
        <v>46999</v>
      </c>
      <c r="E20" s="12">
        <v>39993</v>
      </c>
      <c r="F20" s="13">
        <f t="shared" si="0"/>
        <v>-14.906700142556218</v>
      </c>
      <c r="G20" s="1"/>
      <c r="H20" s="1"/>
      <c r="I20" s="1"/>
    </row>
    <row r="21" spans="1:9" x14ac:dyDescent="0.25">
      <c r="A21" s="8" t="s">
        <v>58</v>
      </c>
      <c r="B21" s="9">
        <v>112</v>
      </c>
      <c r="C21" s="9">
        <v>201</v>
      </c>
      <c r="D21" s="9">
        <v>1003</v>
      </c>
      <c r="E21" s="9">
        <v>4033</v>
      </c>
      <c r="F21" s="10">
        <f t="shared" si="0"/>
        <v>302.09371884346962</v>
      </c>
      <c r="G21" s="1"/>
      <c r="H21" s="1"/>
      <c r="I21" s="1"/>
    </row>
    <row r="22" spans="1:9" x14ac:dyDescent="0.25">
      <c r="A22" s="11" t="s">
        <v>59</v>
      </c>
      <c r="B22" s="12">
        <v>35449</v>
      </c>
      <c r="C22" s="12">
        <v>37469</v>
      </c>
      <c r="D22" s="12">
        <v>305218</v>
      </c>
      <c r="E22" s="12">
        <v>329008</v>
      </c>
      <c r="F22" s="13">
        <f t="shared" si="0"/>
        <v>7.7944288999993461</v>
      </c>
      <c r="G22" s="1"/>
      <c r="H22" s="1"/>
      <c r="I22" s="1"/>
    </row>
    <row r="23" spans="1:9" x14ac:dyDescent="0.25">
      <c r="A23" s="8" t="s">
        <v>60</v>
      </c>
      <c r="B23" s="9">
        <v>3553</v>
      </c>
      <c r="C23" s="9">
        <v>2864</v>
      </c>
      <c r="D23" s="9">
        <v>25317</v>
      </c>
      <c r="E23" s="9">
        <v>28773</v>
      </c>
      <c r="F23" s="10">
        <f t="shared" si="0"/>
        <v>13.650906505510136</v>
      </c>
      <c r="G23" s="1"/>
      <c r="H23" s="1"/>
      <c r="I23" s="1"/>
    </row>
    <row r="24" spans="1:9" x14ac:dyDescent="0.25">
      <c r="A24" s="11" t="s">
        <v>61</v>
      </c>
      <c r="B24" s="12">
        <v>2358</v>
      </c>
      <c r="C24" s="12">
        <v>2061</v>
      </c>
      <c r="D24" s="12">
        <v>19827</v>
      </c>
      <c r="E24" s="12">
        <v>18616</v>
      </c>
      <c r="F24" s="13">
        <f t="shared" si="0"/>
        <v>-6.1078327533161882</v>
      </c>
      <c r="G24" s="1"/>
      <c r="H24" s="1"/>
      <c r="I24" s="1"/>
    </row>
    <row r="25" spans="1:9" x14ac:dyDescent="0.25">
      <c r="A25" s="8" t="s">
        <v>62</v>
      </c>
      <c r="B25" s="9">
        <v>2896</v>
      </c>
      <c r="C25" s="9">
        <v>2628</v>
      </c>
      <c r="D25" s="9">
        <v>26068</v>
      </c>
      <c r="E25" s="9">
        <v>27536</v>
      </c>
      <c r="F25" s="10">
        <f t="shared" si="0"/>
        <v>5.6314255025318403</v>
      </c>
      <c r="G25" s="1"/>
      <c r="H25" s="1"/>
      <c r="I25" s="1"/>
    </row>
    <row r="26" spans="1:9" x14ac:dyDescent="0.25">
      <c r="A26" s="11" t="s">
        <v>63</v>
      </c>
      <c r="B26" s="12">
        <v>395</v>
      </c>
      <c r="C26" s="12">
        <v>0</v>
      </c>
      <c r="D26" s="12">
        <v>4279</v>
      </c>
      <c r="E26" s="12">
        <v>1707</v>
      </c>
      <c r="F26" s="13">
        <f t="shared" si="0"/>
        <v>-60.107501752745968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24807</v>
      </c>
      <c r="C28" s="12">
        <v>25646</v>
      </c>
      <c r="D28" s="12">
        <v>223588</v>
      </c>
      <c r="E28" s="12">
        <v>232167</v>
      </c>
      <c r="F28" s="13">
        <f t="shared" si="0"/>
        <v>3.8369679947045512</v>
      </c>
      <c r="G28" s="1"/>
      <c r="H28" s="1"/>
      <c r="I28" s="1"/>
    </row>
    <row r="29" spans="1:9" x14ac:dyDescent="0.25">
      <c r="A29" s="8" t="s">
        <v>66</v>
      </c>
      <c r="B29" s="9">
        <v>68</v>
      </c>
      <c r="C29" s="9">
        <v>49</v>
      </c>
      <c r="D29" s="9">
        <v>878</v>
      </c>
      <c r="E29" s="9">
        <v>616</v>
      </c>
      <c r="F29" s="10">
        <f t="shared" si="0"/>
        <v>-29.840546697038718</v>
      </c>
      <c r="G29" s="1"/>
      <c r="H29" s="1"/>
      <c r="I29" s="1"/>
    </row>
    <row r="30" spans="1:9" x14ac:dyDescent="0.25">
      <c r="A30" s="11" t="s">
        <v>67</v>
      </c>
      <c r="B30" s="12">
        <v>11241</v>
      </c>
      <c r="C30" s="12">
        <v>15195</v>
      </c>
      <c r="D30" s="12">
        <v>102928</v>
      </c>
      <c r="E30" s="12">
        <v>118357</v>
      </c>
      <c r="F30" s="13">
        <f t="shared" si="0"/>
        <v>14.990090160111919</v>
      </c>
      <c r="G30" s="1"/>
      <c r="H30" s="1"/>
      <c r="I30" s="1"/>
    </row>
    <row r="31" spans="1:9" x14ac:dyDescent="0.25">
      <c r="A31" s="8" t="s">
        <v>68</v>
      </c>
      <c r="B31" s="9">
        <v>5215</v>
      </c>
      <c r="C31" s="9">
        <v>7252</v>
      </c>
      <c r="D31" s="9">
        <v>54344</v>
      </c>
      <c r="E31" s="9">
        <v>67208</v>
      </c>
      <c r="F31" s="10">
        <f t="shared" si="0"/>
        <v>23.671426468423377</v>
      </c>
      <c r="G31" s="1"/>
      <c r="H31" s="1"/>
      <c r="I31" s="1"/>
    </row>
    <row r="32" spans="1:9" x14ac:dyDescent="0.25">
      <c r="A32" s="11" t="s">
        <v>69</v>
      </c>
      <c r="B32" s="12">
        <v>200984</v>
      </c>
      <c r="C32" s="12">
        <v>195524</v>
      </c>
      <c r="D32" s="12">
        <v>1668419</v>
      </c>
      <c r="E32" s="12">
        <v>1542529</v>
      </c>
      <c r="F32" s="13">
        <f t="shared" si="0"/>
        <v>-7.5454666963155006</v>
      </c>
      <c r="G32" s="1"/>
      <c r="H32" s="1"/>
      <c r="I32" s="1"/>
    </row>
    <row r="33" spans="1:9" x14ac:dyDescent="0.25">
      <c r="A33" s="8" t="s">
        <v>70</v>
      </c>
      <c r="B33" s="9">
        <v>15681.5</v>
      </c>
      <c r="C33" s="9">
        <v>18066</v>
      </c>
      <c r="D33" s="9">
        <v>152142.5</v>
      </c>
      <c r="E33" s="9">
        <v>146526</v>
      </c>
      <c r="F33" s="10">
        <f t="shared" si="0"/>
        <v>-3.6916049098706765</v>
      </c>
      <c r="G33" s="1"/>
      <c r="H33" s="1"/>
      <c r="I33" s="1"/>
    </row>
    <row r="34" spans="1:9" x14ac:dyDescent="0.25">
      <c r="A34" s="11" t="s">
        <v>71</v>
      </c>
      <c r="B34" s="12">
        <v>3236</v>
      </c>
      <c r="C34" s="12">
        <v>2485</v>
      </c>
      <c r="D34" s="12">
        <v>24641</v>
      </c>
      <c r="E34" s="12">
        <v>25536</v>
      </c>
      <c r="F34" s="13">
        <f t="shared" si="0"/>
        <v>3.6321577858041536</v>
      </c>
      <c r="G34" s="1"/>
      <c r="H34" s="1"/>
      <c r="I34" s="1"/>
    </row>
    <row r="35" spans="1:9" x14ac:dyDescent="0.25">
      <c r="A35" s="14" t="s">
        <v>72</v>
      </c>
      <c r="B35" s="15">
        <f>SUM(B7:B34)</f>
        <v>572111.25</v>
      </c>
      <c r="C35" s="15">
        <f t="shared" ref="C35:E35" si="1">SUM(C7:C34)</f>
        <v>576940.75</v>
      </c>
      <c r="D35" s="15">
        <f t="shared" si="1"/>
        <v>4941283.5</v>
      </c>
      <c r="E35" s="15">
        <f t="shared" si="1"/>
        <v>4935311.5</v>
      </c>
      <c r="F35" s="16">
        <f t="shared" si="0"/>
        <v>-0.12085928686342129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1780</v>
      </c>
      <c r="C38" s="41">
        <f>D7</f>
        <v>4252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1542529</v>
      </c>
      <c r="G38" s="42">
        <f>LOOKUP(E38,$A$38:$A$65,$C$38:$C$65)</f>
        <v>1668419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103163</v>
      </c>
      <c r="C39" s="41">
        <f t="shared" ref="C39:C65" si="5">D8</f>
        <v>110695</v>
      </c>
      <c r="D39" s="41">
        <f t="shared" ref="D39:D65" si="6">_xlfn.RANK.EQ(B39,$B$38:$B$65)+COUNTIF($B$38:$B$65,B39)-1</f>
        <v>10</v>
      </c>
      <c r="E39" s="42" t="str">
        <f t="shared" si="2"/>
        <v>BARCELONA</v>
      </c>
      <c r="F39" s="42">
        <f t="shared" ref="F39:F65" si="7">LOOKUP(E39,$A$38:$A$65,$B$38:$B$65)</f>
        <v>1155288</v>
      </c>
      <c r="G39" s="42">
        <f t="shared" ref="G39:G65" si="8">LOOKUP(E39,$A$38:$A$65,$C$38:$C$65)</f>
        <v>1093623.5</v>
      </c>
    </row>
    <row r="40" spans="1:9" x14ac:dyDescent="0.25">
      <c r="A40" s="42" t="str">
        <f t="shared" si="3"/>
        <v>ALMERIA</v>
      </c>
      <c r="B40" s="41">
        <f t="shared" si="4"/>
        <v>4946</v>
      </c>
      <c r="C40" s="41">
        <f t="shared" si="5"/>
        <v>5494</v>
      </c>
      <c r="D40" s="41">
        <f t="shared" si="6"/>
        <v>21</v>
      </c>
      <c r="E40" s="42" t="str">
        <f t="shared" si="2"/>
        <v>BILBAO</v>
      </c>
      <c r="F40" s="42">
        <f t="shared" si="7"/>
        <v>461379</v>
      </c>
      <c r="G40" s="42">
        <f t="shared" si="8"/>
        <v>445936.5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329008</v>
      </c>
      <c r="G41" s="42">
        <f t="shared" si="8"/>
        <v>305218</v>
      </c>
    </row>
    <row r="42" spans="1:9" x14ac:dyDescent="0.25">
      <c r="A42" s="42" t="str">
        <f t="shared" si="3"/>
        <v>BAHIA DE ALGECIRAS</v>
      </c>
      <c r="B42" s="41">
        <f t="shared" si="4"/>
        <v>273029</v>
      </c>
      <c r="C42" s="41">
        <f t="shared" si="5"/>
        <v>292286</v>
      </c>
      <c r="D42" s="41">
        <f t="shared" si="6"/>
        <v>5</v>
      </c>
      <c r="E42" s="42" t="str">
        <f t="shared" si="2"/>
        <v>BAHIA DE ALGECIRAS</v>
      </c>
      <c r="F42" s="42">
        <f t="shared" si="7"/>
        <v>273029</v>
      </c>
      <c r="G42" s="42">
        <f t="shared" si="8"/>
        <v>292286</v>
      </c>
    </row>
    <row r="43" spans="1:9" x14ac:dyDescent="0.25">
      <c r="A43" s="42" t="str">
        <f t="shared" si="3"/>
        <v>BAHIA DE CADIZ</v>
      </c>
      <c r="B43" s="41">
        <f t="shared" si="4"/>
        <v>64484.5</v>
      </c>
      <c r="C43" s="41">
        <f t="shared" si="5"/>
        <v>68387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232167</v>
      </c>
      <c r="G43" s="42">
        <f t="shared" si="8"/>
        <v>223588</v>
      </c>
    </row>
    <row r="44" spans="1:9" x14ac:dyDescent="0.25">
      <c r="A44" s="42" t="str">
        <f t="shared" si="3"/>
        <v>BALEARES</v>
      </c>
      <c r="B44" s="41">
        <f t="shared" si="4"/>
        <v>52512</v>
      </c>
      <c r="C44" s="41">
        <f t="shared" si="5"/>
        <v>47993</v>
      </c>
      <c r="D44" s="41">
        <f t="shared" si="6"/>
        <v>14</v>
      </c>
      <c r="E44" s="42" t="str">
        <f t="shared" si="2"/>
        <v>CASTELLON</v>
      </c>
      <c r="F44" s="42">
        <f t="shared" si="7"/>
        <v>151124</v>
      </c>
      <c r="G44" s="42">
        <f t="shared" si="8"/>
        <v>143035</v>
      </c>
    </row>
    <row r="45" spans="1:9" x14ac:dyDescent="0.25">
      <c r="A45" s="42" t="str">
        <f t="shared" si="3"/>
        <v>BARCELONA</v>
      </c>
      <c r="B45" s="41">
        <f t="shared" si="4"/>
        <v>1155288</v>
      </c>
      <c r="C45" s="41">
        <f t="shared" si="5"/>
        <v>1093623.5</v>
      </c>
      <c r="D45" s="41">
        <f t="shared" si="6"/>
        <v>2</v>
      </c>
      <c r="E45" s="42" t="str">
        <f t="shared" si="2"/>
        <v>VIGO</v>
      </c>
      <c r="F45" s="42">
        <f t="shared" si="7"/>
        <v>146526</v>
      </c>
      <c r="G45" s="42">
        <f t="shared" si="8"/>
        <v>152142.5</v>
      </c>
    </row>
    <row r="46" spans="1:9" x14ac:dyDescent="0.25">
      <c r="A46" s="42" t="str">
        <f t="shared" si="3"/>
        <v>BILBAO</v>
      </c>
      <c r="B46" s="41">
        <f t="shared" si="4"/>
        <v>461379</v>
      </c>
      <c r="C46" s="41">
        <f t="shared" si="5"/>
        <v>445936.5</v>
      </c>
      <c r="D46" s="41">
        <f t="shared" si="6"/>
        <v>3</v>
      </c>
      <c r="E46" s="42" t="str">
        <f t="shared" si="2"/>
        <v>SEVILLA</v>
      </c>
      <c r="F46" s="42">
        <f t="shared" si="7"/>
        <v>118357</v>
      </c>
      <c r="G46" s="42">
        <f t="shared" si="8"/>
        <v>102928</v>
      </c>
    </row>
    <row r="47" spans="1:9" x14ac:dyDescent="0.25">
      <c r="A47" s="42" t="str">
        <f t="shared" si="3"/>
        <v>CARTAGENA</v>
      </c>
      <c r="B47" s="41">
        <f t="shared" si="4"/>
        <v>69593</v>
      </c>
      <c r="C47" s="41">
        <f t="shared" si="5"/>
        <v>59466</v>
      </c>
      <c r="D47" s="41">
        <f t="shared" si="6"/>
        <v>11</v>
      </c>
      <c r="E47" s="42" t="str">
        <f t="shared" si="2"/>
        <v>ALICANTE</v>
      </c>
      <c r="F47" s="42">
        <f t="shared" si="7"/>
        <v>103163</v>
      </c>
      <c r="G47" s="42">
        <f t="shared" si="8"/>
        <v>110695</v>
      </c>
    </row>
    <row r="48" spans="1:9" x14ac:dyDescent="0.25">
      <c r="A48" s="42" t="str">
        <f t="shared" si="3"/>
        <v>CASTELLON</v>
      </c>
      <c r="B48" s="41">
        <f t="shared" si="4"/>
        <v>151124</v>
      </c>
      <c r="C48" s="41">
        <f t="shared" si="5"/>
        <v>143035</v>
      </c>
      <c r="D48" s="41">
        <f t="shared" si="6"/>
        <v>7</v>
      </c>
      <c r="E48" s="42" t="str">
        <f t="shared" si="2"/>
        <v>CARTAGENA</v>
      </c>
      <c r="F48" s="42">
        <f t="shared" si="7"/>
        <v>69593</v>
      </c>
      <c r="G48" s="42">
        <f t="shared" si="8"/>
        <v>59466</v>
      </c>
    </row>
    <row r="49" spans="1:7" x14ac:dyDescent="0.25">
      <c r="A49" s="42" t="str">
        <f t="shared" si="3"/>
        <v>CEUTA</v>
      </c>
      <c r="B49" s="41">
        <f t="shared" si="4"/>
        <v>14756</v>
      </c>
      <c r="C49" s="41">
        <f t="shared" si="5"/>
        <v>13726</v>
      </c>
      <c r="D49" s="41">
        <f t="shared" si="6"/>
        <v>20</v>
      </c>
      <c r="E49" s="42" t="str">
        <f t="shared" si="2"/>
        <v>TARRAGONA</v>
      </c>
      <c r="F49" s="42">
        <f t="shared" si="7"/>
        <v>67208</v>
      </c>
      <c r="G49" s="42">
        <f t="shared" si="8"/>
        <v>54344</v>
      </c>
    </row>
    <row r="50" spans="1:7" x14ac:dyDescent="0.25">
      <c r="A50" s="42" t="str">
        <f t="shared" si="3"/>
        <v>FERROL-SAN CIBRAO</v>
      </c>
      <c r="B50" s="41">
        <f t="shared" si="4"/>
        <v>652</v>
      </c>
      <c r="C50" s="41">
        <f t="shared" si="5"/>
        <v>736</v>
      </c>
      <c r="D50" s="41">
        <f t="shared" si="6"/>
        <v>25</v>
      </c>
      <c r="E50" s="42" t="str">
        <f t="shared" si="2"/>
        <v>BAHIA DE CADIZ</v>
      </c>
      <c r="F50" s="42">
        <f t="shared" si="7"/>
        <v>64484.5</v>
      </c>
      <c r="G50" s="42">
        <f t="shared" si="8"/>
        <v>68387</v>
      </c>
    </row>
    <row r="51" spans="1:7" x14ac:dyDescent="0.25">
      <c r="A51" s="42" t="str">
        <f t="shared" si="3"/>
        <v>GIJON</v>
      </c>
      <c r="B51" s="41">
        <f t="shared" si="4"/>
        <v>39993</v>
      </c>
      <c r="C51" s="41">
        <f t="shared" si="5"/>
        <v>46999</v>
      </c>
      <c r="D51" s="41">
        <f t="shared" si="6"/>
        <v>15</v>
      </c>
      <c r="E51" s="42" t="str">
        <f t="shared" si="2"/>
        <v>BALEARES</v>
      </c>
      <c r="F51" s="42">
        <f t="shared" si="7"/>
        <v>52512</v>
      </c>
      <c r="G51" s="42">
        <f t="shared" si="8"/>
        <v>47993</v>
      </c>
    </row>
    <row r="52" spans="1:7" x14ac:dyDescent="0.25">
      <c r="A52" s="42" t="str">
        <f t="shared" si="3"/>
        <v>HUELVA</v>
      </c>
      <c r="B52" s="41">
        <f t="shared" si="4"/>
        <v>4033</v>
      </c>
      <c r="C52" s="41">
        <f t="shared" si="5"/>
        <v>1003</v>
      </c>
      <c r="D52" s="41">
        <f t="shared" si="6"/>
        <v>22</v>
      </c>
      <c r="E52" s="42" t="str">
        <f t="shared" si="2"/>
        <v>GIJON</v>
      </c>
      <c r="F52" s="42">
        <f t="shared" si="7"/>
        <v>39993</v>
      </c>
      <c r="G52" s="42">
        <f t="shared" si="8"/>
        <v>46999</v>
      </c>
    </row>
    <row r="53" spans="1:7" x14ac:dyDescent="0.25">
      <c r="A53" s="42" t="str">
        <f t="shared" si="3"/>
        <v>LAS PALMAS</v>
      </c>
      <c r="B53" s="41">
        <f t="shared" si="4"/>
        <v>329008</v>
      </c>
      <c r="C53" s="41">
        <f t="shared" si="5"/>
        <v>305218</v>
      </c>
      <c r="D53" s="41">
        <f t="shared" si="6"/>
        <v>4</v>
      </c>
      <c r="E53" s="42" t="str">
        <f t="shared" si="2"/>
        <v>MALAGA</v>
      </c>
      <c r="F53" s="42">
        <f t="shared" si="7"/>
        <v>28773</v>
      </c>
      <c r="G53" s="42">
        <f t="shared" si="8"/>
        <v>25317</v>
      </c>
    </row>
    <row r="54" spans="1:7" x14ac:dyDescent="0.25">
      <c r="A54" s="42" t="str">
        <f t="shared" si="3"/>
        <v>MALAGA</v>
      </c>
      <c r="B54" s="41">
        <f t="shared" si="4"/>
        <v>28773</v>
      </c>
      <c r="C54" s="41">
        <f t="shared" si="5"/>
        <v>25317</v>
      </c>
      <c r="D54" s="41">
        <f t="shared" si="6"/>
        <v>16</v>
      </c>
      <c r="E54" s="42" t="str">
        <f t="shared" si="2"/>
        <v>MELILLA</v>
      </c>
      <c r="F54" s="42">
        <f t="shared" si="7"/>
        <v>27536</v>
      </c>
      <c r="G54" s="42">
        <f t="shared" si="8"/>
        <v>26068</v>
      </c>
    </row>
    <row r="55" spans="1:7" x14ac:dyDescent="0.25">
      <c r="A55" s="42" t="str">
        <f t="shared" si="3"/>
        <v>MARIN Y RIA DE PONTEVEDRA</v>
      </c>
      <c r="B55" s="41">
        <f t="shared" si="4"/>
        <v>18616</v>
      </c>
      <c r="C55" s="41">
        <f t="shared" si="5"/>
        <v>19827</v>
      </c>
      <c r="D55" s="41">
        <f t="shared" si="6"/>
        <v>19</v>
      </c>
      <c r="E55" s="42" t="str">
        <f t="shared" si="2"/>
        <v>VILAGARCIA</v>
      </c>
      <c r="F55" s="42">
        <f t="shared" si="7"/>
        <v>25536</v>
      </c>
      <c r="G55" s="42">
        <f t="shared" si="8"/>
        <v>24641</v>
      </c>
    </row>
    <row r="56" spans="1:7" x14ac:dyDescent="0.25">
      <c r="A56" s="42" t="str">
        <f t="shared" si="3"/>
        <v>MELILLA</v>
      </c>
      <c r="B56" s="41">
        <f t="shared" si="4"/>
        <v>27536</v>
      </c>
      <c r="C56" s="41">
        <f t="shared" si="5"/>
        <v>26068</v>
      </c>
      <c r="D56" s="41">
        <f t="shared" si="6"/>
        <v>17</v>
      </c>
      <c r="E56" s="42" t="str">
        <f t="shared" si="2"/>
        <v>MARIN Y RIA DE PONTEVEDRA</v>
      </c>
      <c r="F56" s="42">
        <f t="shared" si="7"/>
        <v>18616</v>
      </c>
      <c r="G56" s="42">
        <f t="shared" si="8"/>
        <v>19827</v>
      </c>
    </row>
    <row r="57" spans="1:7" x14ac:dyDescent="0.25">
      <c r="A57" s="42" t="str">
        <f t="shared" si="3"/>
        <v>MOTRIL</v>
      </c>
      <c r="B57" s="41">
        <f t="shared" si="4"/>
        <v>1707</v>
      </c>
      <c r="C57" s="41">
        <f t="shared" si="5"/>
        <v>4279</v>
      </c>
      <c r="D57" s="41">
        <f t="shared" si="6"/>
        <v>24</v>
      </c>
      <c r="E57" s="42" t="str">
        <f t="shared" si="2"/>
        <v>CEUTA</v>
      </c>
      <c r="F57" s="42">
        <f t="shared" si="7"/>
        <v>14756</v>
      </c>
      <c r="G57" s="42">
        <f t="shared" si="8"/>
        <v>13726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4946</v>
      </c>
      <c r="G58" s="42">
        <f t="shared" si="8"/>
        <v>5494</v>
      </c>
    </row>
    <row r="59" spans="1:7" x14ac:dyDescent="0.25">
      <c r="A59" s="42" t="str">
        <f t="shared" si="3"/>
        <v>SANTA CRUZ DE TENERIFE</v>
      </c>
      <c r="B59" s="41">
        <f t="shared" si="4"/>
        <v>232167</v>
      </c>
      <c r="C59" s="41">
        <f t="shared" si="5"/>
        <v>223588</v>
      </c>
      <c r="D59" s="41">
        <f t="shared" si="6"/>
        <v>6</v>
      </c>
      <c r="E59" s="42" t="str">
        <f t="shared" si="2"/>
        <v>HUELVA</v>
      </c>
      <c r="F59" s="42">
        <f t="shared" si="7"/>
        <v>4033</v>
      </c>
      <c r="G59" s="42">
        <f t="shared" si="8"/>
        <v>1003</v>
      </c>
    </row>
    <row r="60" spans="1:7" x14ac:dyDescent="0.25">
      <c r="A60" s="42" t="str">
        <f t="shared" si="3"/>
        <v>SANTANDER</v>
      </c>
      <c r="B60" s="41">
        <f t="shared" si="4"/>
        <v>616</v>
      </c>
      <c r="C60" s="41">
        <f t="shared" si="5"/>
        <v>878</v>
      </c>
      <c r="D60" s="41">
        <f t="shared" si="6"/>
        <v>26</v>
      </c>
      <c r="E60" s="42" t="str">
        <f t="shared" si="2"/>
        <v>A CORUÑA</v>
      </c>
      <c r="F60" s="42">
        <f t="shared" si="7"/>
        <v>1780</v>
      </c>
      <c r="G60" s="42">
        <f t="shared" si="8"/>
        <v>4252</v>
      </c>
    </row>
    <row r="61" spans="1:7" x14ac:dyDescent="0.25">
      <c r="A61" s="42" t="str">
        <f t="shared" si="3"/>
        <v>SEVILLA</v>
      </c>
      <c r="B61" s="41">
        <f t="shared" si="4"/>
        <v>118357</v>
      </c>
      <c r="C61" s="41">
        <f t="shared" si="5"/>
        <v>102928</v>
      </c>
      <c r="D61" s="41">
        <f t="shared" si="6"/>
        <v>9</v>
      </c>
      <c r="E61" s="42" t="str">
        <f t="shared" si="2"/>
        <v>MOTRIL</v>
      </c>
      <c r="F61" s="42">
        <f t="shared" si="7"/>
        <v>1707</v>
      </c>
      <c r="G61" s="42">
        <f t="shared" si="8"/>
        <v>4279</v>
      </c>
    </row>
    <row r="62" spans="1:7" x14ac:dyDescent="0.25">
      <c r="A62" s="42" t="str">
        <f t="shared" si="3"/>
        <v>TARRAGONA</v>
      </c>
      <c r="B62" s="41">
        <f t="shared" si="4"/>
        <v>67208</v>
      </c>
      <c r="C62" s="41">
        <f t="shared" si="5"/>
        <v>54344</v>
      </c>
      <c r="D62" s="41">
        <f t="shared" si="6"/>
        <v>12</v>
      </c>
      <c r="E62" s="42" t="str">
        <f t="shared" si="2"/>
        <v>FERROL-SAN CIBRAO</v>
      </c>
      <c r="F62" s="42">
        <f t="shared" si="7"/>
        <v>652</v>
      </c>
      <c r="G62" s="42">
        <f t="shared" si="8"/>
        <v>736</v>
      </c>
    </row>
    <row r="63" spans="1:7" x14ac:dyDescent="0.25">
      <c r="A63" s="42" t="str">
        <f t="shared" si="3"/>
        <v>VALENCIA</v>
      </c>
      <c r="B63" s="41">
        <f t="shared" si="4"/>
        <v>1542529</v>
      </c>
      <c r="C63" s="41">
        <f t="shared" si="5"/>
        <v>1668419</v>
      </c>
      <c r="D63" s="41">
        <f t="shared" si="6"/>
        <v>1</v>
      </c>
      <c r="E63" s="42" t="str">
        <f t="shared" si="2"/>
        <v>SANTANDER</v>
      </c>
      <c r="F63" s="42">
        <f t="shared" si="7"/>
        <v>616</v>
      </c>
      <c r="G63" s="42">
        <f t="shared" si="8"/>
        <v>878</v>
      </c>
    </row>
    <row r="64" spans="1:7" x14ac:dyDescent="0.25">
      <c r="A64" s="42" t="str">
        <f t="shared" si="3"/>
        <v>VIGO</v>
      </c>
      <c r="B64" s="41">
        <f t="shared" si="4"/>
        <v>146526</v>
      </c>
      <c r="C64" s="41">
        <f t="shared" si="5"/>
        <v>152142.5</v>
      </c>
      <c r="D64" s="41">
        <f t="shared" si="6"/>
        <v>8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25536</v>
      </c>
      <c r="C65" s="41">
        <f t="shared" si="5"/>
        <v>24641</v>
      </c>
      <c r="D65" s="41">
        <f t="shared" si="6"/>
        <v>18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Septiembre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21081</v>
      </c>
      <c r="C7" s="9">
        <v>15681</v>
      </c>
      <c r="D7" s="9">
        <v>112261</v>
      </c>
      <c r="E7" s="9">
        <v>88805</v>
      </c>
      <c r="F7" s="10">
        <f>((E7*100)/D7)-100</f>
        <v>-20.894166273238255</v>
      </c>
      <c r="G7" s="1"/>
      <c r="H7" s="1"/>
      <c r="I7" s="1"/>
    </row>
    <row r="8" spans="1:12" x14ac:dyDescent="0.25">
      <c r="A8" s="11" t="s">
        <v>45</v>
      </c>
      <c r="B8" s="12">
        <v>38640</v>
      </c>
      <c r="C8" s="12">
        <v>34244</v>
      </c>
      <c r="D8" s="12">
        <v>194808</v>
      </c>
      <c r="E8" s="12">
        <v>186281</v>
      </c>
      <c r="F8" s="13">
        <f t="shared" ref="F8:F35" si="0">((E8*100)/D8)-100</f>
        <v>-4.3771303026569797</v>
      </c>
      <c r="G8" s="1"/>
      <c r="H8" s="1"/>
      <c r="I8" s="1"/>
    </row>
    <row r="9" spans="1:12" x14ac:dyDescent="0.25">
      <c r="A9" s="8" t="s">
        <v>46</v>
      </c>
      <c r="B9" s="9">
        <v>92959</v>
      </c>
      <c r="C9" s="9">
        <v>76213</v>
      </c>
      <c r="D9" s="9">
        <v>576523</v>
      </c>
      <c r="E9" s="9">
        <v>540736</v>
      </c>
      <c r="F9" s="10">
        <f t="shared" si="0"/>
        <v>-6.2073846143172062</v>
      </c>
      <c r="G9" s="1"/>
      <c r="H9" s="1"/>
      <c r="I9" s="1"/>
    </row>
    <row r="10" spans="1:12" x14ac:dyDescent="0.25">
      <c r="A10" s="11" t="s">
        <v>47</v>
      </c>
      <c r="B10" s="12">
        <v>735</v>
      </c>
      <c r="C10" s="12">
        <v>0</v>
      </c>
      <c r="D10" s="12">
        <v>2135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514797</v>
      </c>
      <c r="C11" s="9">
        <v>500249</v>
      </c>
      <c r="D11" s="9">
        <v>4127489</v>
      </c>
      <c r="E11" s="9">
        <v>4316617</v>
      </c>
      <c r="F11" s="10">
        <f t="shared" si="0"/>
        <v>4.5821563667401648</v>
      </c>
      <c r="G11" s="1"/>
      <c r="H11" s="1"/>
      <c r="I11" s="1"/>
    </row>
    <row r="12" spans="1:12" x14ac:dyDescent="0.25">
      <c r="A12" s="11" t="s">
        <v>49</v>
      </c>
      <c r="B12" s="12">
        <v>60855</v>
      </c>
      <c r="C12" s="12">
        <v>60064</v>
      </c>
      <c r="D12" s="12">
        <v>273838</v>
      </c>
      <c r="E12" s="12">
        <v>279459</v>
      </c>
      <c r="F12" s="13">
        <f t="shared" si="0"/>
        <v>2.0526734784799743</v>
      </c>
      <c r="G12" s="1"/>
      <c r="H12" s="1"/>
      <c r="I12" s="1"/>
    </row>
    <row r="13" spans="1:12" x14ac:dyDescent="0.25">
      <c r="A13" s="8" t="s">
        <v>50</v>
      </c>
      <c r="B13" s="9">
        <v>740873</v>
      </c>
      <c r="C13" s="9">
        <v>404256</v>
      </c>
      <c r="D13" s="9">
        <v>4882813</v>
      </c>
      <c r="E13" s="9">
        <v>3970549</v>
      </c>
      <c r="F13" s="10">
        <f t="shared" si="0"/>
        <v>-18.683164806843919</v>
      </c>
      <c r="G13" s="1"/>
      <c r="H13" s="1"/>
      <c r="I13" s="1"/>
    </row>
    <row r="14" spans="1:12" x14ac:dyDescent="0.25">
      <c r="A14" s="11" t="s">
        <v>51</v>
      </c>
      <c r="B14" s="12">
        <v>414561</v>
      </c>
      <c r="C14" s="12">
        <v>401217</v>
      </c>
      <c r="D14" s="12">
        <v>2895564</v>
      </c>
      <c r="E14" s="12">
        <v>2772372</v>
      </c>
      <c r="F14" s="13">
        <f t="shared" si="0"/>
        <v>-4.254507930061294</v>
      </c>
      <c r="G14" s="1"/>
      <c r="H14" s="1"/>
      <c r="I14" s="1"/>
    </row>
    <row r="15" spans="1:12" x14ac:dyDescent="0.25">
      <c r="A15" s="8" t="s">
        <v>52</v>
      </c>
      <c r="B15" s="9">
        <v>30756</v>
      </c>
      <c r="C15" s="9">
        <v>26488</v>
      </c>
      <c r="D15" s="9">
        <v>114456</v>
      </c>
      <c r="E15" s="9">
        <v>126884</v>
      </c>
      <c r="F15" s="10">
        <f t="shared" si="0"/>
        <v>10.858321101558673</v>
      </c>
      <c r="G15" s="1"/>
      <c r="H15" s="1"/>
      <c r="I15" s="1"/>
    </row>
    <row r="16" spans="1:12" x14ac:dyDescent="0.25">
      <c r="A16" s="11" t="s">
        <v>53</v>
      </c>
      <c r="B16" s="12">
        <v>20028</v>
      </c>
      <c r="C16" s="12">
        <v>13997</v>
      </c>
      <c r="D16" s="12">
        <v>96736</v>
      </c>
      <c r="E16" s="12">
        <v>94294</v>
      </c>
      <c r="F16" s="13">
        <f t="shared" si="0"/>
        <v>-2.5243962950711278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325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165409</v>
      </c>
      <c r="C18" s="12">
        <v>168743</v>
      </c>
      <c r="D18" s="12">
        <v>1471087</v>
      </c>
      <c r="E18" s="12">
        <v>1534304</v>
      </c>
      <c r="F18" s="13">
        <f t="shared" si="0"/>
        <v>4.2972985282311669</v>
      </c>
      <c r="G18" s="1"/>
      <c r="H18" s="1"/>
      <c r="I18" s="1"/>
    </row>
    <row r="19" spans="1:9" x14ac:dyDescent="0.25">
      <c r="A19" s="8" t="s">
        <v>56</v>
      </c>
      <c r="B19" s="9">
        <v>3261</v>
      </c>
      <c r="C19" s="9">
        <v>5767</v>
      </c>
      <c r="D19" s="9">
        <v>6403</v>
      </c>
      <c r="E19" s="9">
        <v>29807</v>
      </c>
      <c r="F19" s="10">
        <f t="shared" si="0"/>
        <v>365.51616429798531</v>
      </c>
      <c r="G19" s="1"/>
      <c r="H19" s="1"/>
      <c r="I19" s="1"/>
    </row>
    <row r="20" spans="1:9" x14ac:dyDescent="0.25">
      <c r="A20" s="11" t="s">
        <v>57</v>
      </c>
      <c r="B20" s="12">
        <v>5890</v>
      </c>
      <c r="C20" s="12">
        <v>7573</v>
      </c>
      <c r="D20" s="12">
        <v>50336</v>
      </c>
      <c r="E20" s="12">
        <v>62982</v>
      </c>
      <c r="F20" s="13">
        <f t="shared" si="0"/>
        <v>25.123172282263198</v>
      </c>
      <c r="G20" s="1"/>
      <c r="H20" s="1"/>
      <c r="I20" s="1"/>
    </row>
    <row r="21" spans="1:9" x14ac:dyDescent="0.25">
      <c r="A21" s="8" t="s">
        <v>58</v>
      </c>
      <c r="B21" s="9">
        <v>2106</v>
      </c>
      <c r="C21" s="9">
        <v>3524</v>
      </c>
      <c r="D21" s="9">
        <v>23993</v>
      </c>
      <c r="E21" s="9">
        <v>25145</v>
      </c>
      <c r="F21" s="10">
        <f t="shared" si="0"/>
        <v>4.8014004084524657</v>
      </c>
      <c r="G21" s="1"/>
      <c r="H21" s="1"/>
      <c r="I21" s="1"/>
    </row>
    <row r="22" spans="1:9" x14ac:dyDescent="0.25">
      <c r="A22" s="11" t="s">
        <v>59</v>
      </c>
      <c r="B22" s="12">
        <v>170914</v>
      </c>
      <c r="C22" s="12">
        <v>145876</v>
      </c>
      <c r="D22" s="12">
        <v>1543399</v>
      </c>
      <c r="E22" s="12">
        <v>1558981</v>
      </c>
      <c r="F22" s="13">
        <f t="shared" si="0"/>
        <v>1.0095898727419126</v>
      </c>
      <c r="G22" s="1"/>
      <c r="H22" s="1"/>
      <c r="I22" s="1"/>
    </row>
    <row r="23" spans="1:9" x14ac:dyDescent="0.25">
      <c r="A23" s="8" t="s">
        <v>60</v>
      </c>
      <c r="B23" s="9">
        <v>82183</v>
      </c>
      <c r="C23" s="9">
        <v>76954</v>
      </c>
      <c r="D23" s="9">
        <v>470769</v>
      </c>
      <c r="E23" s="9">
        <v>422320</v>
      </c>
      <c r="F23" s="10">
        <f t="shared" si="0"/>
        <v>-10.291459293198997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93288</v>
      </c>
      <c r="C25" s="9">
        <v>84777</v>
      </c>
      <c r="D25" s="9">
        <v>628984</v>
      </c>
      <c r="E25" s="9">
        <v>626291</v>
      </c>
      <c r="F25" s="10">
        <f t="shared" si="0"/>
        <v>-0.42815079556872604</v>
      </c>
      <c r="G25" s="1"/>
      <c r="H25" s="1"/>
      <c r="I25" s="1"/>
    </row>
    <row r="26" spans="1:9" x14ac:dyDescent="0.25">
      <c r="A26" s="11" t="s">
        <v>63</v>
      </c>
      <c r="B26" s="12">
        <v>50669</v>
      </c>
      <c r="C26" s="12">
        <v>51593</v>
      </c>
      <c r="D26" s="12">
        <v>295732</v>
      </c>
      <c r="E26" s="12">
        <v>390763</v>
      </c>
      <c r="F26" s="13">
        <f t="shared" si="0"/>
        <v>32.134162011551012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392528</v>
      </c>
      <c r="C28" s="12">
        <v>370408</v>
      </c>
      <c r="D28" s="12">
        <v>3795502</v>
      </c>
      <c r="E28" s="12">
        <v>3692975</v>
      </c>
      <c r="F28" s="13">
        <f t="shared" si="0"/>
        <v>-2.7012764055979943</v>
      </c>
      <c r="G28" s="1"/>
      <c r="H28" s="1"/>
      <c r="I28" s="1"/>
    </row>
    <row r="29" spans="1:9" x14ac:dyDescent="0.25">
      <c r="A29" s="8" t="s">
        <v>66</v>
      </c>
      <c r="B29" s="9">
        <v>27226</v>
      </c>
      <c r="C29" s="9">
        <v>26885</v>
      </c>
      <c r="D29" s="9">
        <v>175175</v>
      </c>
      <c r="E29" s="9">
        <v>186773</v>
      </c>
      <c r="F29" s="10">
        <f t="shared" si="0"/>
        <v>6.6208077636648994</v>
      </c>
      <c r="G29" s="1"/>
      <c r="H29" s="1"/>
      <c r="I29" s="1"/>
    </row>
    <row r="30" spans="1:9" x14ac:dyDescent="0.25">
      <c r="A30" s="11" t="s">
        <v>67</v>
      </c>
      <c r="B30" s="12">
        <v>1476</v>
      </c>
      <c r="C30" s="12">
        <v>1757</v>
      </c>
      <c r="D30" s="12">
        <v>13928</v>
      </c>
      <c r="E30" s="12">
        <v>12466</v>
      </c>
      <c r="F30" s="13">
        <f t="shared" si="0"/>
        <v>-10.496840896036758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172</v>
      </c>
      <c r="E31" s="9">
        <v>1895</v>
      </c>
      <c r="F31" s="10">
        <f t="shared" si="0"/>
        <v>1001.7441860465117</v>
      </c>
      <c r="G31" s="1"/>
      <c r="H31" s="1"/>
      <c r="I31" s="1"/>
    </row>
    <row r="32" spans="1:9" x14ac:dyDescent="0.25">
      <c r="A32" s="11" t="s">
        <v>69</v>
      </c>
      <c r="B32" s="12">
        <v>73658</v>
      </c>
      <c r="C32" s="12">
        <v>77250</v>
      </c>
      <c r="D32" s="12">
        <v>602226</v>
      </c>
      <c r="E32" s="12">
        <v>494898</v>
      </c>
      <c r="F32" s="13">
        <f t="shared" si="0"/>
        <v>-17.821880822149822</v>
      </c>
      <c r="G32" s="1"/>
      <c r="H32" s="1"/>
      <c r="I32" s="1"/>
    </row>
    <row r="33" spans="1:9" x14ac:dyDescent="0.25">
      <c r="A33" s="8" t="s">
        <v>70</v>
      </c>
      <c r="B33" s="9">
        <v>27963</v>
      </c>
      <c r="C33" s="9">
        <v>38892</v>
      </c>
      <c r="D33" s="9">
        <v>132576</v>
      </c>
      <c r="E33" s="9">
        <v>118389</v>
      </c>
      <c r="F33" s="10">
        <f t="shared" si="0"/>
        <v>-10.701031860970318</v>
      </c>
      <c r="G33" s="1"/>
      <c r="H33" s="1"/>
      <c r="I33" s="1"/>
    </row>
    <row r="34" spans="1:9" x14ac:dyDescent="0.25">
      <c r="A34" s="11" t="s">
        <v>71</v>
      </c>
      <c r="B34" s="12">
        <v>321</v>
      </c>
      <c r="C34" s="12">
        <v>135</v>
      </c>
      <c r="D34" s="12">
        <v>2199</v>
      </c>
      <c r="E34" s="12">
        <v>1032</v>
      </c>
      <c r="F34" s="13">
        <f t="shared" si="0"/>
        <v>-53.069577080491129</v>
      </c>
      <c r="G34" s="1"/>
      <c r="H34" s="1"/>
      <c r="I34" s="1"/>
    </row>
    <row r="35" spans="1:9" x14ac:dyDescent="0.25">
      <c r="A35" s="14" t="s">
        <v>72</v>
      </c>
      <c r="B35" s="15">
        <f>SUM(B7:B34)</f>
        <v>3032177</v>
      </c>
      <c r="C35" s="15">
        <f t="shared" ref="C35:E35" si="1">SUM(C7:C34)</f>
        <v>2592543</v>
      </c>
      <c r="D35" s="15">
        <f t="shared" si="1"/>
        <v>22489429</v>
      </c>
      <c r="E35" s="15">
        <f t="shared" si="1"/>
        <v>21535018</v>
      </c>
      <c r="F35" s="16">
        <f t="shared" si="0"/>
        <v>-4.2438205078483833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88805</v>
      </c>
      <c r="C38" s="41">
        <f>D7</f>
        <v>112261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4316617</v>
      </c>
      <c r="G38" s="42">
        <f>LOOKUP(E38,$A$38:$A$65,$C$38:$C$65)</f>
        <v>4127489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186281</v>
      </c>
      <c r="C39" s="41">
        <f t="shared" ref="C39:C65" si="5">D8</f>
        <v>194808</v>
      </c>
      <c r="D39" s="41">
        <f t="shared" ref="D39:D65" si="6">_xlfn.RANK.EQ(B39,$B$38:$B$65)+COUNTIF($B$38:$B$65,B39)-1</f>
        <v>14</v>
      </c>
      <c r="E39" s="42" t="str">
        <f t="shared" si="2"/>
        <v>BALEARES</v>
      </c>
      <c r="F39" s="42">
        <f t="shared" ref="F39:F54" si="7">LOOKUP(E39,$A$38:$A$65,$B$38:$B$65)</f>
        <v>3970549</v>
      </c>
      <c r="G39" s="42">
        <f t="shared" ref="G39:G65" si="8">LOOKUP(E39,$A$38:$A$65,$C$38:$C$65)</f>
        <v>4882813</v>
      </c>
    </row>
    <row r="40" spans="1:9" x14ac:dyDescent="0.25">
      <c r="A40" s="42" t="str">
        <f t="shared" si="3"/>
        <v>ALMERIA</v>
      </c>
      <c r="B40" s="41">
        <f t="shared" si="4"/>
        <v>540736</v>
      </c>
      <c r="C40" s="41">
        <f t="shared" si="5"/>
        <v>576523</v>
      </c>
      <c r="D40" s="41">
        <f t="shared" si="6"/>
        <v>8</v>
      </c>
      <c r="E40" s="42" t="str">
        <f t="shared" si="2"/>
        <v>SANTA CRUZ DE TENERIFE</v>
      </c>
      <c r="F40" s="42">
        <f t="shared" si="7"/>
        <v>3692975</v>
      </c>
      <c r="G40" s="42">
        <f t="shared" si="8"/>
        <v>3795502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2135</v>
      </c>
      <c r="D41" s="41">
        <f t="shared" si="6"/>
        <v>28</v>
      </c>
      <c r="E41" s="42" t="str">
        <f t="shared" si="2"/>
        <v>BARCELONA</v>
      </c>
      <c r="F41" s="42">
        <f t="shared" si="7"/>
        <v>2772372</v>
      </c>
      <c r="G41" s="42">
        <f t="shared" si="8"/>
        <v>2895564</v>
      </c>
    </row>
    <row r="42" spans="1:9" x14ac:dyDescent="0.25">
      <c r="A42" s="42" t="str">
        <f t="shared" si="3"/>
        <v>BAHIA DE ALGECIRAS</v>
      </c>
      <c r="B42" s="41">
        <f t="shared" si="4"/>
        <v>4316617</v>
      </c>
      <c r="C42" s="41">
        <f t="shared" si="5"/>
        <v>4127489</v>
      </c>
      <c r="D42" s="41">
        <f t="shared" si="6"/>
        <v>1</v>
      </c>
      <c r="E42" s="42" t="str">
        <f t="shared" si="2"/>
        <v>LAS PALMAS</v>
      </c>
      <c r="F42" s="42">
        <f t="shared" si="7"/>
        <v>1558981</v>
      </c>
      <c r="G42" s="42">
        <f t="shared" si="8"/>
        <v>1543399</v>
      </c>
    </row>
    <row r="43" spans="1:9" x14ac:dyDescent="0.25">
      <c r="A43" s="42" t="str">
        <f t="shared" si="3"/>
        <v>BAHIA DE CADIZ</v>
      </c>
      <c r="B43" s="41">
        <f t="shared" si="4"/>
        <v>279459</v>
      </c>
      <c r="C43" s="41">
        <f t="shared" si="5"/>
        <v>273838</v>
      </c>
      <c r="D43" s="41">
        <f t="shared" si="6"/>
        <v>12</v>
      </c>
      <c r="E43" s="42" t="str">
        <f t="shared" si="2"/>
        <v>CEUTA</v>
      </c>
      <c r="F43" s="42">
        <f t="shared" si="7"/>
        <v>1534304</v>
      </c>
      <c r="G43" s="42">
        <f t="shared" si="8"/>
        <v>1471087</v>
      </c>
    </row>
    <row r="44" spans="1:9" x14ac:dyDescent="0.25">
      <c r="A44" s="42" t="str">
        <f t="shared" si="3"/>
        <v>BALEARES</v>
      </c>
      <c r="B44" s="41">
        <f t="shared" si="4"/>
        <v>3970549</v>
      </c>
      <c r="C44" s="41">
        <f t="shared" si="5"/>
        <v>4882813</v>
      </c>
      <c r="D44" s="41">
        <f t="shared" si="6"/>
        <v>2</v>
      </c>
      <c r="E44" s="42" t="str">
        <f t="shared" si="2"/>
        <v>MELILLA</v>
      </c>
      <c r="F44" s="42">
        <f t="shared" si="7"/>
        <v>626291</v>
      </c>
      <c r="G44" s="42">
        <f t="shared" si="8"/>
        <v>628984</v>
      </c>
    </row>
    <row r="45" spans="1:9" x14ac:dyDescent="0.25">
      <c r="A45" s="42" t="str">
        <f t="shared" si="3"/>
        <v>BARCELONA</v>
      </c>
      <c r="B45" s="41">
        <f t="shared" si="4"/>
        <v>2772372</v>
      </c>
      <c r="C45" s="41">
        <f t="shared" si="5"/>
        <v>2895564</v>
      </c>
      <c r="D45" s="41">
        <f t="shared" si="6"/>
        <v>4</v>
      </c>
      <c r="E45" s="42" t="str">
        <f t="shared" si="2"/>
        <v>ALMERIA</v>
      </c>
      <c r="F45" s="42">
        <f t="shared" si="7"/>
        <v>540736</v>
      </c>
      <c r="G45" s="42">
        <f t="shared" si="8"/>
        <v>576523</v>
      </c>
    </row>
    <row r="46" spans="1:9" x14ac:dyDescent="0.25">
      <c r="A46" s="42" t="str">
        <f t="shared" si="3"/>
        <v>BILBAO</v>
      </c>
      <c r="B46" s="41">
        <f t="shared" si="4"/>
        <v>126884</v>
      </c>
      <c r="C46" s="41">
        <f t="shared" si="5"/>
        <v>114456</v>
      </c>
      <c r="D46" s="41">
        <f t="shared" si="6"/>
        <v>15</v>
      </c>
      <c r="E46" s="42" t="str">
        <f t="shared" si="2"/>
        <v>VALENCIA</v>
      </c>
      <c r="F46" s="42">
        <f t="shared" si="7"/>
        <v>494898</v>
      </c>
      <c r="G46" s="42">
        <f t="shared" si="8"/>
        <v>602226</v>
      </c>
    </row>
    <row r="47" spans="1:9" x14ac:dyDescent="0.25">
      <c r="A47" s="42" t="str">
        <f t="shared" si="3"/>
        <v>CARTAGENA</v>
      </c>
      <c r="B47" s="41">
        <f t="shared" si="4"/>
        <v>94294</v>
      </c>
      <c r="C47" s="41">
        <f t="shared" si="5"/>
        <v>96736</v>
      </c>
      <c r="D47" s="41">
        <f t="shared" si="6"/>
        <v>17</v>
      </c>
      <c r="E47" s="42" t="str">
        <f t="shared" si="2"/>
        <v>MALAGA</v>
      </c>
      <c r="F47" s="42">
        <f t="shared" si="7"/>
        <v>422320</v>
      </c>
      <c r="G47" s="42">
        <f t="shared" si="8"/>
        <v>470769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325</v>
      </c>
      <c r="D48" s="41">
        <f t="shared" si="6"/>
        <v>28</v>
      </c>
      <c r="E48" s="42" t="str">
        <f t="shared" si="2"/>
        <v>MOTRIL</v>
      </c>
      <c r="F48" s="42">
        <f t="shared" si="7"/>
        <v>390763</v>
      </c>
      <c r="G48" s="42">
        <f t="shared" si="8"/>
        <v>295732</v>
      </c>
    </row>
    <row r="49" spans="1:7" x14ac:dyDescent="0.25">
      <c r="A49" s="42" t="str">
        <f t="shared" si="3"/>
        <v>CEUTA</v>
      </c>
      <c r="B49" s="41">
        <f t="shared" si="4"/>
        <v>1534304</v>
      </c>
      <c r="C49" s="41">
        <f t="shared" si="5"/>
        <v>1471087</v>
      </c>
      <c r="D49" s="41">
        <f t="shared" si="6"/>
        <v>6</v>
      </c>
      <c r="E49" s="42" t="str">
        <f t="shared" si="2"/>
        <v>BAHIA DE CADIZ</v>
      </c>
      <c r="F49" s="42">
        <f t="shared" si="7"/>
        <v>279459</v>
      </c>
      <c r="G49" s="42">
        <f t="shared" si="8"/>
        <v>273838</v>
      </c>
    </row>
    <row r="50" spans="1:7" x14ac:dyDescent="0.25">
      <c r="A50" s="42" t="str">
        <f t="shared" si="3"/>
        <v>FERROL-SAN CIBRAO</v>
      </c>
      <c r="B50" s="41">
        <f t="shared" si="4"/>
        <v>29807</v>
      </c>
      <c r="C50" s="41">
        <f t="shared" si="5"/>
        <v>6403</v>
      </c>
      <c r="D50" s="41">
        <f t="shared" si="6"/>
        <v>20</v>
      </c>
      <c r="E50" s="42" t="str">
        <f t="shared" si="2"/>
        <v>SANTANDER</v>
      </c>
      <c r="F50" s="42">
        <f t="shared" si="7"/>
        <v>186773</v>
      </c>
      <c r="G50" s="42">
        <f t="shared" si="8"/>
        <v>175175</v>
      </c>
    </row>
    <row r="51" spans="1:7" x14ac:dyDescent="0.25">
      <c r="A51" s="42" t="str">
        <f t="shared" si="3"/>
        <v>GIJON</v>
      </c>
      <c r="B51" s="41">
        <f t="shared" si="4"/>
        <v>62982</v>
      </c>
      <c r="C51" s="41">
        <f t="shared" si="5"/>
        <v>50336</v>
      </c>
      <c r="D51" s="41">
        <f t="shared" si="6"/>
        <v>19</v>
      </c>
      <c r="E51" s="42" t="str">
        <f t="shared" si="2"/>
        <v>ALICANTE</v>
      </c>
      <c r="F51" s="42">
        <f t="shared" si="7"/>
        <v>186281</v>
      </c>
      <c r="G51" s="42">
        <f t="shared" si="8"/>
        <v>194808</v>
      </c>
    </row>
    <row r="52" spans="1:7" x14ac:dyDescent="0.25">
      <c r="A52" s="42" t="str">
        <f t="shared" si="3"/>
        <v>HUELVA</v>
      </c>
      <c r="B52" s="41">
        <f t="shared" si="4"/>
        <v>25145</v>
      </c>
      <c r="C52" s="41">
        <f t="shared" si="5"/>
        <v>23993</v>
      </c>
      <c r="D52" s="41">
        <f t="shared" si="6"/>
        <v>21</v>
      </c>
      <c r="E52" s="42" t="str">
        <f t="shared" si="2"/>
        <v>BILBAO</v>
      </c>
      <c r="F52" s="42">
        <f t="shared" si="7"/>
        <v>126884</v>
      </c>
      <c r="G52" s="42">
        <f t="shared" si="8"/>
        <v>114456</v>
      </c>
    </row>
    <row r="53" spans="1:7" x14ac:dyDescent="0.25">
      <c r="A53" s="42" t="str">
        <f t="shared" si="3"/>
        <v>LAS PALMAS</v>
      </c>
      <c r="B53" s="41">
        <f t="shared" si="4"/>
        <v>1558981</v>
      </c>
      <c r="C53" s="41">
        <f t="shared" si="5"/>
        <v>1543399</v>
      </c>
      <c r="D53" s="41">
        <f t="shared" si="6"/>
        <v>5</v>
      </c>
      <c r="E53" s="42" t="str">
        <f t="shared" si="2"/>
        <v>VIGO</v>
      </c>
      <c r="F53" s="42">
        <f t="shared" si="7"/>
        <v>118389</v>
      </c>
      <c r="G53" s="42">
        <f t="shared" si="8"/>
        <v>132576</v>
      </c>
    </row>
    <row r="54" spans="1:7" x14ac:dyDescent="0.25">
      <c r="A54" s="42" t="str">
        <f t="shared" si="3"/>
        <v>MALAGA</v>
      </c>
      <c r="B54" s="41">
        <f t="shared" si="4"/>
        <v>422320</v>
      </c>
      <c r="C54" s="41">
        <f t="shared" si="5"/>
        <v>470769</v>
      </c>
      <c r="D54" s="41">
        <f t="shared" si="6"/>
        <v>10</v>
      </c>
      <c r="E54" s="42" t="str">
        <f t="shared" si="2"/>
        <v>CARTAGENA</v>
      </c>
      <c r="F54" s="42">
        <f t="shared" si="7"/>
        <v>94294</v>
      </c>
      <c r="G54" s="42">
        <f t="shared" si="8"/>
        <v>96736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 CORUÑA</v>
      </c>
      <c r="F55" s="42">
        <f t="shared" ref="F55:F65" si="9">LOOKUP(E55,$A$38:$A$65,$B$38:$B$65)</f>
        <v>88805</v>
      </c>
      <c r="G55" s="42">
        <f t="shared" si="8"/>
        <v>112261</v>
      </c>
    </row>
    <row r="56" spans="1:7" x14ac:dyDescent="0.25">
      <c r="A56" s="42" t="str">
        <f t="shared" si="3"/>
        <v>MELILLA</v>
      </c>
      <c r="B56" s="41">
        <f t="shared" si="4"/>
        <v>626291</v>
      </c>
      <c r="C56" s="41">
        <f t="shared" si="5"/>
        <v>628984</v>
      </c>
      <c r="D56" s="41">
        <f t="shared" si="6"/>
        <v>7</v>
      </c>
      <c r="E56" s="42" t="str">
        <f t="shared" si="2"/>
        <v>GIJON</v>
      </c>
      <c r="F56" s="42">
        <f t="shared" si="9"/>
        <v>62982</v>
      </c>
      <c r="G56" s="42">
        <f t="shared" si="8"/>
        <v>50336</v>
      </c>
    </row>
    <row r="57" spans="1:7" x14ac:dyDescent="0.25">
      <c r="A57" s="42" t="str">
        <f t="shared" si="3"/>
        <v>MOTRIL</v>
      </c>
      <c r="B57" s="41">
        <f t="shared" si="4"/>
        <v>390763</v>
      </c>
      <c r="C57" s="41">
        <f t="shared" si="5"/>
        <v>295732</v>
      </c>
      <c r="D57" s="41">
        <f t="shared" si="6"/>
        <v>11</v>
      </c>
      <c r="E57" s="42" t="str">
        <f t="shared" si="2"/>
        <v>FERROL-SAN CIBRAO</v>
      </c>
      <c r="F57" s="42">
        <f t="shared" si="9"/>
        <v>29807</v>
      </c>
      <c r="G57" s="42">
        <f t="shared" si="8"/>
        <v>6403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9"/>
        <v>25145</v>
      </c>
      <c r="G58" s="42">
        <f t="shared" si="8"/>
        <v>23993</v>
      </c>
    </row>
    <row r="59" spans="1:7" x14ac:dyDescent="0.25">
      <c r="A59" s="42" t="str">
        <f t="shared" si="3"/>
        <v>SANTA CRUZ DE TENERIFE</v>
      </c>
      <c r="B59" s="41">
        <f t="shared" si="4"/>
        <v>3692975</v>
      </c>
      <c r="C59" s="41">
        <f t="shared" si="5"/>
        <v>3795502</v>
      </c>
      <c r="D59" s="41">
        <f t="shared" si="6"/>
        <v>3</v>
      </c>
      <c r="E59" s="42" t="str">
        <f t="shared" si="2"/>
        <v>SEVILLA</v>
      </c>
      <c r="F59" s="42">
        <f t="shared" si="9"/>
        <v>12466</v>
      </c>
      <c r="G59" s="42">
        <f t="shared" si="8"/>
        <v>13928</v>
      </c>
    </row>
    <row r="60" spans="1:7" x14ac:dyDescent="0.25">
      <c r="A60" s="42" t="str">
        <f t="shared" si="3"/>
        <v>SANTANDER</v>
      </c>
      <c r="B60" s="41">
        <f t="shared" si="4"/>
        <v>186773</v>
      </c>
      <c r="C60" s="41">
        <f t="shared" si="5"/>
        <v>175175</v>
      </c>
      <c r="D60" s="41">
        <f t="shared" si="6"/>
        <v>13</v>
      </c>
      <c r="E60" s="42" t="str">
        <f t="shared" si="2"/>
        <v>TARRAGONA</v>
      </c>
      <c r="F60" s="42">
        <f t="shared" si="9"/>
        <v>1895</v>
      </c>
      <c r="G60" s="42">
        <f t="shared" si="8"/>
        <v>172</v>
      </c>
    </row>
    <row r="61" spans="1:7" x14ac:dyDescent="0.25">
      <c r="A61" s="42" t="str">
        <f t="shared" si="3"/>
        <v>SEVILLA</v>
      </c>
      <c r="B61" s="41">
        <f t="shared" si="4"/>
        <v>12466</v>
      </c>
      <c r="C61" s="41">
        <f t="shared" si="5"/>
        <v>13928</v>
      </c>
      <c r="D61" s="41">
        <f t="shared" si="6"/>
        <v>22</v>
      </c>
      <c r="E61" s="42" t="str">
        <f t="shared" si="2"/>
        <v>VILAGARCIA</v>
      </c>
      <c r="F61" s="42">
        <f t="shared" si="9"/>
        <v>1032</v>
      </c>
      <c r="G61" s="42">
        <f t="shared" si="8"/>
        <v>2199</v>
      </c>
    </row>
    <row r="62" spans="1:7" x14ac:dyDescent="0.25">
      <c r="A62" s="42" t="str">
        <f t="shared" si="3"/>
        <v>TARRAGONA</v>
      </c>
      <c r="B62" s="41">
        <f t="shared" si="4"/>
        <v>1895</v>
      </c>
      <c r="C62" s="41">
        <f t="shared" si="5"/>
        <v>172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494898</v>
      </c>
      <c r="C63" s="41">
        <f t="shared" si="5"/>
        <v>602226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118389</v>
      </c>
      <c r="C64" s="41">
        <f t="shared" si="5"/>
        <v>132576</v>
      </c>
      <c r="D64" s="41">
        <f t="shared" si="6"/>
        <v>16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1032</v>
      </c>
      <c r="C65" s="41">
        <f t="shared" si="5"/>
        <v>2199</v>
      </c>
      <c r="D65" s="41">
        <f t="shared" si="6"/>
        <v>24</v>
      </c>
      <c r="E65" s="42" t="str">
        <f t="shared" si="2"/>
        <v>AVILES</v>
      </c>
      <c r="F65" s="42">
        <f t="shared" si="9"/>
        <v>0</v>
      </c>
      <c r="G65" s="42">
        <f t="shared" si="8"/>
        <v>2135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Septiembre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21081</v>
      </c>
      <c r="C7" s="9">
        <v>15681</v>
      </c>
      <c r="D7" s="9">
        <v>112261</v>
      </c>
      <c r="E7" s="9">
        <v>88805</v>
      </c>
      <c r="F7" s="10">
        <f>((E7*100)/D7)-100</f>
        <v>-20.894166273238255</v>
      </c>
      <c r="G7" s="1"/>
      <c r="H7" s="1"/>
      <c r="I7" s="1"/>
    </row>
    <row r="8" spans="1:12" x14ac:dyDescent="0.25">
      <c r="A8" s="11" t="s">
        <v>45</v>
      </c>
      <c r="B8" s="12">
        <v>5498</v>
      </c>
      <c r="C8" s="12">
        <v>8457</v>
      </c>
      <c r="D8" s="12">
        <v>25008</v>
      </c>
      <c r="E8" s="12">
        <v>27295</v>
      </c>
      <c r="F8" s="13">
        <f t="shared" ref="F8:F35" si="0">((E8*100)/D8)-100</f>
        <v>9.1450735764555304</v>
      </c>
      <c r="G8" s="1"/>
      <c r="H8" s="1"/>
      <c r="I8" s="1"/>
    </row>
    <row r="9" spans="1:12" x14ac:dyDescent="0.25">
      <c r="A9" s="8" t="s">
        <v>46</v>
      </c>
      <c r="B9" s="9">
        <v>2550</v>
      </c>
      <c r="C9" s="9">
        <v>3631</v>
      </c>
      <c r="D9" s="9">
        <v>11650</v>
      </c>
      <c r="E9" s="9">
        <v>11007</v>
      </c>
      <c r="F9" s="10">
        <f t="shared" si="0"/>
        <v>-5.5193133047210239</v>
      </c>
      <c r="G9" s="1"/>
      <c r="H9" s="1"/>
      <c r="I9" s="1"/>
    </row>
    <row r="10" spans="1:12" x14ac:dyDescent="0.25">
      <c r="A10" s="11" t="s">
        <v>47</v>
      </c>
      <c r="B10" s="12">
        <v>735</v>
      </c>
      <c r="C10" s="12">
        <v>0</v>
      </c>
      <c r="D10" s="12">
        <v>2135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15</v>
      </c>
      <c r="D11" s="9">
        <v>0</v>
      </c>
      <c r="E11" s="9">
        <v>15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58324</v>
      </c>
      <c r="C12" s="12">
        <v>57629</v>
      </c>
      <c r="D12" s="12">
        <v>255973</v>
      </c>
      <c r="E12" s="12">
        <v>263484</v>
      </c>
      <c r="F12" s="13">
        <f t="shared" si="0"/>
        <v>2.9342938513046306</v>
      </c>
      <c r="G12" s="1"/>
      <c r="H12" s="1"/>
      <c r="I12" s="1"/>
    </row>
    <row r="13" spans="1:12" x14ac:dyDescent="0.25">
      <c r="A13" s="8" t="s">
        <v>50</v>
      </c>
      <c r="B13" s="9">
        <v>184708</v>
      </c>
      <c r="C13" s="9">
        <v>191800</v>
      </c>
      <c r="D13" s="9">
        <v>1182792</v>
      </c>
      <c r="E13" s="9">
        <v>1193747</v>
      </c>
      <c r="F13" s="10">
        <f t="shared" si="0"/>
        <v>0.92619835102030379</v>
      </c>
      <c r="G13" s="1"/>
      <c r="H13" s="1"/>
      <c r="I13" s="1"/>
    </row>
    <row r="14" spans="1:12" x14ac:dyDescent="0.25">
      <c r="A14" s="11" t="s">
        <v>51</v>
      </c>
      <c r="B14" s="12">
        <v>314954</v>
      </c>
      <c r="C14" s="12">
        <v>292672</v>
      </c>
      <c r="D14" s="12">
        <v>2004422</v>
      </c>
      <c r="E14" s="12">
        <v>1819849</v>
      </c>
      <c r="F14" s="13">
        <f t="shared" si="0"/>
        <v>-9.2082904697713417</v>
      </c>
      <c r="G14" s="1"/>
      <c r="H14" s="1"/>
      <c r="I14" s="1"/>
    </row>
    <row r="15" spans="1:12" x14ac:dyDescent="0.25">
      <c r="A15" s="8" t="s">
        <v>52</v>
      </c>
      <c r="B15" s="9">
        <v>22466</v>
      </c>
      <c r="C15" s="9">
        <v>18316</v>
      </c>
      <c r="D15" s="9">
        <v>45591</v>
      </c>
      <c r="E15" s="9">
        <v>65416</v>
      </c>
      <c r="F15" s="10">
        <f t="shared" si="0"/>
        <v>43.484459652124315</v>
      </c>
      <c r="G15" s="1"/>
      <c r="H15" s="1"/>
      <c r="I15" s="1"/>
    </row>
    <row r="16" spans="1:12" x14ac:dyDescent="0.25">
      <c r="A16" s="11" t="s">
        <v>53</v>
      </c>
      <c r="B16" s="12">
        <v>20028</v>
      </c>
      <c r="C16" s="12">
        <v>13997</v>
      </c>
      <c r="D16" s="12">
        <v>96736</v>
      </c>
      <c r="E16" s="12">
        <v>94294</v>
      </c>
      <c r="F16" s="13">
        <f t="shared" si="0"/>
        <v>-2.5243962950711278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325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1779</v>
      </c>
      <c r="E18" s="12">
        <v>2141</v>
      </c>
      <c r="F18" s="13">
        <f t="shared" si="0"/>
        <v>20.348510399100618</v>
      </c>
      <c r="G18" s="1"/>
      <c r="H18" s="1"/>
      <c r="I18" s="1"/>
    </row>
    <row r="19" spans="1:9" x14ac:dyDescent="0.25">
      <c r="A19" s="8" t="s">
        <v>56</v>
      </c>
      <c r="B19" s="9">
        <v>3261</v>
      </c>
      <c r="C19" s="9">
        <v>5767</v>
      </c>
      <c r="D19" s="9">
        <v>6391</v>
      </c>
      <c r="E19" s="9">
        <v>29807</v>
      </c>
      <c r="F19" s="10">
        <f t="shared" si="0"/>
        <v>366.39023626975433</v>
      </c>
      <c r="G19" s="1"/>
      <c r="H19" s="1"/>
      <c r="I19" s="1"/>
    </row>
    <row r="20" spans="1:9" x14ac:dyDescent="0.25">
      <c r="A20" s="11" t="s">
        <v>57</v>
      </c>
      <c r="B20" s="12">
        <v>312</v>
      </c>
      <c r="C20" s="12">
        <v>3713</v>
      </c>
      <c r="D20" s="12">
        <v>5430</v>
      </c>
      <c r="E20" s="12">
        <v>9730</v>
      </c>
      <c r="F20" s="13">
        <f t="shared" si="0"/>
        <v>79.189686924493543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35157</v>
      </c>
      <c r="C22" s="12">
        <v>35832</v>
      </c>
      <c r="D22" s="12">
        <v>424707</v>
      </c>
      <c r="E22" s="12">
        <v>633351</v>
      </c>
      <c r="F22" s="13">
        <f t="shared" si="0"/>
        <v>49.126574320649297</v>
      </c>
      <c r="G22" s="1"/>
      <c r="H22" s="1"/>
      <c r="I22" s="1"/>
    </row>
    <row r="23" spans="1:9" x14ac:dyDescent="0.25">
      <c r="A23" s="8" t="s">
        <v>60</v>
      </c>
      <c r="B23" s="9">
        <v>49646</v>
      </c>
      <c r="C23" s="9">
        <v>57317</v>
      </c>
      <c r="D23" s="9">
        <v>257159</v>
      </c>
      <c r="E23" s="9">
        <v>256306</v>
      </c>
      <c r="F23" s="10">
        <f t="shared" si="0"/>
        <v>-0.33170139874552262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723</v>
      </c>
      <c r="C25" s="9">
        <v>0</v>
      </c>
      <c r="D25" s="9">
        <v>2077</v>
      </c>
      <c r="E25" s="9">
        <v>254</v>
      </c>
      <c r="F25" s="10">
        <f t="shared" si="0"/>
        <v>-87.77082330284064</v>
      </c>
      <c r="G25" s="1"/>
      <c r="H25" s="1"/>
      <c r="I25" s="1"/>
    </row>
    <row r="26" spans="1:9" x14ac:dyDescent="0.25">
      <c r="A26" s="11" t="s">
        <v>63</v>
      </c>
      <c r="B26" s="12">
        <v>2390</v>
      </c>
      <c r="C26" s="12">
        <v>82</v>
      </c>
      <c r="D26" s="12">
        <v>13184</v>
      </c>
      <c r="E26" s="12">
        <v>17114</v>
      </c>
      <c r="F26" s="13">
        <f t="shared" si="0"/>
        <v>29.808859223300971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23569</v>
      </c>
      <c r="C28" s="12">
        <v>22068</v>
      </c>
      <c r="D28" s="12">
        <v>468169</v>
      </c>
      <c r="E28" s="12">
        <v>488426</v>
      </c>
      <c r="F28" s="13">
        <f t="shared" si="0"/>
        <v>4.3268563275227478</v>
      </c>
      <c r="G28" s="1"/>
      <c r="H28" s="1"/>
      <c r="I28" s="1"/>
    </row>
    <row r="29" spans="1:9" x14ac:dyDescent="0.25">
      <c r="A29" s="8" t="s">
        <v>66</v>
      </c>
      <c r="B29" s="9">
        <v>1587</v>
      </c>
      <c r="C29" s="9">
        <v>735</v>
      </c>
      <c r="D29" s="9">
        <v>15115</v>
      </c>
      <c r="E29" s="9">
        <v>14798</v>
      </c>
      <c r="F29" s="10">
        <f t="shared" si="0"/>
        <v>-2.0972543830631878</v>
      </c>
      <c r="G29" s="1"/>
      <c r="H29" s="1"/>
      <c r="I29" s="1"/>
    </row>
    <row r="30" spans="1:9" x14ac:dyDescent="0.25">
      <c r="A30" s="11" t="s">
        <v>67</v>
      </c>
      <c r="B30" s="12">
        <v>1476</v>
      </c>
      <c r="C30" s="12">
        <v>1757</v>
      </c>
      <c r="D30" s="12">
        <v>13928</v>
      </c>
      <c r="E30" s="12">
        <v>12466</v>
      </c>
      <c r="F30" s="13">
        <f t="shared" si="0"/>
        <v>-10.496840896036758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172</v>
      </c>
      <c r="E31" s="9">
        <v>1887</v>
      </c>
      <c r="F31" s="10">
        <f t="shared" si="0"/>
        <v>997.09302325581393</v>
      </c>
      <c r="G31" s="1"/>
      <c r="H31" s="1"/>
      <c r="I31" s="1"/>
    </row>
    <row r="32" spans="1:9" x14ac:dyDescent="0.25">
      <c r="A32" s="11" t="s">
        <v>69</v>
      </c>
      <c r="B32" s="12">
        <v>44622</v>
      </c>
      <c r="C32" s="12">
        <v>50304</v>
      </c>
      <c r="D32" s="12">
        <v>313465</v>
      </c>
      <c r="E32" s="12">
        <v>242591</v>
      </c>
      <c r="F32" s="13">
        <f t="shared" si="0"/>
        <v>-22.609860750003989</v>
      </c>
      <c r="G32" s="1"/>
      <c r="H32" s="1"/>
      <c r="I32" s="1"/>
    </row>
    <row r="33" spans="1:9" x14ac:dyDescent="0.25">
      <c r="A33" s="8" t="s">
        <v>70</v>
      </c>
      <c r="B33" s="9">
        <v>27963</v>
      </c>
      <c r="C33" s="9">
        <v>38892</v>
      </c>
      <c r="D33" s="9">
        <v>132576</v>
      </c>
      <c r="E33" s="9">
        <v>118389</v>
      </c>
      <c r="F33" s="10">
        <f t="shared" si="0"/>
        <v>-10.701031860970318</v>
      </c>
      <c r="G33" s="1"/>
      <c r="H33" s="1"/>
      <c r="I33" s="1"/>
    </row>
    <row r="34" spans="1:9" x14ac:dyDescent="0.25">
      <c r="A34" s="11" t="s">
        <v>71</v>
      </c>
      <c r="B34" s="12">
        <v>321</v>
      </c>
      <c r="C34" s="12">
        <v>135</v>
      </c>
      <c r="D34" s="12">
        <v>2199</v>
      </c>
      <c r="E34" s="12">
        <v>1032</v>
      </c>
      <c r="F34" s="13">
        <f t="shared" si="0"/>
        <v>-53.069577080491129</v>
      </c>
      <c r="G34" s="1"/>
      <c r="H34" s="1"/>
      <c r="I34" s="1"/>
    </row>
    <row r="35" spans="1:9" x14ac:dyDescent="0.25">
      <c r="A35" s="14" t="s">
        <v>72</v>
      </c>
      <c r="B35" s="15">
        <f>SUM(B7:B34)</f>
        <v>821371</v>
      </c>
      <c r="C35" s="15">
        <f t="shared" ref="C35:E35" si="1">SUM(C7:C34)</f>
        <v>818800</v>
      </c>
      <c r="D35" s="15">
        <f t="shared" si="1"/>
        <v>5393244</v>
      </c>
      <c r="E35" s="15">
        <f t="shared" si="1"/>
        <v>5392204</v>
      </c>
      <c r="F35" s="16">
        <f t="shared" si="0"/>
        <v>-1.928338491639181E-2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88805</v>
      </c>
      <c r="C38" s="41">
        <f>D7</f>
        <v>112261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1819849</v>
      </c>
      <c r="G38" s="42">
        <f>LOOKUP(E38,$A$38:$A$65,$C$38:$C$65)</f>
        <v>2004422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27295</v>
      </c>
      <c r="C39" s="41">
        <f t="shared" ref="C39:C65" si="5">D8</f>
        <v>25008</v>
      </c>
      <c r="D39" s="41">
        <f t="shared" ref="D39:D65" si="6">_xlfn.RANK.EQ(B39,$B$38:$B$65)+COUNTIF($B$38:$B$65,B39)-1</f>
        <v>13</v>
      </c>
      <c r="E39" s="42" t="str">
        <f t="shared" si="2"/>
        <v>BALEARES</v>
      </c>
      <c r="F39" s="42">
        <f t="shared" ref="F39:F54" si="7">LOOKUP(E39,$A$38:$A$65,$B$38:$B$65)</f>
        <v>1193747</v>
      </c>
      <c r="G39" s="42">
        <f t="shared" ref="G39:G65" si="8">LOOKUP(E39,$A$38:$A$65,$C$38:$C$65)</f>
        <v>1182792</v>
      </c>
    </row>
    <row r="40" spans="1:9" x14ac:dyDescent="0.25">
      <c r="A40" s="42" t="str">
        <f t="shared" si="3"/>
        <v>ALMERIA</v>
      </c>
      <c r="B40" s="41">
        <f t="shared" si="4"/>
        <v>11007</v>
      </c>
      <c r="C40" s="41">
        <f t="shared" si="5"/>
        <v>11650</v>
      </c>
      <c r="D40" s="41">
        <f t="shared" si="6"/>
        <v>17</v>
      </c>
      <c r="E40" s="42" t="str">
        <f t="shared" si="2"/>
        <v>LAS PALMAS</v>
      </c>
      <c r="F40" s="42">
        <f t="shared" si="7"/>
        <v>633351</v>
      </c>
      <c r="G40" s="42">
        <f t="shared" si="8"/>
        <v>424707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2135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488426</v>
      </c>
      <c r="G41" s="42">
        <f t="shared" si="8"/>
        <v>468169</v>
      </c>
    </row>
    <row r="42" spans="1:9" x14ac:dyDescent="0.25">
      <c r="A42" s="42" t="str">
        <f t="shared" si="3"/>
        <v>BAHIA DE ALGECIRAS</v>
      </c>
      <c r="B42" s="41">
        <f t="shared" si="4"/>
        <v>15</v>
      </c>
      <c r="C42" s="41">
        <f t="shared" si="5"/>
        <v>0</v>
      </c>
      <c r="D42" s="41">
        <f t="shared" si="6"/>
        <v>23</v>
      </c>
      <c r="E42" s="42" t="str">
        <f t="shared" si="2"/>
        <v>BAHIA DE CADIZ</v>
      </c>
      <c r="F42" s="42">
        <f t="shared" si="7"/>
        <v>263484</v>
      </c>
      <c r="G42" s="42">
        <f t="shared" si="8"/>
        <v>255973</v>
      </c>
    </row>
    <row r="43" spans="1:9" x14ac:dyDescent="0.25">
      <c r="A43" s="42" t="str">
        <f t="shared" si="3"/>
        <v>BAHIA DE CADIZ</v>
      </c>
      <c r="B43" s="41">
        <f t="shared" si="4"/>
        <v>263484</v>
      </c>
      <c r="C43" s="41">
        <f t="shared" si="5"/>
        <v>255973</v>
      </c>
      <c r="D43" s="41">
        <f t="shared" si="6"/>
        <v>5</v>
      </c>
      <c r="E43" s="42" t="str">
        <f t="shared" si="2"/>
        <v>MALAGA</v>
      </c>
      <c r="F43" s="42">
        <f t="shared" si="7"/>
        <v>256306</v>
      </c>
      <c r="G43" s="42">
        <f t="shared" si="8"/>
        <v>257159</v>
      </c>
    </row>
    <row r="44" spans="1:9" x14ac:dyDescent="0.25">
      <c r="A44" s="42" t="str">
        <f t="shared" si="3"/>
        <v>BALEARES</v>
      </c>
      <c r="B44" s="41">
        <f t="shared" si="4"/>
        <v>1193747</v>
      </c>
      <c r="C44" s="41">
        <f t="shared" si="5"/>
        <v>1182792</v>
      </c>
      <c r="D44" s="41">
        <f t="shared" si="6"/>
        <v>2</v>
      </c>
      <c r="E44" s="42" t="str">
        <f t="shared" si="2"/>
        <v>VALENCIA</v>
      </c>
      <c r="F44" s="42">
        <f t="shared" si="7"/>
        <v>242591</v>
      </c>
      <c r="G44" s="42">
        <f t="shared" si="8"/>
        <v>313465</v>
      </c>
    </row>
    <row r="45" spans="1:9" x14ac:dyDescent="0.25">
      <c r="A45" s="42" t="str">
        <f t="shared" si="3"/>
        <v>BARCELONA</v>
      </c>
      <c r="B45" s="41">
        <f t="shared" si="4"/>
        <v>1819849</v>
      </c>
      <c r="C45" s="41">
        <f t="shared" si="5"/>
        <v>2004422</v>
      </c>
      <c r="D45" s="41">
        <f t="shared" si="6"/>
        <v>1</v>
      </c>
      <c r="E45" s="42" t="str">
        <f t="shared" si="2"/>
        <v>VIGO</v>
      </c>
      <c r="F45" s="42">
        <f t="shared" si="7"/>
        <v>118389</v>
      </c>
      <c r="G45" s="42">
        <f t="shared" si="8"/>
        <v>132576</v>
      </c>
    </row>
    <row r="46" spans="1:9" x14ac:dyDescent="0.25">
      <c r="A46" s="42" t="str">
        <f t="shared" si="3"/>
        <v>BILBAO</v>
      </c>
      <c r="B46" s="41">
        <f t="shared" si="4"/>
        <v>65416</v>
      </c>
      <c r="C46" s="41">
        <f t="shared" si="5"/>
        <v>45591</v>
      </c>
      <c r="D46" s="41">
        <f t="shared" si="6"/>
        <v>11</v>
      </c>
      <c r="E46" s="42" t="str">
        <f t="shared" si="2"/>
        <v>CARTAGENA</v>
      </c>
      <c r="F46" s="42">
        <f t="shared" si="7"/>
        <v>94294</v>
      </c>
      <c r="G46" s="42">
        <f t="shared" si="8"/>
        <v>96736</v>
      </c>
    </row>
    <row r="47" spans="1:9" x14ac:dyDescent="0.25">
      <c r="A47" s="42" t="str">
        <f t="shared" si="3"/>
        <v>CARTAGENA</v>
      </c>
      <c r="B47" s="41">
        <f t="shared" si="4"/>
        <v>94294</v>
      </c>
      <c r="C47" s="41">
        <f t="shared" si="5"/>
        <v>96736</v>
      </c>
      <c r="D47" s="41">
        <f t="shared" si="6"/>
        <v>9</v>
      </c>
      <c r="E47" s="42" t="str">
        <f t="shared" si="2"/>
        <v>A CORUÑA</v>
      </c>
      <c r="F47" s="42">
        <f t="shared" si="7"/>
        <v>88805</v>
      </c>
      <c r="G47" s="42">
        <f t="shared" si="8"/>
        <v>112261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325</v>
      </c>
      <c r="D48" s="41">
        <f t="shared" si="6"/>
        <v>28</v>
      </c>
      <c r="E48" s="42" t="str">
        <f t="shared" si="2"/>
        <v>BILBAO</v>
      </c>
      <c r="F48" s="42">
        <f t="shared" si="7"/>
        <v>65416</v>
      </c>
      <c r="G48" s="42">
        <f t="shared" si="8"/>
        <v>45591</v>
      </c>
    </row>
    <row r="49" spans="1:7" x14ac:dyDescent="0.25">
      <c r="A49" s="42" t="str">
        <f t="shared" si="3"/>
        <v>CEUTA</v>
      </c>
      <c r="B49" s="41">
        <f t="shared" si="4"/>
        <v>2141</v>
      </c>
      <c r="C49" s="41">
        <f t="shared" si="5"/>
        <v>1779</v>
      </c>
      <c r="D49" s="41">
        <f t="shared" si="6"/>
        <v>19</v>
      </c>
      <c r="E49" s="42" t="str">
        <f t="shared" si="2"/>
        <v>FERROL-SAN CIBRAO</v>
      </c>
      <c r="F49" s="42">
        <f t="shared" si="7"/>
        <v>29807</v>
      </c>
      <c r="G49" s="42">
        <f t="shared" si="8"/>
        <v>6391</v>
      </c>
    </row>
    <row r="50" spans="1:7" x14ac:dyDescent="0.25">
      <c r="A50" s="42" t="str">
        <f t="shared" si="3"/>
        <v>FERROL-SAN CIBRAO</v>
      </c>
      <c r="B50" s="41">
        <f t="shared" si="4"/>
        <v>29807</v>
      </c>
      <c r="C50" s="41">
        <f t="shared" si="5"/>
        <v>6391</v>
      </c>
      <c r="D50" s="41">
        <f t="shared" si="6"/>
        <v>12</v>
      </c>
      <c r="E50" s="42" t="str">
        <f t="shared" si="2"/>
        <v>ALICANTE</v>
      </c>
      <c r="F50" s="42">
        <f t="shared" si="7"/>
        <v>27295</v>
      </c>
      <c r="G50" s="42">
        <f t="shared" si="8"/>
        <v>25008</v>
      </c>
    </row>
    <row r="51" spans="1:7" x14ac:dyDescent="0.25">
      <c r="A51" s="42" t="str">
        <f t="shared" si="3"/>
        <v>GIJON</v>
      </c>
      <c r="B51" s="41">
        <f t="shared" si="4"/>
        <v>9730</v>
      </c>
      <c r="C51" s="41">
        <f t="shared" si="5"/>
        <v>5430</v>
      </c>
      <c r="D51" s="41">
        <f t="shared" si="6"/>
        <v>18</v>
      </c>
      <c r="E51" s="42" t="str">
        <f t="shared" si="2"/>
        <v>MOTRIL</v>
      </c>
      <c r="F51" s="42">
        <f t="shared" si="7"/>
        <v>17114</v>
      </c>
      <c r="G51" s="42">
        <f t="shared" si="8"/>
        <v>13184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14798</v>
      </c>
      <c r="G52" s="42">
        <f t="shared" si="8"/>
        <v>15115</v>
      </c>
    </row>
    <row r="53" spans="1:7" x14ac:dyDescent="0.25">
      <c r="A53" s="42" t="str">
        <f t="shared" si="3"/>
        <v>LAS PALMAS</v>
      </c>
      <c r="B53" s="41">
        <f t="shared" si="4"/>
        <v>633351</v>
      </c>
      <c r="C53" s="41">
        <f t="shared" si="5"/>
        <v>424707</v>
      </c>
      <c r="D53" s="41">
        <f t="shared" si="6"/>
        <v>3</v>
      </c>
      <c r="E53" s="42" t="str">
        <f t="shared" si="2"/>
        <v>SEVILLA</v>
      </c>
      <c r="F53" s="42">
        <f t="shared" si="7"/>
        <v>12466</v>
      </c>
      <c r="G53" s="42">
        <f t="shared" si="8"/>
        <v>13928</v>
      </c>
    </row>
    <row r="54" spans="1:7" x14ac:dyDescent="0.25">
      <c r="A54" s="42" t="str">
        <f t="shared" si="3"/>
        <v>MALAGA</v>
      </c>
      <c r="B54" s="41">
        <f t="shared" si="4"/>
        <v>256306</v>
      </c>
      <c r="C54" s="41">
        <f t="shared" si="5"/>
        <v>257159</v>
      </c>
      <c r="D54" s="41">
        <f t="shared" si="6"/>
        <v>6</v>
      </c>
      <c r="E54" s="42" t="str">
        <f t="shared" si="2"/>
        <v>ALMERIA</v>
      </c>
      <c r="F54" s="42">
        <f t="shared" si="7"/>
        <v>11007</v>
      </c>
      <c r="G54" s="42">
        <f t="shared" si="8"/>
        <v>11650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9730</v>
      </c>
      <c r="G55" s="42">
        <f t="shared" si="8"/>
        <v>5430</v>
      </c>
    </row>
    <row r="56" spans="1:7" x14ac:dyDescent="0.25">
      <c r="A56" s="42" t="str">
        <f t="shared" si="3"/>
        <v>MELILLA</v>
      </c>
      <c r="B56" s="41">
        <f t="shared" si="4"/>
        <v>254</v>
      </c>
      <c r="C56" s="41">
        <f t="shared" si="5"/>
        <v>2077</v>
      </c>
      <c r="D56" s="41">
        <f t="shared" si="6"/>
        <v>22</v>
      </c>
      <c r="E56" s="42" t="str">
        <f t="shared" si="2"/>
        <v>CEUTA</v>
      </c>
      <c r="F56" s="42">
        <f t="shared" si="9"/>
        <v>2141</v>
      </c>
      <c r="G56" s="42">
        <f t="shared" si="8"/>
        <v>1779</v>
      </c>
    </row>
    <row r="57" spans="1:7" x14ac:dyDescent="0.25">
      <c r="A57" s="42" t="str">
        <f t="shared" si="3"/>
        <v>MOTRIL</v>
      </c>
      <c r="B57" s="41">
        <f t="shared" si="4"/>
        <v>17114</v>
      </c>
      <c r="C57" s="41">
        <f t="shared" si="5"/>
        <v>13184</v>
      </c>
      <c r="D57" s="41">
        <f t="shared" si="6"/>
        <v>14</v>
      </c>
      <c r="E57" s="42" t="str">
        <f t="shared" si="2"/>
        <v>TARRAGONA</v>
      </c>
      <c r="F57" s="42">
        <f t="shared" si="9"/>
        <v>1887</v>
      </c>
      <c r="G57" s="42">
        <f t="shared" si="8"/>
        <v>172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9"/>
        <v>1032</v>
      </c>
      <c r="G58" s="42">
        <f t="shared" si="8"/>
        <v>2199</v>
      </c>
    </row>
    <row r="59" spans="1:7" x14ac:dyDescent="0.25">
      <c r="A59" s="42" t="str">
        <f t="shared" si="3"/>
        <v>SANTA CRUZ DE TENERIFE</v>
      </c>
      <c r="B59" s="41">
        <f t="shared" si="4"/>
        <v>488426</v>
      </c>
      <c r="C59" s="41">
        <f t="shared" si="5"/>
        <v>468169</v>
      </c>
      <c r="D59" s="41">
        <f t="shared" si="6"/>
        <v>4</v>
      </c>
      <c r="E59" s="42" t="str">
        <f t="shared" si="2"/>
        <v>MELILLA</v>
      </c>
      <c r="F59" s="42">
        <f t="shared" si="9"/>
        <v>254</v>
      </c>
      <c r="G59" s="42">
        <f t="shared" si="8"/>
        <v>2077</v>
      </c>
    </row>
    <row r="60" spans="1:7" x14ac:dyDescent="0.25">
      <c r="A60" s="42" t="str">
        <f t="shared" si="3"/>
        <v>SANTANDER</v>
      </c>
      <c r="B60" s="41">
        <f t="shared" si="4"/>
        <v>14798</v>
      </c>
      <c r="C60" s="41">
        <f t="shared" si="5"/>
        <v>15115</v>
      </c>
      <c r="D60" s="41">
        <f t="shared" si="6"/>
        <v>15</v>
      </c>
      <c r="E60" s="42" t="str">
        <f t="shared" si="2"/>
        <v>BAHIA DE ALGECIRAS</v>
      </c>
      <c r="F60" s="42">
        <f t="shared" si="9"/>
        <v>15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12466</v>
      </c>
      <c r="C61" s="41">
        <f t="shared" si="5"/>
        <v>13928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1887</v>
      </c>
      <c r="C62" s="41">
        <f t="shared" si="5"/>
        <v>172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242591</v>
      </c>
      <c r="C63" s="41">
        <f t="shared" si="5"/>
        <v>313465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118389</v>
      </c>
      <c r="C64" s="41">
        <f t="shared" si="5"/>
        <v>132576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1032</v>
      </c>
      <c r="C65" s="41">
        <f t="shared" si="5"/>
        <v>2199</v>
      </c>
      <c r="D65" s="41">
        <f t="shared" si="6"/>
        <v>21</v>
      </c>
      <c r="E65" s="42" t="str">
        <f t="shared" si="2"/>
        <v>AVILES</v>
      </c>
      <c r="F65" s="42">
        <f t="shared" si="9"/>
        <v>0</v>
      </c>
      <c r="G65" s="42">
        <f t="shared" si="8"/>
        <v>2135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Septiembre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7831</v>
      </c>
      <c r="C8" s="12">
        <v>6811</v>
      </c>
      <c r="D8" s="12">
        <v>41914</v>
      </c>
      <c r="E8" s="12">
        <v>41199</v>
      </c>
      <c r="F8" s="13">
        <f t="shared" ref="F8:F35" si="0">((E8*100)/D8)-100</f>
        <v>-1.7058739323376386</v>
      </c>
      <c r="G8" s="1"/>
      <c r="H8" s="1"/>
      <c r="I8" s="1"/>
    </row>
    <row r="9" spans="1:12" x14ac:dyDescent="0.25">
      <c r="A9" s="8" t="s">
        <v>46</v>
      </c>
      <c r="B9" s="9">
        <v>17887</v>
      </c>
      <c r="C9" s="9">
        <v>13538</v>
      </c>
      <c r="D9" s="9">
        <v>120893</v>
      </c>
      <c r="E9" s="9">
        <v>105242</v>
      </c>
      <c r="F9" s="10">
        <f t="shared" si="0"/>
        <v>-12.946159000107528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115431</v>
      </c>
      <c r="C11" s="9">
        <v>104060</v>
      </c>
      <c r="D11" s="9">
        <v>954131</v>
      </c>
      <c r="E11" s="9">
        <v>936306</v>
      </c>
      <c r="F11" s="10">
        <f t="shared" si="0"/>
        <v>-1.8681921036000233</v>
      </c>
      <c r="G11" s="1"/>
      <c r="H11" s="1"/>
      <c r="I11" s="1"/>
    </row>
    <row r="12" spans="1:12" x14ac:dyDescent="0.25">
      <c r="A12" s="11" t="s">
        <v>49</v>
      </c>
      <c r="B12" s="12">
        <v>1325</v>
      </c>
      <c r="C12" s="12">
        <v>1230</v>
      </c>
      <c r="D12" s="12">
        <v>9476</v>
      </c>
      <c r="E12" s="12">
        <v>8351</v>
      </c>
      <c r="F12" s="13">
        <f t="shared" si="0"/>
        <v>-11.872097931616722</v>
      </c>
      <c r="G12" s="1"/>
      <c r="H12" s="1"/>
      <c r="I12" s="1"/>
    </row>
    <row r="13" spans="1:12" x14ac:dyDescent="0.25">
      <c r="A13" s="8" t="s">
        <v>50</v>
      </c>
      <c r="B13" s="9">
        <v>43027</v>
      </c>
      <c r="C13" s="9">
        <v>39529</v>
      </c>
      <c r="D13" s="9">
        <v>325261</v>
      </c>
      <c r="E13" s="9">
        <v>318209</v>
      </c>
      <c r="F13" s="10">
        <f t="shared" si="0"/>
        <v>-2.168104998754842</v>
      </c>
      <c r="G13" s="1"/>
      <c r="H13" s="1"/>
      <c r="I13" s="1"/>
    </row>
    <row r="14" spans="1:12" x14ac:dyDescent="0.25">
      <c r="A14" s="11" t="s">
        <v>51</v>
      </c>
      <c r="B14" s="12">
        <v>28638</v>
      </c>
      <c r="C14" s="12">
        <v>30047</v>
      </c>
      <c r="D14" s="12">
        <v>223307</v>
      </c>
      <c r="E14" s="12">
        <v>230780</v>
      </c>
      <c r="F14" s="13">
        <f t="shared" si="0"/>
        <v>3.3465139919482993</v>
      </c>
      <c r="G14" s="1"/>
      <c r="H14" s="1"/>
      <c r="I14" s="1"/>
    </row>
    <row r="15" spans="1:12" x14ac:dyDescent="0.25">
      <c r="A15" s="8" t="s">
        <v>52</v>
      </c>
      <c r="B15" s="9">
        <v>3685</v>
      </c>
      <c r="C15" s="9">
        <v>3732</v>
      </c>
      <c r="D15" s="9">
        <v>28355</v>
      </c>
      <c r="E15" s="9">
        <v>25888</v>
      </c>
      <c r="F15" s="10">
        <f t="shared" si="0"/>
        <v>-8.7004055722094904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32452</v>
      </c>
      <c r="C18" s="12">
        <v>31339</v>
      </c>
      <c r="D18" s="12">
        <v>295295</v>
      </c>
      <c r="E18" s="12">
        <v>298568</v>
      </c>
      <c r="F18" s="13">
        <f t="shared" si="0"/>
        <v>1.1083831422814541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1666</v>
      </c>
      <c r="C20" s="12">
        <v>1338</v>
      </c>
      <c r="D20" s="12">
        <v>8678</v>
      </c>
      <c r="E20" s="12">
        <v>16882</v>
      </c>
      <c r="F20" s="13">
        <f t="shared" si="0"/>
        <v>94.537911961281395</v>
      </c>
      <c r="G20" s="1"/>
      <c r="H20" s="1"/>
      <c r="I20" s="1"/>
    </row>
    <row r="21" spans="1:9" x14ac:dyDescent="0.25">
      <c r="A21" s="8" t="s">
        <v>58</v>
      </c>
      <c r="B21" s="9">
        <v>1143</v>
      </c>
      <c r="C21" s="9">
        <v>1829</v>
      </c>
      <c r="D21" s="9">
        <v>11936</v>
      </c>
      <c r="E21" s="9">
        <v>12901</v>
      </c>
      <c r="F21" s="10">
        <f t="shared" si="0"/>
        <v>8.0847855227882093</v>
      </c>
      <c r="G21" s="1"/>
      <c r="H21" s="1"/>
      <c r="I21" s="1"/>
    </row>
    <row r="22" spans="1:9" x14ac:dyDescent="0.25">
      <c r="A22" s="11" t="s">
        <v>59</v>
      </c>
      <c r="B22" s="12">
        <v>45597</v>
      </c>
      <c r="C22" s="12">
        <v>39385</v>
      </c>
      <c r="D22" s="12">
        <v>346346</v>
      </c>
      <c r="E22" s="12">
        <v>308469</v>
      </c>
      <c r="F22" s="13">
        <f t="shared" si="0"/>
        <v>-10.93617365293666</v>
      </c>
      <c r="G22" s="1"/>
      <c r="H22" s="1"/>
      <c r="I22" s="1"/>
    </row>
    <row r="23" spans="1:9" x14ac:dyDescent="0.25">
      <c r="A23" s="8" t="s">
        <v>60</v>
      </c>
      <c r="B23" s="9">
        <v>3923</v>
      </c>
      <c r="C23" s="9">
        <v>2665</v>
      </c>
      <c r="D23" s="9">
        <v>26967</v>
      </c>
      <c r="E23" s="9">
        <v>20530</v>
      </c>
      <c r="F23" s="10">
        <f t="shared" si="0"/>
        <v>-23.869915081395774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16722</v>
      </c>
      <c r="C25" s="9">
        <v>16086</v>
      </c>
      <c r="D25" s="9">
        <v>118759</v>
      </c>
      <c r="E25" s="9">
        <v>114351</v>
      </c>
      <c r="F25" s="10">
        <f t="shared" si="0"/>
        <v>-3.7117186907939583</v>
      </c>
      <c r="G25" s="1"/>
      <c r="H25" s="1"/>
      <c r="I25" s="1"/>
    </row>
    <row r="26" spans="1:9" x14ac:dyDescent="0.25">
      <c r="A26" s="11" t="s">
        <v>63</v>
      </c>
      <c r="B26" s="12">
        <v>11897</v>
      </c>
      <c r="C26" s="12">
        <v>11452</v>
      </c>
      <c r="D26" s="12">
        <v>71315</v>
      </c>
      <c r="E26" s="12">
        <v>82126</v>
      </c>
      <c r="F26" s="13">
        <f t="shared" si="0"/>
        <v>15.159503610741083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95330</v>
      </c>
      <c r="C28" s="12">
        <v>91438</v>
      </c>
      <c r="D28" s="12">
        <v>797214</v>
      </c>
      <c r="E28" s="12">
        <v>763040</v>
      </c>
      <c r="F28" s="13">
        <f t="shared" si="0"/>
        <v>-4.2866783573795715</v>
      </c>
      <c r="G28" s="1"/>
      <c r="H28" s="1"/>
      <c r="I28" s="1"/>
    </row>
    <row r="29" spans="1:9" x14ac:dyDescent="0.25">
      <c r="A29" s="8" t="s">
        <v>66</v>
      </c>
      <c r="B29" s="9">
        <v>10708</v>
      </c>
      <c r="C29" s="9">
        <v>11511</v>
      </c>
      <c r="D29" s="9">
        <v>61232</v>
      </c>
      <c r="E29" s="9">
        <v>67756</v>
      </c>
      <c r="F29" s="10">
        <f t="shared" si="0"/>
        <v>10.654559707342571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4</v>
      </c>
      <c r="E30" s="12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9">
        <v>1</v>
      </c>
      <c r="C31" s="9">
        <v>0</v>
      </c>
      <c r="D31" s="9">
        <v>6</v>
      </c>
      <c r="E31" s="9">
        <v>2</v>
      </c>
      <c r="F31" s="10">
        <f t="shared" si="0"/>
        <v>-66.666666666666657</v>
      </c>
      <c r="G31" s="1"/>
      <c r="H31" s="1"/>
      <c r="I31" s="1"/>
    </row>
    <row r="32" spans="1:9" x14ac:dyDescent="0.25">
      <c r="A32" s="11" t="s">
        <v>69</v>
      </c>
      <c r="B32" s="12">
        <v>7135</v>
      </c>
      <c r="C32" s="12">
        <v>6487</v>
      </c>
      <c r="D32" s="12">
        <v>64419</v>
      </c>
      <c r="E32" s="12">
        <v>50550</v>
      </c>
      <c r="F32" s="13">
        <f t="shared" si="0"/>
        <v>-21.529362455176269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444398</v>
      </c>
      <c r="C35" s="15">
        <f t="shared" ref="C35:E35" si="1">SUM(C7:C34)</f>
        <v>412477</v>
      </c>
      <c r="D35" s="15">
        <f t="shared" si="1"/>
        <v>3505508</v>
      </c>
      <c r="E35" s="15">
        <f t="shared" si="1"/>
        <v>3401150</v>
      </c>
      <c r="F35" s="16">
        <f t="shared" si="0"/>
        <v>-2.9769722391162645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936306</v>
      </c>
      <c r="G38" s="42">
        <f>LOOKUP(E38,$A$38:$A$65,$C$38:$C$65)</f>
        <v>954131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41199</v>
      </c>
      <c r="C39" s="41">
        <f t="shared" ref="C39:C65" si="5">D8</f>
        <v>41914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763040</v>
      </c>
      <c r="G39" s="42">
        <f t="shared" ref="G39:G65" si="8">LOOKUP(E39,$A$38:$A$65,$C$38:$C$65)</f>
        <v>797214</v>
      </c>
    </row>
    <row r="40" spans="1:9" x14ac:dyDescent="0.25">
      <c r="A40" s="42" t="str">
        <f t="shared" si="3"/>
        <v>ALMERIA</v>
      </c>
      <c r="B40" s="41">
        <f t="shared" si="4"/>
        <v>105242</v>
      </c>
      <c r="C40" s="41">
        <f t="shared" si="5"/>
        <v>120893</v>
      </c>
      <c r="D40" s="41">
        <f t="shared" si="6"/>
        <v>8</v>
      </c>
      <c r="E40" s="42" t="str">
        <f t="shared" si="2"/>
        <v>BALEARES</v>
      </c>
      <c r="F40" s="42">
        <f t="shared" si="7"/>
        <v>318209</v>
      </c>
      <c r="G40" s="42">
        <f t="shared" si="8"/>
        <v>325261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308469</v>
      </c>
      <c r="G41" s="42">
        <f t="shared" si="8"/>
        <v>346346</v>
      </c>
    </row>
    <row r="42" spans="1:9" x14ac:dyDescent="0.25">
      <c r="A42" s="42" t="str">
        <f t="shared" si="3"/>
        <v>BAHIA DE ALGECIRAS</v>
      </c>
      <c r="B42" s="41">
        <f t="shared" si="4"/>
        <v>936306</v>
      </c>
      <c r="C42" s="41">
        <f t="shared" si="5"/>
        <v>954131</v>
      </c>
      <c r="D42" s="41">
        <f t="shared" si="6"/>
        <v>1</v>
      </c>
      <c r="E42" s="42" t="str">
        <f t="shared" si="2"/>
        <v>CEUTA</v>
      </c>
      <c r="F42" s="42">
        <f t="shared" si="7"/>
        <v>298568</v>
      </c>
      <c r="G42" s="42">
        <f t="shared" si="8"/>
        <v>295295</v>
      </c>
    </row>
    <row r="43" spans="1:9" x14ac:dyDescent="0.25">
      <c r="A43" s="42" t="str">
        <f t="shared" si="3"/>
        <v>BAHIA DE CADIZ</v>
      </c>
      <c r="B43" s="41">
        <f t="shared" si="4"/>
        <v>8351</v>
      </c>
      <c r="C43" s="41">
        <f t="shared" si="5"/>
        <v>9476</v>
      </c>
      <c r="D43" s="41">
        <f t="shared" si="6"/>
        <v>17</v>
      </c>
      <c r="E43" s="42" t="str">
        <f t="shared" si="2"/>
        <v>BARCELONA</v>
      </c>
      <c r="F43" s="42">
        <f t="shared" si="7"/>
        <v>230780</v>
      </c>
      <c r="G43" s="42">
        <f t="shared" si="8"/>
        <v>223307</v>
      </c>
    </row>
    <row r="44" spans="1:9" x14ac:dyDescent="0.25">
      <c r="A44" s="42" t="str">
        <f t="shared" si="3"/>
        <v>BALEARES</v>
      </c>
      <c r="B44" s="41">
        <f t="shared" si="4"/>
        <v>318209</v>
      </c>
      <c r="C44" s="41">
        <f t="shared" si="5"/>
        <v>325261</v>
      </c>
      <c r="D44" s="41">
        <f t="shared" si="6"/>
        <v>3</v>
      </c>
      <c r="E44" s="42" t="str">
        <f t="shared" si="2"/>
        <v>MELILLA</v>
      </c>
      <c r="F44" s="42">
        <f t="shared" si="7"/>
        <v>114351</v>
      </c>
      <c r="G44" s="42">
        <f t="shared" si="8"/>
        <v>118759</v>
      </c>
    </row>
    <row r="45" spans="1:9" x14ac:dyDescent="0.25">
      <c r="A45" s="42" t="str">
        <f t="shared" si="3"/>
        <v>BARCELONA</v>
      </c>
      <c r="B45" s="41">
        <f t="shared" si="4"/>
        <v>230780</v>
      </c>
      <c r="C45" s="41">
        <f t="shared" si="5"/>
        <v>223307</v>
      </c>
      <c r="D45" s="41">
        <f t="shared" si="6"/>
        <v>6</v>
      </c>
      <c r="E45" s="42" t="str">
        <f t="shared" si="2"/>
        <v>ALMERIA</v>
      </c>
      <c r="F45" s="42">
        <f t="shared" si="7"/>
        <v>105242</v>
      </c>
      <c r="G45" s="42">
        <f t="shared" si="8"/>
        <v>120893</v>
      </c>
    </row>
    <row r="46" spans="1:9" x14ac:dyDescent="0.25">
      <c r="A46" s="42" t="str">
        <f t="shared" si="3"/>
        <v>BILBAO</v>
      </c>
      <c r="B46" s="41">
        <f t="shared" si="4"/>
        <v>25888</v>
      </c>
      <c r="C46" s="41">
        <f t="shared" si="5"/>
        <v>28355</v>
      </c>
      <c r="D46" s="41">
        <f t="shared" si="6"/>
        <v>13</v>
      </c>
      <c r="E46" s="42" t="str">
        <f t="shared" si="2"/>
        <v>MOTRIL</v>
      </c>
      <c r="F46" s="42">
        <f t="shared" si="7"/>
        <v>82126</v>
      </c>
      <c r="G46" s="42">
        <f t="shared" si="8"/>
        <v>71315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67756</v>
      </c>
      <c r="G47" s="42">
        <f t="shared" si="8"/>
        <v>61232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50550</v>
      </c>
      <c r="G48" s="42">
        <f t="shared" si="8"/>
        <v>64419</v>
      </c>
    </row>
    <row r="49" spans="1:7" x14ac:dyDescent="0.25">
      <c r="A49" s="42" t="str">
        <f t="shared" si="3"/>
        <v>CEUTA</v>
      </c>
      <c r="B49" s="41">
        <f t="shared" si="4"/>
        <v>298568</v>
      </c>
      <c r="C49" s="41">
        <f t="shared" si="5"/>
        <v>295295</v>
      </c>
      <c r="D49" s="41">
        <f t="shared" si="6"/>
        <v>5</v>
      </c>
      <c r="E49" s="42" t="str">
        <f t="shared" si="2"/>
        <v>ALICANTE</v>
      </c>
      <c r="F49" s="42">
        <f t="shared" si="7"/>
        <v>41199</v>
      </c>
      <c r="G49" s="42">
        <f t="shared" si="8"/>
        <v>41914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25888</v>
      </c>
      <c r="G50" s="42">
        <f t="shared" si="8"/>
        <v>28355</v>
      </c>
    </row>
    <row r="51" spans="1:7" x14ac:dyDescent="0.25">
      <c r="A51" s="42" t="str">
        <f t="shared" si="3"/>
        <v>GIJON</v>
      </c>
      <c r="B51" s="41">
        <f t="shared" si="4"/>
        <v>16882</v>
      </c>
      <c r="C51" s="41">
        <f t="shared" si="5"/>
        <v>8678</v>
      </c>
      <c r="D51" s="41">
        <f t="shared" si="6"/>
        <v>15</v>
      </c>
      <c r="E51" s="42" t="str">
        <f t="shared" si="2"/>
        <v>MALAGA</v>
      </c>
      <c r="F51" s="42">
        <f t="shared" si="7"/>
        <v>20530</v>
      </c>
      <c r="G51" s="42">
        <f t="shared" si="8"/>
        <v>26967</v>
      </c>
    </row>
    <row r="52" spans="1:7" x14ac:dyDescent="0.25">
      <c r="A52" s="42" t="str">
        <f t="shared" si="3"/>
        <v>HUELVA</v>
      </c>
      <c r="B52" s="41">
        <f t="shared" si="4"/>
        <v>12901</v>
      </c>
      <c r="C52" s="41">
        <f t="shared" si="5"/>
        <v>11936</v>
      </c>
      <c r="D52" s="41">
        <f t="shared" si="6"/>
        <v>16</v>
      </c>
      <c r="E52" s="42" t="str">
        <f t="shared" si="2"/>
        <v>GIJON</v>
      </c>
      <c r="F52" s="42">
        <f t="shared" si="7"/>
        <v>16882</v>
      </c>
      <c r="G52" s="42">
        <f t="shared" si="8"/>
        <v>8678</v>
      </c>
    </row>
    <row r="53" spans="1:7" x14ac:dyDescent="0.25">
      <c r="A53" s="42" t="str">
        <f t="shared" si="3"/>
        <v>LAS PALMAS</v>
      </c>
      <c r="B53" s="41">
        <f t="shared" si="4"/>
        <v>308469</v>
      </c>
      <c r="C53" s="41">
        <f t="shared" si="5"/>
        <v>346346</v>
      </c>
      <c r="D53" s="41">
        <f t="shared" si="6"/>
        <v>4</v>
      </c>
      <c r="E53" s="42" t="str">
        <f t="shared" si="2"/>
        <v>HUELVA</v>
      </c>
      <c r="F53" s="42">
        <f t="shared" si="7"/>
        <v>12901</v>
      </c>
      <c r="G53" s="42">
        <f t="shared" si="8"/>
        <v>11936</v>
      </c>
    </row>
    <row r="54" spans="1:7" x14ac:dyDescent="0.25">
      <c r="A54" s="42" t="str">
        <f t="shared" si="3"/>
        <v>MALAGA</v>
      </c>
      <c r="B54" s="41">
        <f t="shared" si="4"/>
        <v>20530</v>
      </c>
      <c r="C54" s="41">
        <f t="shared" si="5"/>
        <v>26967</v>
      </c>
      <c r="D54" s="41">
        <f t="shared" si="6"/>
        <v>14</v>
      </c>
      <c r="E54" s="42" t="str">
        <f t="shared" si="2"/>
        <v>BAHIA DE CADIZ</v>
      </c>
      <c r="F54" s="42">
        <f t="shared" si="7"/>
        <v>8351</v>
      </c>
      <c r="G54" s="42">
        <f t="shared" si="8"/>
        <v>9476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2</v>
      </c>
      <c r="G55" s="42">
        <f t="shared" si="8"/>
        <v>6</v>
      </c>
    </row>
    <row r="56" spans="1:7" x14ac:dyDescent="0.25">
      <c r="A56" s="42" t="str">
        <f t="shared" si="3"/>
        <v>MELILLA</v>
      </c>
      <c r="B56" s="41">
        <f t="shared" si="4"/>
        <v>114351</v>
      </c>
      <c r="C56" s="41">
        <f t="shared" si="5"/>
        <v>118759</v>
      </c>
      <c r="D56" s="41">
        <f t="shared" si="6"/>
        <v>7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82126</v>
      </c>
      <c r="C57" s="41">
        <f t="shared" si="5"/>
        <v>71315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763040</v>
      </c>
      <c r="C59" s="41">
        <f t="shared" si="5"/>
        <v>797214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67756</v>
      </c>
      <c r="C60" s="41">
        <f t="shared" si="5"/>
        <v>61232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</v>
      </c>
      <c r="C62" s="41">
        <f t="shared" si="5"/>
        <v>6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50550</v>
      </c>
      <c r="C63" s="41">
        <f t="shared" si="5"/>
        <v>64419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Septiembre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104</v>
      </c>
      <c r="C7" s="9">
        <v>104</v>
      </c>
      <c r="D7" s="9">
        <v>879</v>
      </c>
      <c r="E7" s="9">
        <v>838</v>
      </c>
      <c r="F7" s="10">
        <f>((E7*100)/D7)-100</f>
        <v>-4.6643913538111548</v>
      </c>
      <c r="G7" s="1"/>
      <c r="H7" s="1"/>
      <c r="I7" s="1"/>
    </row>
    <row r="8" spans="1:12" x14ac:dyDescent="0.25">
      <c r="A8" s="11" t="s">
        <v>45</v>
      </c>
      <c r="B8" s="12">
        <v>81</v>
      </c>
      <c r="C8" s="12">
        <v>74</v>
      </c>
      <c r="D8" s="12">
        <v>672</v>
      </c>
      <c r="E8" s="12">
        <v>617</v>
      </c>
      <c r="F8" s="13">
        <f t="shared" ref="F8:F35" si="0">((E8*100)/D8)-100</f>
        <v>-8.1845238095238102</v>
      </c>
      <c r="G8" s="1"/>
      <c r="H8" s="1"/>
      <c r="I8" s="1"/>
    </row>
    <row r="9" spans="1:12" x14ac:dyDescent="0.25">
      <c r="A9" s="8" t="s">
        <v>46</v>
      </c>
      <c r="B9" s="9">
        <v>134</v>
      </c>
      <c r="C9" s="9">
        <v>114</v>
      </c>
      <c r="D9" s="9">
        <v>1033</v>
      </c>
      <c r="E9" s="9">
        <v>1080</v>
      </c>
      <c r="F9" s="10">
        <f t="shared" si="0"/>
        <v>4.5498547918683414</v>
      </c>
      <c r="G9" s="1"/>
      <c r="H9" s="1"/>
      <c r="I9" s="1"/>
    </row>
    <row r="10" spans="1:12" x14ac:dyDescent="0.25">
      <c r="A10" s="11" t="s">
        <v>47</v>
      </c>
      <c r="B10" s="12">
        <v>86</v>
      </c>
      <c r="C10" s="12">
        <v>72</v>
      </c>
      <c r="D10" s="12">
        <v>640</v>
      </c>
      <c r="E10" s="12">
        <v>621</v>
      </c>
      <c r="F10" s="13">
        <f t="shared" si="0"/>
        <v>-2.96875</v>
      </c>
      <c r="G10" s="1"/>
      <c r="H10" s="1"/>
      <c r="I10" s="1"/>
    </row>
    <row r="11" spans="1:12" x14ac:dyDescent="0.25">
      <c r="A11" s="8" t="s">
        <v>48</v>
      </c>
      <c r="B11" s="9">
        <v>2368</v>
      </c>
      <c r="C11" s="9">
        <v>2438</v>
      </c>
      <c r="D11" s="9">
        <v>19337</v>
      </c>
      <c r="E11" s="9">
        <v>20075</v>
      </c>
      <c r="F11" s="10">
        <f t="shared" si="0"/>
        <v>3.8165175570150467</v>
      </c>
      <c r="G11" s="1"/>
      <c r="H11" s="1"/>
      <c r="I11" s="1"/>
    </row>
    <row r="12" spans="1:12" x14ac:dyDescent="0.25">
      <c r="A12" s="11" t="s">
        <v>49</v>
      </c>
      <c r="B12" s="12">
        <v>106</v>
      </c>
      <c r="C12" s="12">
        <v>101</v>
      </c>
      <c r="D12" s="12">
        <v>825</v>
      </c>
      <c r="E12" s="12">
        <v>713</v>
      </c>
      <c r="F12" s="13">
        <f t="shared" si="0"/>
        <v>-13.575757575757578</v>
      </c>
      <c r="G12" s="1"/>
      <c r="H12" s="1"/>
      <c r="I12" s="1"/>
    </row>
    <row r="13" spans="1:12" x14ac:dyDescent="0.25">
      <c r="A13" s="8" t="s">
        <v>50</v>
      </c>
      <c r="B13" s="9">
        <v>3627</v>
      </c>
      <c r="C13" s="9">
        <v>3569</v>
      </c>
      <c r="D13" s="9">
        <v>23245</v>
      </c>
      <c r="E13" s="9">
        <v>22064</v>
      </c>
      <c r="F13" s="10">
        <f t="shared" si="0"/>
        <v>-5.0806625080662542</v>
      </c>
      <c r="G13" s="1"/>
      <c r="H13" s="1"/>
      <c r="I13" s="1"/>
    </row>
    <row r="14" spans="1:12" x14ac:dyDescent="0.25">
      <c r="A14" s="11" t="s">
        <v>51</v>
      </c>
      <c r="B14" s="12">
        <v>681</v>
      </c>
      <c r="C14" s="12">
        <v>657</v>
      </c>
      <c r="D14" s="12">
        <v>5908</v>
      </c>
      <c r="E14" s="12">
        <v>5851</v>
      </c>
      <c r="F14" s="13">
        <f t="shared" si="0"/>
        <v>-0.96479350033852995</v>
      </c>
      <c r="G14" s="1"/>
      <c r="H14" s="1"/>
      <c r="I14" s="1"/>
    </row>
    <row r="15" spans="1:12" x14ac:dyDescent="0.25">
      <c r="A15" s="8" t="s">
        <v>52</v>
      </c>
      <c r="B15" s="9">
        <v>237</v>
      </c>
      <c r="C15" s="9">
        <v>245</v>
      </c>
      <c r="D15" s="9">
        <v>2129</v>
      </c>
      <c r="E15" s="9">
        <v>2152</v>
      </c>
      <c r="F15" s="10">
        <f t="shared" si="0"/>
        <v>1.0803193987787694</v>
      </c>
      <c r="G15" s="1"/>
      <c r="H15" s="1"/>
      <c r="I15" s="1"/>
    </row>
    <row r="16" spans="1:12" x14ac:dyDescent="0.25">
      <c r="A16" s="11" t="s">
        <v>53</v>
      </c>
      <c r="B16" s="12">
        <v>143</v>
      </c>
      <c r="C16" s="12">
        <v>178</v>
      </c>
      <c r="D16" s="12">
        <v>1285</v>
      </c>
      <c r="E16" s="12">
        <v>1314</v>
      </c>
      <c r="F16" s="13">
        <f t="shared" si="0"/>
        <v>2.256809338521407</v>
      </c>
      <c r="G16" s="1"/>
      <c r="H16" s="1"/>
      <c r="I16" s="1"/>
    </row>
    <row r="17" spans="1:9" x14ac:dyDescent="0.25">
      <c r="A17" s="8" t="s">
        <v>54</v>
      </c>
      <c r="B17" s="9">
        <v>104</v>
      </c>
      <c r="C17" s="9">
        <v>136</v>
      </c>
      <c r="D17" s="9">
        <v>1027</v>
      </c>
      <c r="E17" s="9">
        <v>1147</v>
      </c>
      <c r="F17" s="10">
        <f t="shared" si="0"/>
        <v>11.684518013631944</v>
      </c>
      <c r="G17" s="1"/>
      <c r="H17" s="1"/>
      <c r="I17" s="1"/>
    </row>
    <row r="18" spans="1:9" x14ac:dyDescent="0.25">
      <c r="A18" s="11" t="s">
        <v>55</v>
      </c>
      <c r="B18" s="12">
        <v>976</v>
      </c>
      <c r="C18" s="12">
        <v>926</v>
      </c>
      <c r="D18" s="12">
        <v>8816</v>
      </c>
      <c r="E18" s="12">
        <v>8348</v>
      </c>
      <c r="F18" s="13">
        <f t="shared" si="0"/>
        <v>-5.3085299455535448</v>
      </c>
      <c r="G18" s="1"/>
      <c r="H18" s="1"/>
      <c r="I18" s="1"/>
    </row>
    <row r="19" spans="1:9" x14ac:dyDescent="0.25">
      <c r="A19" s="8" t="s">
        <v>56</v>
      </c>
      <c r="B19" s="9">
        <v>99</v>
      </c>
      <c r="C19" s="9">
        <v>93</v>
      </c>
      <c r="D19" s="9">
        <v>801</v>
      </c>
      <c r="E19" s="9">
        <v>806</v>
      </c>
      <c r="F19" s="10">
        <f t="shared" si="0"/>
        <v>0.62421972534332326</v>
      </c>
      <c r="G19" s="1"/>
      <c r="H19" s="1"/>
      <c r="I19" s="1"/>
    </row>
    <row r="20" spans="1:9" x14ac:dyDescent="0.25">
      <c r="A20" s="11" t="s">
        <v>57</v>
      </c>
      <c r="B20" s="12">
        <v>119</v>
      </c>
      <c r="C20" s="12">
        <v>110</v>
      </c>
      <c r="D20" s="12">
        <v>940</v>
      </c>
      <c r="E20" s="12">
        <v>1018</v>
      </c>
      <c r="F20" s="13">
        <f t="shared" si="0"/>
        <v>8.2978723404255277</v>
      </c>
      <c r="G20" s="1"/>
      <c r="H20" s="1"/>
      <c r="I20" s="1"/>
    </row>
    <row r="21" spans="1:9" x14ac:dyDescent="0.25">
      <c r="A21" s="8" t="s">
        <v>58</v>
      </c>
      <c r="B21" s="9">
        <v>151</v>
      </c>
      <c r="C21" s="9">
        <v>164</v>
      </c>
      <c r="D21" s="9">
        <v>1360</v>
      </c>
      <c r="E21" s="9">
        <v>1390</v>
      </c>
      <c r="F21" s="10">
        <f t="shared" si="0"/>
        <v>2.205882352941174</v>
      </c>
      <c r="G21" s="1"/>
      <c r="H21" s="1"/>
      <c r="I21" s="1"/>
    </row>
    <row r="22" spans="1:9" x14ac:dyDescent="0.25">
      <c r="A22" s="11" t="s">
        <v>59</v>
      </c>
      <c r="B22" s="12">
        <v>833</v>
      </c>
      <c r="C22" s="12">
        <v>907</v>
      </c>
      <c r="D22" s="12">
        <v>8001</v>
      </c>
      <c r="E22" s="12">
        <v>7984</v>
      </c>
      <c r="F22" s="13">
        <f t="shared" si="0"/>
        <v>-0.21247344081989183</v>
      </c>
      <c r="G22" s="1"/>
      <c r="H22" s="1"/>
      <c r="I22" s="1"/>
    </row>
    <row r="23" spans="1:9" x14ac:dyDescent="0.25">
      <c r="A23" s="8" t="s">
        <v>60</v>
      </c>
      <c r="B23" s="9">
        <v>158</v>
      </c>
      <c r="C23" s="9">
        <v>125</v>
      </c>
      <c r="D23" s="9">
        <v>1127</v>
      </c>
      <c r="E23" s="9">
        <v>995</v>
      </c>
      <c r="F23" s="10">
        <f t="shared" si="0"/>
        <v>-11.712511091393083</v>
      </c>
      <c r="G23" s="1"/>
      <c r="H23" s="1"/>
      <c r="I23" s="1"/>
    </row>
    <row r="24" spans="1:9" x14ac:dyDescent="0.25">
      <c r="A24" s="11" t="s">
        <v>61</v>
      </c>
      <c r="B24" s="12">
        <v>51</v>
      </c>
      <c r="C24" s="12">
        <v>63</v>
      </c>
      <c r="D24" s="12">
        <v>410</v>
      </c>
      <c r="E24" s="12">
        <v>455</v>
      </c>
      <c r="F24" s="13">
        <f t="shared" si="0"/>
        <v>10.975609756097555</v>
      </c>
      <c r="G24" s="1"/>
      <c r="H24" s="1"/>
      <c r="I24" s="1"/>
    </row>
    <row r="25" spans="1:9" x14ac:dyDescent="0.25">
      <c r="A25" s="8" t="s">
        <v>62</v>
      </c>
      <c r="B25" s="9">
        <v>149</v>
      </c>
      <c r="C25" s="9">
        <v>117</v>
      </c>
      <c r="D25" s="9">
        <v>1161</v>
      </c>
      <c r="E25" s="9">
        <v>1054</v>
      </c>
      <c r="F25" s="10">
        <f t="shared" si="0"/>
        <v>-9.2161929371231679</v>
      </c>
      <c r="G25" s="1"/>
      <c r="H25" s="1"/>
      <c r="I25" s="1"/>
    </row>
    <row r="26" spans="1:9" x14ac:dyDescent="0.25">
      <c r="A26" s="11" t="s">
        <v>63</v>
      </c>
      <c r="B26" s="12">
        <v>85</v>
      </c>
      <c r="C26" s="12">
        <v>76</v>
      </c>
      <c r="D26" s="12">
        <v>715</v>
      </c>
      <c r="E26" s="12">
        <v>684</v>
      </c>
      <c r="F26" s="13">
        <f t="shared" si="0"/>
        <v>-4.3356643356643332</v>
      </c>
      <c r="G26" s="1"/>
      <c r="H26" s="1"/>
      <c r="I26" s="1"/>
    </row>
    <row r="27" spans="1:9" x14ac:dyDescent="0.25">
      <c r="A27" s="8" t="s">
        <v>64</v>
      </c>
      <c r="B27" s="9">
        <v>78</v>
      </c>
      <c r="C27" s="9">
        <v>88</v>
      </c>
      <c r="D27" s="9">
        <v>632</v>
      </c>
      <c r="E27" s="9">
        <v>673</v>
      </c>
      <c r="F27" s="10">
        <f t="shared" si="0"/>
        <v>6.4873417721518933</v>
      </c>
      <c r="G27" s="1"/>
      <c r="H27" s="1"/>
      <c r="I27" s="1"/>
    </row>
    <row r="28" spans="1:9" x14ac:dyDescent="0.25">
      <c r="A28" s="11" t="s">
        <v>65</v>
      </c>
      <c r="B28" s="12">
        <v>934</v>
      </c>
      <c r="C28" s="12">
        <v>952</v>
      </c>
      <c r="D28" s="12">
        <v>8963</v>
      </c>
      <c r="E28" s="12">
        <v>9012</v>
      </c>
      <c r="F28" s="13">
        <f t="shared" si="0"/>
        <v>0.5466919558183605</v>
      </c>
      <c r="G28" s="1"/>
      <c r="H28" s="1"/>
      <c r="I28" s="1"/>
    </row>
    <row r="29" spans="1:9" x14ac:dyDescent="0.25">
      <c r="A29" s="8" t="s">
        <v>66</v>
      </c>
      <c r="B29" s="9">
        <v>134</v>
      </c>
      <c r="C29" s="9">
        <v>121</v>
      </c>
      <c r="D29" s="9">
        <v>981</v>
      </c>
      <c r="E29" s="9">
        <v>1050</v>
      </c>
      <c r="F29" s="10">
        <f t="shared" si="0"/>
        <v>7.0336391437308805</v>
      </c>
      <c r="G29" s="1"/>
      <c r="H29" s="1"/>
      <c r="I29" s="1"/>
    </row>
    <row r="30" spans="1:9" x14ac:dyDescent="0.25">
      <c r="A30" s="11" t="s">
        <v>67</v>
      </c>
      <c r="B30" s="12">
        <v>96</v>
      </c>
      <c r="C30" s="12">
        <v>85</v>
      </c>
      <c r="D30" s="12">
        <v>806</v>
      </c>
      <c r="E30" s="12">
        <v>735</v>
      </c>
      <c r="F30" s="13">
        <f t="shared" si="0"/>
        <v>-8.8089330024813961</v>
      </c>
      <c r="G30" s="1"/>
      <c r="H30" s="1"/>
      <c r="I30" s="1"/>
    </row>
    <row r="31" spans="1:9" x14ac:dyDescent="0.25">
      <c r="A31" s="8" t="s">
        <v>68</v>
      </c>
      <c r="B31" s="9">
        <v>214</v>
      </c>
      <c r="C31" s="9">
        <v>241</v>
      </c>
      <c r="D31" s="9">
        <v>1874</v>
      </c>
      <c r="E31" s="9">
        <v>1947</v>
      </c>
      <c r="F31" s="10">
        <f t="shared" si="0"/>
        <v>3.8954108858057594</v>
      </c>
      <c r="G31" s="1"/>
      <c r="H31" s="1"/>
      <c r="I31" s="1"/>
    </row>
    <row r="32" spans="1:9" x14ac:dyDescent="0.25">
      <c r="A32" s="11" t="s">
        <v>69</v>
      </c>
      <c r="B32" s="12">
        <v>597</v>
      </c>
      <c r="C32" s="12">
        <v>583</v>
      </c>
      <c r="D32" s="12">
        <v>5389</v>
      </c>
      <c r="E32" s="12">
        <v>5389</v>
      </c>
      <c r="F32" s="13">
        <f t="shared" si="0"/>
        <v>0</v>
      </c>
      <c r="G32" s="1"/>
      <c r="H32" s="1"/>
      <c r="I32" s="1"/>
    </row>
    <row r="33" spans="1:9" x14ac:dyDescent="0.25">
      <c r="A33" s="8" t="s">
        <v>70</v>
      </c>
      <c r="B33" s="9">
        <v>147</v>
      </c>
      <c r="C33" s="9">
        <v>140</v>
      </c>
      <c r="D33" s="9">
        <v>1188</v>
      </c>
      <c r="E33" s="9">
        <v>1143</v>
      </c>
      <c r="F33" s="10">
        <f t="shared" si="0"/>
        <v>-3.7878787878787818</v>
      </c>
      <c r="G33" s="1"/>
      <c r="H33" s="1"/>
      <c r="I33" s="1"/>
    </row>
    <row r="34" spans="1:9" x14ac:dyDescent="0.25">
      <c r="A34" s="11" t="s">
        <v>71</v>
      </c>
      <c r="B34" s="12">
        <v>19</v>
      </c>
      <c r="C34" s="12">
        <v>25</v>
      </c>
      <c r="D34" s="12">
        <v>184</v>
      </c>
      <c r="E34" s="12">
        <v>200</v>
      </c>
      <c r="F34" s="13">
        <f t="shared" si="0"/>
        <v>8.6956521739130466</v>
      </c>
      <c r="G34" s="1"/>
      <c r="H34" s="1"/>
      <c r="I34" s="1"/>
    </row>
    <row r="35" spans="1:9" x14ac:dyDescent="0.25">
      <c r="A35" s="14" t="s">
        <v>72</v>
      </c>
      <c r="B35" s="15">
        <f>SUM(B7:B34)</f>
        <v>12511</v>
      </c>
      <c r="C35" s="15">
        <f t="shared" ref="C35:E35" si="1">SUM(C7:C34)</f>
        <v>12504</v>
      </c>
      <c r="D35" s="15">
        <f t="shared" si="1"/>
        <v>100328</v>
      </c>
      <c r="E35" s="15">
        <f t="shared" si="1"/>
        <v>99355</v>
      </c>
      <c r="F35" s="16">
        <f t="shared" si="0"/>
        <v>-0.96981899370065605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838</v>
      </c>
      <c r="C38" s="41">
        <f>D7</f>
        <v>879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BALEARES</v>
      </c>
      <c r="F38" s="42">
        <f>LOOKUP(E38,$A$38:$A$65,$B$38:$B$65)</f>
        <v>22064</v>
      </c>
      <c r="G38" s="42">
        <f>LOOKUP(E38,$A$38:$A$65,$C$38:$C$65)</f>
        <v>23245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617</v>
      </c>
      <c r="C39" s="41">
        <f t="shared" ref="C39:C65" si="5">D8</f>
        <v>672</v>
      </c>
      <c r="D39" s="41">
        <f t="shared" ref="D39:D65" si="6">_xlfn.RANK.EQ(B39,$B$38:$B$65)+COUNTIF($B$38:$B$65,B39)-1</f>
        <v>26</v>
      </c>
      <c r="E39" s="42" t="str">
        <f t="shared" si="2"/>
        <v>BAHIA DE ALGECIRAS</v>
      </c>
      <c r="F39" s="42">
        <f t="shared" ref="F39:F54" si="7">LOOKUP(E39,$A$38:$A$65,$B$38:$B$65)</f>
        <v>20075</v>
      </c>
      <c r="G39" s="42">
        <f t="shared" ref="G39:G65" si="8">LOOKUP(E39,$A$38:$A$65,$C$38:$C$65)</f>
        <v>19337</v>
      </c>
    </row>
    <row r="40" spans="1:9" x14ac:dyDescent="0.25">
      <c r="A40" s="42" t="str">
        <f t="shared" si="3"/>
        <v>ALMERIA</v>
      </c>
      <c r="B40" s="41">
        <f t="shared" si="4"/>
        <v>1080</v>
      </c>
      <c r="C40" s="41">
        <f t="shared" si="5"/>
        <v>1033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9012</v>
      </c>
      <c r="G40" s="42">
        <f t="shared" si="8"/>
        <v>8963</v>
      </c>
    </row>
    <row r="41" spans="1:9" x14ac:dyDescent="0.25">
      <c r="A41" s="42" t="str">
        <f t="shared" si="3"/>
        <v>AVILES</v>
      </c>
      <c r="B41" s="41">
        <f t="shared" si="4"/>
        <v>621</v>
      </c>
      <c r="C41" s="41">
        <f t="shared" si="5"/>
        <v>640</v>
      </c>
      <c r="D41" s="41">
        <f t="shared" si="6"/>
        <v>25</v>
      </c>
      <c r="E41" s="42" t="str">
        <f t="shared" si="2"/>
        <v>CEUTA</v>
      </c>
      <c r="F41" s="42">
        <f t="shared" si="7"/>
        <v>8348</v>
      </c>
      <c r="G41" s="42">
        <f t="shared" si="8"/>
        <v>8816</v>
      </c>
    </row>
    <row r="42" spans="1:9" x14ac:dyDescent="0.25">
      <c r="A42" s="42" t="str">
        <f t="shared" si="3"/>
        <v>BAHIA DE ALGECIRAS</v>
      </c>
      <c r="B42" s="41">
        <f t="shared" si="4"/>
        <v>20075</v>
      </c>
      <c r="C42" s="41">
        <f t="shared" si="5"/>
        <v>19337</v>
      </c>
      <c r="D42" s="41">
        <f t="shared" si="6"/>
        <v>2</v>
      </c>
      <c r="E42" s="42" t="str">
        <f t="shared" si="2"/>
        <v>LAS PALMAS</v>
      </c>
      <c r="F42" s="42">
        <f t="shared" si="7"/>
        <v>7984</v>
      </c>
      <c r="G42" s="42">
        <f t="shared" si="8"/>
        <v>8001</v>
      </c>
    </row>
    <row r="43" spans="1:9" x14ac:dyDescent="0.25">
      <c r="A43" s="42" t="str">
        <f t="shared" si="3"/>
        <v>BAHIA DE CADIZ</v>
      </c>
      <c r="B43" s="41">
        <f t="shared" si="4"/>
        <v>713</v>
      </c>
      <c r="C43" s="41">
        <f t="shared" si="5"/>
        <v>825</v>
      </c>
      <c r="D43" s="41">
        <f t="shared" si="6"/>
        <v>22</v>
      </c>
      <c r="E43" s="42" t="str">
        <f t="shared" si="2"/>
        <v>BARCELONA</v>
      </c>
      <c r="F43" s="42">
        <f t="shared" si="7"/>
        <v>5851</v>
      </c>
      <c r="G43" s="42">
        <f t="shared" si="8"/>
        <v>5908</v>
      </c>
    </row>
    <row r="44" spans="1:9" x14ac:dyDescent="0.25">
      <c r="A44" s="42" t="str">
        <f t="shared" si="3"/>
        <v>BALEARES</v>
      </c>
      <c r="B44" s="41">
        <f t="shared" si="4"/>
        <v>22064</v>
      </c>
      <c r="C44" s="41">
        <f t="shared" si="5"/>
        <v>23245</v>
      </c>
      <c r="D44" s="41">
        <f t="shared" si="6"/>
        <v>1</v>
      </c>
      <c r="E44" s="42" t="str">
        <f t="shared" si="2"/>
        <v>VALENCIA</v>
      </c>
      <c r="F44" s="42">
        <f t="shared" si="7"/>
        <v>5389</v>
      </c>
      <c r="G44" s="42">
        <f t="shared" si="8"/>
        <v>5389</v>
      </c>
    </row>
    <row r="45" spans="1:9" x14ac:dyDescent="0.25">
      <c r="A45" s="42" t="str">
        <f t="shared" si="3"/>
        <v>BARCELONA</v>
      </c>
      <c r="B45" s="41">
        <f t="shared" si="4"/>
        <v>5851</v>
      </c>
      <c r="C45" s="41">
        <f t="shared" si="5"/>
        <v>5908</v>
      </c>
      <c r="D45" s="41">
        <f t="shared" si="6"/>
        <v>6</v>
      </c>
      <c r="E45" s="42" t="str">
        <f t="shared" si="2"/>
        <v>BILBAO</v>
      </c>
      <c r="F45" s="42">
        <f t="shared" si="7"/>
        <v>2152</v>
      </c>
      <c r="G45" s="42">
        <f t="shared" si="8"/>
        <v>2129</v>
      </c>
    </row>
    <row r="46" spans="1:9" x14ac:dyDescent="0.25">
      <c r="A46" s="42" t="str">
        <f t="shared" si="3"/>
        <v>BILBAO</v>
      </c>
      <c r="B46" s="41">
        <f t="shared" si="4"/>
        <v>2152</v>
      </c>
      <c r="C46" s="41">
        <f t="shared" si="5"/>
        <v>2129</v>
      </c>
      <c r="D46" s="41">
        <f t="shared" si="6"/>
        <v>8</v>
      </c>
      <c r="E46" s="42" t="str">
        <f t="shared" si="2"/>
        <v>TARRAGONA</v>
      </c>
      <c r="F46" s="42">
        <f t="shared" si="7"/>
        <v>1947</v>
      </c>
      <c r="G46" s="42">
        <f t="shared" si="8"/>
        <v>1874</v>
      </c>
    </row>
    <row r="47" spans="1:9" x14ac:dyDescent="0.25">
      <c r="A47" s="42" t="str">
        <f t="shared" si="3"/>
        <v>CARTAGENA</v>
      </c>
      <c r="B47" s="41">
        <f t="shared" si="4"/>
        <v>1314</v>
      </c>
      <c r="C47" s="41">
        <f t="shared" si="5"/>
        <v>1285</v>
      </c>
      <c r="D47" s="41">
        <f t="shared" si="6"/>
        <v>11</v>
      </c>
      <c r="E47" s="42" t="str">
        <f t="shared" si="2"/>
        <v>HUELVA</v>
      </c>
      <c r="F47" s="42">
        <f t="shared" si="7"/>
        <v>1390</v>
      </c>
      <c r="G47" s="42">
        <f t="shared" si="8"/>
        <v>1360</v>
      </c>
    </row>
    <row r="48" spans="1:9" x14ac:dyDescent="0.25">
      <c r="A48" s="42" t="str">
        <f t="shared" si="3"/>
        <v>CASTELLON</v>
      </c>
      <c r="B48" s="41">
        <f t="shared" si="4"/>
        <v>1147</v>
      </c>
      <c r="C48" s="41">
        <f t="shared" si="5"/>
        <v>1027</v>
      </c>
      <c r="D48" s="41">
        <f t="shared" si="6"/>
        <v>12</v>
      </c>
      <c r="E48" s="42" t="str">
        <f t="shared" si="2"/>
        <v>CARTAGENA</v>
      </c>
      <c r="F48" s="42">
        <f t="shared" si="7"/>
        <v>1314</v>
      </c>
      <c r="G48" s="42">
        <f t="shared" si="8"/>
        <v>1285</v>
      </c>
    </row>
    <row r="49" spans="1:7" x14ac:dyDescent="0.25">
      <c r="A49" s="42" t="str">
        <f t="shared" si="3"/>
        <v>CEUTA</v>
      </c>
      <c r="B49" s="41">
        <f t="shared" si="4"/>
        <v>8348</v>
      </c>
      <c r="C49" s="41">
        <f t="shared" si="5"/>
        <v>8816</v>
      </c>
      <c r="D49" s="41">
        <f t="shared" si="6"/>
        <v>4</v>
      </c>
      <c r="E49" s="42" t="str">
        <f t="shared" si="2"/>
        <v>CASTELLON</v>
      </c>
      <c r="F49" s="42">
        <f t="shared" si="7"/>
        <v>1147</v>
      </c>
      <c r="G49" s="42">
        <f t="shared" si="8"/>
        <v>1027</v>
      </c>
    </row>
    <row r="50" spans="1:7" x14ac:dyDescent="0.25">
      <c r="A50" s="42" t="str">
        <f t="shared" si="3"/>
        <v>FERROL-SAN CIBRAO</v>
      </c>
      <c r="B50" s="41">
        <f t="shared" si="4"/>
        <v>806</v>
      </c>
      <c r="C50" s="41">
        <f t="shared" si="5"/>
        <v>801</v>
      </c>
      <c r="D50" s="41">
        <f t="shared" si="6"/>
        <v>20</v>
      </c>
      <c r="E50" s="42" t="str">
        <f t="shared" si="2"/>
        <v>VIGO</v>
      </c>
      <c r="F50" s="42">
        <f t="shared" si="7"/>
        <v>1143</v>
      </c>
      <c r="G50" s="42">
        <f t="shared" si="8"/>
        <v>1188</v>
      </c>
    </row>
    <row r="51" spans="1:7" x14ac:dyDescent="0.25">
      <c r="A51" s="42" t="str">
        <f t="shared" si="3"/>
        <v>GIJON</v>
      </c>
      <c r="B51" s="41">
        <f t="shared" si="4"/>
        <v>1018</v>
      </c>
      <c r="C51" s="41">
        <f t="shared" si="5"/>
        <v>940</v>
      </c>
      <c r="D51" s="41">
        <f t="shared" si="6"/>
        <v>17</v>
      </c>
      <c r="E51" s="42" t="str">
        <f t="shared" si="2"/>
        <v>ALMERIA</v>
      </c>
      <c r="F51" s="42">
        <f t="shared" si="7"/>
        <v>1080</v>
      </c>
      <c r="G51" s="42">
        <f t="shared" si="8"/>
        <v>1033</v>
      </c>
    </row>
    <row r="52" spans="1:7" x14ac:dyDescent="0.25">
      <c r="A52" s="42" t="str">
        <f t="shared" si="3"/>
        <v>HUELVA</v>
      </c>
      <c r="B52" s="41">
        <f t="shared" si="4"/>
        <v>1390</v>
      </c>
      <c r="C52" s="41">
        <f t="shared" si="5"/>
        <v>1360</v>
      </c>
      <c r="D52" s="41">
        <f t="shared" si="6"/>
        <v>10</v>
      </c>
      <c r="E52" s="42" t="str">
        <f t="shared" si="2"/>
        <v>MELILLA</v>
      </c>
      <c r="F52" s="42">
        <f t="shared" si="7"/>
        <v>1054</v>
      </c>
      <c r="G52" s="42">
        <f t="shared" si="8"/>
        <v>1161</v>
      </c>
    </row>
    <row r="53" spans="1:7" x14ac:dyDescent="0.25">
      <c r="A53" s="42" t="str">
        <f t="shared" si="3"/>
        <v>LAS PALMAS</v>
      </c>
      <c r="B53" s="41">
        <f t="shared" si="4"/>
        <v>7984</v>
      </c>
      <c r="C53" s="41">
        <f t="shared" si="5"/>
        <v>8001</v>
      </c>
      <c r="D53" s="41">
        <f t="shared" si="6"/>
        <v>5</v>
      </c>
      <c r="E53" s="42" t="str">
        <f t="shared" si="2"/>
        <v>SANTANDER</v>
      </c>
      <c r="F53" s="42">
        <f t="shared" si="7"/>
        <v>1050</v>
      </c>
      <c r="G53" s="42">
        <f t="shared" si="8"/>
        <v>981</v>
      </c>
    </row>
    <row r="54" spans="1:7" x14ac:dyDescent="0.25">
      <c r="A54" s="42" t="str">
        <f t="shared" si="3"/>
        <v>MALAGA</v>
      </c>
      <c r="B54" s="41">
        <f t="shared" si="4"/>
        <v>995</v>
      </c>
      <c r="C54" s="41">
        <f t="shared" si="5"/>
        <v>1127</v>
      </c>
      <c r="D54" s="41">
        <f t="shared" si="6"/>
        <v>18</v>
      </c>
      <c r="E54" s="42" t="str">
        <f t="shared" si="2"/>
        <v>GIJON</v>
      </c>
      <c r="F54" s="42">
        <f t="shared" si="7"/>
        <v>1018</v>
      </c>
      <c r="G54" s="42">
        <f t="shared" si="8"/>
        <v>940</v>
      </c>
    </row>
    <row r="55" spans="1:7" x14ac:dyDescent="0.25">
      <c r="A55" s="42" t="str">
        <f t="shared" si="3"/>
        <v>MARIN Y RIA DE PONTEVEDRA</v>
      </c>
      <c r="B55" s="41">
        <f t="shared" si="4"/>
        <v>455</v>
      </c>
      <c r="C55" s="41">
        <f t="shared" si="5"/>
        <v>410</v>
      </c>
      <c r="D55" s="41">
        <f t="shared" si="6"/>
        <v>27</v>
      </c>
      <c r="E55" s="42" t="str">
        <f t="shared" si="2"/>
        <v>MALAGA</v>
      </c>
      <c r="F55" s="42">
        <f t="shared" ref="F55:F65" si="9">LOOKUP(E55,$A$38:$A$65,$B$38:$B$65)</f>
        <v>995</v>
      </c>
      <c r="G55" s="42">
        <f t="shared" si="8"/>
        <v>1127</v>
      </c>
    </row>
    <row r="56" spans="1:7" x14ac:dyDescent="0.25">
      <c r="A56" s="42" t="str">
        <f t="shared" si="3"/>
        <v>MELILLA</v>
      </c>
      <c r="B56" s="41">
        <f t="shared" si="4"/>
        <v>1054</v>
      </c>
      <c r="C56" s="41">
        <f t="shared" si="5"/>
        <v>1161</v>
      </c>
      <c r="D56" s="41">
        <f t="shared" si="6"/>
        <v>15</v>
      </c>
      <c r="E56" s="42" t="str">
        <f t="shared" si="2"/>
        <v>A CORUÑA</v>
      </c>
      <c r="F56" s="42">
        <f t="shared" si="9"/>
        <v>838</v>
      </c>
      <c r="G56" s="42">
        <f t="shared" si="8"/>
        <v>879</v>
      </c>
    </row>
    <row r="57" spans="1:7" x14ac:dyDescent="0.25">
      <c r="A57" s="42" t="str">
        <f t="shared" si="3"/>
        <v>MOTRIL</v>
      </c>
      <c r="B57" s="41">
        <f t="shared" si="4"/>
        <v>684</v>
      </c>
      <c r="C57" s="41">
        <f t="shared" si="5"/>
        <v>715</v>
      </c>
      <c r="D57" s="41">
        <f t="shared" si="6"/>
        <v>23</v>
      </c>
      <c r="E57" s="42" t="str">
        <f t="shared" si="2"/>
        <v>FERROL-SAN CIBRAO</v>
      </c>
      <c r="F57" s="42">
        <f t="shared" si="9"/>
        <v>806</v>
      </c>
      <c r="G57" s="42">
        <f t="shared" si="8"/>
        <v>801</v>
      </c>
    </row>
    <row r="58" spans="1:7" x14ac:dyDescent="0.25">
      <c r="A58" s="42" t="str">
        <f t="shared" si="3"/>
        <v>PASAIA</v>
      </c>
      <c r="B58" s="41">
        <f t="shared" si="4"/>
        <v>673</v>
      </c>
      <c r="C58" s="41">
        <f t="shared" si="5"/>
        <v>632</v>
      </c>
      <c r="D58" s="41">
        <f t="shared" si="6"/>
        <v>24</v>
      </c>
      <c r="E58" s="42" t="str">
        <f t="shared" si="2"/>
        <v>SEVILLA</v>
      </c>
      <c r="F58" s="42">
        <f t="shared" si="9"/>
        <v>735</v>
      </c>
      <c r="G58" s="42">
        <f t="shared" si="8"/>
        <v>806</v>
      </c>
    </row>
    <row r="59" spans="1:7" x14ac:dyDescent="0.25">
      <c r="A59" s="42" t="str">
        <f t="shared" si="3"/>
        <v>SANTA CRUZ DE TENERIFE</v>
      </c>
      <c r="B59" s="41">
        <f t="shared" si="4"/>
        <v>9012</v>
      </c>
      <c r="C59" s="41">
        <f t="shared" si="5"/>
        <v>8963</v>
      </c>
      <c r="D59" s="41">
        <f t="shared" si="6"/>
        <v>3</v>
      </c>
      <c r="E59" s="42" t="str">
        <f t="shared" si="2"/>
        <v>BAHIA DE CADIZ</v>
      </c>
      <c r="F59" s="42">
        <f t="shared" si="9"/>
        <v>713</v>
      </c>
      <c r="G59" s="42">
        <f t="shared" si="8"/>
        <v>825</v>
      </c>
    </row>
    <row r="60" spans="1:7" x14ac:dyDescent="0.25">
      <c r="A60" s="42" t="str">
        <f t="shared" si="3"/>
        <v>SANTANDER</v>
      </c>
      <c r="B60" s="41">
        <f t="shared" si="4"/>
        <v>1050</v>
      </c>
      <c r="C60" s="41">
        <f t="shared" si="5"/>
        <v>981</v>
      </c>
      <c r="D60" s="41">
        <f t="shared" si="6"/>
        <v>16</v>
      </c>
      <c r="E60" s="42" t="str">
        <f t="shared" si="2"/>
        <v>MOTRIL</v>
      </c>
      <c r="F60" s="42">
        <f t="shared" si="9"/>
        <v>684</v>
      </c>
      <c r="G60" s="42">
        <f t="shared" si="8"/>
        <v>715</v>
      </c>
    </row>
    <row r="61" spans="1:7" x14ac:dyDescent="0.25">
      <c r="A61" s="42" t="str">
        <f t="shared" si="3"/>
        <v>SEVILLA</v>
      </c>
      <c r="B61" s="41">
        <f t="shared" si="4"/>
        <v>735</v>
      </c>
      <c r="C61" s="41">
        <f t="shared" si="5"/>
        <v>806</v>
      </c>
      <c r="D61" s="41">
        <f t="shared" si="6"/>
        <v>21</v>
      </c>
      <c r="E61" s="42" t="str">
        <f t="shared" si="2"/>
        <v>PASAIA</v>
      </c>
      <c r="F61" s="42">
        <f t="shared" si="9"/>
        <v>673</v>
      </c>
      <c r="G61" s="42">
        <f t="shared" si="8"/>
        <v>632</v>
      </c>
    </row>
    <row r="62" spans="1:7" x14ac:dyDescent="0.25">
      <c r="A62" s="42" t="str">
        <f t="shared" si="3"/>
        <v>TARRAGONA</v>
      </c>
      <c r="B62" s="41">
        <f t="shared" si="4"/>
        <v>1947</v>
      </c>
      <c r="C62" s="41">
        <f t="shared" si="5"/>
        <v>1874</v>
      </c>
      <c r="D62" s="41">
        <f t="shared" si="6"/>
        <v>9</v>
      </c>
      <c r="E62" s="42" t="str">
        <f t="shared" si="2"/>
        <v>AVILES</v>
      </c>
      <c r="F62" s="42">
        <f t="shared" si="9"/>
        <v>621</v>
      </c>
      <c r="G62" s="42">
        <f t="shared" si="8"/>
        <v>640</v>
      </c>
    </row>
    <row r="63" spans="1:7" x14ac:dyDescent="0.25">
      <c r="A63" s="42" t="str">
        <f t="shared" si="3"/>
        <v>VALENCIA</v>
      </c>
      <c r="B63" s="41">
        <f t="shared" si="4"/>
        <v>5389</v>
      </c>
      <c r="C63" s="41">
        <f t="shared" si="5"/>
        <v>5389</v>
      </c>
      <c r="D63" s="41">
        <f t="shared" si="6"/>
        <v>7</v>
      </c>
      <c r="E63" s="42" t="str">
        <f t="shared" si="2"/>
        <v>ALICANTE</v>
      </c>
      <c r="F63" s="42">
        <f t="shared" si="9"/>
        <v>617</v>
      </c>
      <c r="G63" s="42">
        <f t="shared" si="8"/>
        <v>672</v>
      </c>
    </row>
    <row r="64" spans="1:7" x14ac:dyDescent="0.25">
      <c r="A64" s="42" t="str">
        <f t="shared" si="3"/>
        <v>VIGO</v>
      </c>
      <c r="B64" s="41">
        <f t="shared" si="4"/>
        <v>1143</v>
      </c>
      <c r="C64" s="41">
        <f t="shared" si="5"/>
        <v>1188</v>
      </c>
      <c r="D64" s="41">
        <f t="shared" si="6"/>
        <v>13</v>
      </c>
      <c r="E64" s="42" t="str">
        <f t="shared" si="2"/>
        <v>MARIN Y RIA DE PONTEVEDRA</v>
      </c>
      <c r="F64" s="42">
        <f t="shared" si="9"/>
        <v>455</v>
      </c>
      <c r="G64" s="42">
        <f t="shared" si="8"/>
        <v>410</v>
      </c>
    </row>
    <row r="65" spans="1:7" x14ac:dyDescent="0.25">
      <c r="A65" s="42" t="str">
        <f t="shared" si="3"/>
        <v>VILAGARCIA</v>
      </c>
      <c r="B65" s="41">
        <f t="shared" si="4"/>
        <v>200</v>
      </c>
      <c r="C65" s="41">
        <f t="shared" si="5"/>
        <v>184</v>
      </c>
      <c r="D65" s="41">
        <f t="shared" si="6"/>
        <v>28</v>
      </c>
      <c r="E65" s="42" t="str">
        <f t="shared" si="2"/>
        <v>VILAGARCIA</v>
      </c>
      <c r="F65" s="42">
        <f t="shared" si="9"/>
        <v>200</v>
      </c>
      <c r="G65" s="42">
        <f t="shared" si="8"/>
        <v>184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Septiembre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41946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1827615</v>
      </c>
      <c r="C7" s="9">
        <v>1506201</v>
      </c>
      <c r="D7" s="9">
        <v>13265336</v>
      </c>
      <c r="E7" s="9">
        <v>12834585</v>
      </c>
      <c r="F7" s="10">
        <f>((E7*100)/D7)-100</f>
        <v>-3.2471925324771291</v>
      </c>
      <c r="G7" s="1"/>
      <c r="H7" s="1"/>
      <c r="I7" s="1"/>
    </row>
    <row r="8" spans="1:12" x14ac:dyDescent="0.25">
      <c r="A8" s="11" t="s">
        <v>45</v>
      </c>
      <c r="B8" s="12">
        <v>1218631</v>
      </c>
      <c r="C8" s="12">
        <v>1166617</v>
      </c>
      <c r="D8" s="12">
        <v>8301906</v>
      </c>
      <c r="E8" s="12">
        <v>7555989</v>
      </c>
      <c r="F8" s="13">
        <f t="shared" ref="F8:F35" si="0">((E8*100)/D8)-100</f>
        <v>-8.9848885304169954</v>
      </c>
      <c r="G8" s="1"/>
      <c r="H8" s="1"/>
      <c r="I8" s="1"/>
    </row>
    <row r="9" spans="1:12" x14ac:dyDescent="0.25">
      <c r="A9" s="8" t="s">
        <v>46</v>
      </c>
      <c r="B9" s="9">
        <v>2231126</v>
      </c>
      <c r="C9" s="9">
        <v>1765280</v>
      </c>
      <c r="D9" s="9">
        <v>15817411</v>
      </c>
      <c r="E9" s="9">
        <v>15989821</v>
      </c>
      <c r="F9" s="10">
        <f t="shared" si="0"/>
        <v>1.0900013915045861</v>
      </c>
      <c r="G9" s="1"/>
      <c r="H9" s="1"/>
      <c r="I9" s="1"/>
    </row>
    <row r="10" spans="1:12" x14ac:dyDescent="0.25">
      <c r="A10" s="11" t="s">
        <v>47</v>
      </c>
      <c r="B10" s="12">
        <v>627735</v>
      </c>
      <c r="C10" s="12">
        <v>472373</v>
      </c>
      <c r="D10" s="12">
        <v>4410902</v>
      </c>
      <c r="E10" s="12">
        <v>4406601</v>
      </c>
      <c r="F10" s="13">
        <f t="shared" si="0"/>
        <v>-9.7508400776078474E-2</v>
      </c>
      <c r="G10" s="1"/>
      <c r="H10" s="1"/>
      <c r="I10" s="1"/>
    </row>
    <row r="11" spans="1:12" x14ac:dyDescent="0.25">
      <c r="A11" s="8" t="s">
        <v>48</v>
      </c>
      <c r="B11" s="9">
        <v>31714937</v>
      </c>
      <c r="C11" s="9">
        <v>35880807</v>
      </c>
      <c r="D11" s="9">
        <v>265527120</v>
      </c>
      <c r="E11" s="9">
        <v>299768705</v>
      </c>
      <c r="F11" s="10">
        <f t="shared" si="0"/>
        <v>12.895701576547054</v>
      </c>
      <c r="G11" s="1"/>
      <c r="H11" s="1"/>
      <c r="I11" s="1"/>
    </row>
    <row r="12" spans="1:12" x14ac:dyDescent="0.25">
      <c r="A12" s="11" t="s">
        <v>49</v>
      </c>
      <c r="B12" s="12">
        <v>3264967</v>
      </c>
      <c r="C12" s="12">
        <v>3181469</v>
      </c>
      <c r="D12" s="12">
        <v>18833443</v>
      </c>
      <c r="E12" s="12">
        <v>18011698</v>
      </c>
      <c r="F12" s="13">
        <f t="shared" si="0"/>
        <v>-4.3632223805280859</v>
      </c>
      <c r="G12" s="1"/>
      <c r="H12" s="1"/>
      <c r="I12" s="1"/>
    </row>
    <row r="13" spans="1:12" x14ac:dyDescent="0.25">
      <c r="A13" s="8" t="s">
        <v>50</v>
      </c>
      <c r="B13" s="9">
        <v>13918550</v>
      </c>
      <c r="C13" s="9">
        <v>16743525</v>
      </c>
      <c r="D13" s="9">
        <v>102069271</v>
      </c>
      <c r="E13" s="9">
        <v>122338829</v>
      </c>
      <c r="F13" s="10">
        <f t="shared" si="0"/>
        <v>19.858629146082563</v>
      </c>
      <c r="G13" s="1"/>
      <c r="H13" s="1"/>
      <c r="I13" s="1"/>
    </row>
    <row r="14" spans="1:12" x14ac:dyDescent="0.25">
      <c r="A14" s="11" t="s">
        <v>51</v>
      </c>
      <c r="B14" s="12">
        <v>23960800</v>
      </c>
      <c r="C14" s="12">
        <v>24350938</v>
      </c>
      <c r="D14" s="12">
        <v>197640833</v>
      </c>
      <c r="E14" s="12">
        <v>193367970</v>
      </c>
      <c r="F14" s="13">
        <f t="shared" si="0"/>
        <v>-2.161933308589127</v>
      </c>
      <c r="G14" s="1"/>
      <c r="H14" s="1"/>
      <c r="I14" s="1"/>
    </row>
    <row r="15" spans="1:12" x14ac:dyDescent="0.25">
      <c r="A15" s="8" t="s">
        <v>52</v>
      </c>
      <c r="B15" s="9">
        <v>3594567</v>
      </c>
      <c r="C15" s="9">
        <v>4097552</v>
      </c>
      <c r="D15" s="9">
        <v>29952730</v>
      </c>
      <c r="E15" s="9">
        <v>31879301</v>
      </c>
      <c r="F15" s="10">
        <f t="shared" si="0"/>
        <v>6.4320380813368274</v>
      </c>
      <c r="G15" s="1"/>
      <c r="H15" s="1"/>
      <c r="I15" s="1"/>
    </row>
    <row r="16" spans="1:12" x14ac:dyDescent="0.25">
      <c r="A16" s="11" t="s">
        <v>53</v>
      </c>
      <c r="B16" s="12">
        <v>3392514</v>
      </c>
      <c r="C16" s="12">
        <v>3510675</v>
      </c>
      <c r="D16" s="12">
        <v>26086391</v>
      </c>
      <c r="E16" s="12">
        <v>27098710</v>
      </c>
      <c r="F16" s="13">
        <f t="shared" si="0"/>
        <v>3.8806402924804786</v>
      </c>
      <c r="G16" s="1"/>
      <c r="H16" s="1"/>
      <c r="I16" s="1"/>
    </row>
    <row r="17" spans="1:9" x14ac:dyDescent="0.25">
      <c r="A17" s="8" t="s">
        <v>54</v>
      </c>
      <c r="B17" s="9">
        <v>1412071</v>
      </c>
      <c r="C17" s="9">
        <v>1676625</v>
      </c>
      <c r="D17" s="9">
        <v>13271464</v>
      </c>
      <c r="E17" s="9">
        <v>15436069</v>
      </c>
      <c r="F17" s="10">
        <f t="shared" si="0"/>
        <v>16.310220183696387</v>
      </c>
      <c r="G17" s="1"/>
      <c r="H17" s="1"/>
      <c r="I17" s="1"/>
    </row>
    <row r="18" spans="1:9" x14ac:dyDescent="0.25">
      <c r="A18" s="11" t="s">
        <v>55</v>
      </c>
      <c r="B18" s="12">
        <v>4743809</v>
      </c>
      <c r="C18" s="12">
        <v>5102652</v>
      </c>
      <c r="D18" s="12">
        <v>45555063</v>
      </c>
      <c r="E18" s="12">
        <v>43484708</v>
      </c>
      <c r="F18" s="13">
        <f t="shared" si="0"/>
        <v>-4.5447308458337545</v>
      </c>
      <c r="G18" s="1"/>
      <c r="H18" s="1"/>
      <c r="I18" s="1"/>
    </row>
    <row r="19" spans="1:9" x14ac:dyDescent="0.25">
      <c r="A19" s="8" t="s">
        <v>56</v>
      </c>
      <c r="B19" s="9">
        <v>1269985</v>
      </c>
      <c r="C19" s="9">
        <v>1865338</v>
      </c>
      <c r="D19" s="9">
        <v>11678820</v>
      </c>
      <c r="E19" s="9">
        <v>12672919</v>
      </c>
      <c r="F19" s="10">
        <f t="shared" si="0"/>
        <v>8.5119815186808268</v>
      </c>
      <c r="G19" s="1"/>
      <c r="H19" s="1"/>
      <c r="I19" s="1"/>
    </row>
    <row r="20" spans="1:9" x14ac:dyDescent="0.25">
      <c r="A20" s="11" t="s">
        <v>57</v>
      </c>
      <c r="B20" s="12">
        <v>1667723</v>
      </c>
      <c r="C20" s="12">
        <v>1860384</v>
      </c>
      <c r="D20" s="12">
        <v>14970908</v>
      </c>
      <c r="E20" s="12">
        <v>16766537</v>
      </c>
      <c r="F20" s="13">
        <f t="shared" si="0"/>
        <v>11.994122200203222</v>
      </c>
      <c r="G20" s="1"/>
      <c r="H20" s="1"/>
      <c r="I20" s="1"/>
    </row>
    <row r="21" spans="1:9" x14ac:dyDescent="0.25">
      <c r="A21" s="8" t="s">
        <v>58</v>
      </c>
      <c r="B21" s="9">
        <v>2502460</v>
      </c>
      <c r="C21" s="9">
        <v>2506921</v>
      </c>
      <c r="D21" s="9">
        <v>19765180</v>
      </c>
      <c r="E21" s="9">
        <v>20078998</v>
      </c>
      <c r="F21" s="10">
        <f t="shared" si="0"/>
        <v>1.5877315562013621</v>
      </c>
      <c r="G21" s="1"/>
      <c r="H21" s="1"/>
      <c r="I21" s="1"/>
    </row>
    <row r="22" spans="1:9" x14ac:dyDescent="0.25">
      <c r="A22" s="11" t="s">
        <v>59</v>
      </c>
      <c r="B22" s="12">
        <v>15831324</v>
      </c>
      <c r="C22" s="12">
        <v>16070104</v>
      </c>
      <c r="D22" s="12">
        <v>147361257</v>
      </c>
      <c r="E22" s="12">
        <v>147364914</v>
      </c>
      <c r="F22" s="13">
        <f t="shared" si="0"/>
        <v>2.481656355584505E-3</v>
      </c>
      <c r="G22" s="1"/>
      <c r="H22" s="1"/>
      <c r="I22" s="1"/>
    </row>
    <row r="23" spans="1:9" x14ac:dyDescent="0.25">
      <c r="A23" s="8" t="s">
        <v>60</v>
      </c>
      <c r="B23" s="9">
        <v>3847243</v>
      </c>
      <c r="C23" s="9">
        <v>3585394</v>
      </c>
      <c r="D23" s="9">
        <v>25063905</v>
      </c>
      <c r="E23" s="9">
        <v>23184422</v>
      </c>
      <c r="F23" s="10">
        <f t="shared" si="0"/>
        <v>-7.4987636603314627</v>
      </c>
      <c r="G23" s="1"/>
      <c r="H23" s="1"/>
      <c r="I23" s="1"/>
    </row>
    <row r="24" spans="1:9" x14ac:dyDescent="0.25">
      <c r="A24" s="11" t="s">
        <v>61</v>
      </c>
      <c r="B24" s="12">
        <v>288052</v>
      </c>
      <c r="C24" s="12">
        <v>362637</v>
      </c>
      <c r="D24" s="12">
        <v>2963997</v>
      </c>
      <c r="E24" s="12">
        <v>2705420</v>
      </c>
      <c r="F24" s="13">
        <f t="shared" si="0"/>
        <v>-8.723929207755603</v>
      </c>
      <c r="G24" s="1"/>
      <c r="H24" s="1"/>
      <c r="I24" s="1"/>
    </row>
    <row r="25" spans="1:9" x14ac:dyDescent="0.25">
      <c r="A25" s="8" t="s">
        <v>62</v>
      </c>
      <c r="B25" s="9">
        <v>2604630</v>
      </c>
      <c r="C25" s="9">
        <v>2455266</v>
      </c>
      <c r="D25" s="9">
        <v>21105322</v>
      </c>
      <c r="E25" s="9">
        <v>21891548</v>
      </c>
      <c r="F25" s="10">
        <f t="shared" si="0"/>
        <v>3.7252499630188112</v>
      </c>
      <c r="G25" s="1"/>
      <c r="H25" s="1"/>
      <c r="I25" s="1"/>
    </row>
    <row r="26" spans="1:9" x14ac:dyDescent="0.25">
      <c r="A26" s="11" t="s">
        <v>63</v>
      </c>
      <c r="B26" s="12">
        <v>1648759</v>
      </c>
      <c r="C26" s="12">
        <v>1494361</v>
      </c>
      <c r="D26" s="12">
        <v>12766991</v>
      </c>
      <c r="E26" s="12">
        <v>13806022</v>
      </c>
      <c r="F26" s="13">
        <f t="shared" si="0"/>
        <v>8.1384172668407189</v>
      </c>
      <c r="G26" s="1"/>
      <c r="H26" s="1"/>
      <c r="I26" s="1"/>
    </row>
    <row r="27" spans="1:9" x14ac:dyDescent="0.25">
      <c r="A27" s="8" t="s">
        <v>64</v>
      </c>
      <c r="B27" s="9">
        <v>527929</v>
      </c>
      <c r="C27" s="9">
        <v>598839</v>
      </c>
      <c r="D27" s="9">
        <v>4469902</v>
      </c>
      <c r="E27" s="9">
        <v>4829456</v>
      </c>
      <c r="F27" s="10">
        <f t="shared" si="0"/>
        <v>8.0438900002729383</v>
      </c>
      <c r="G27" s="1"/>
      <c r="H27" s="1"/>
      <c r="I27" s="1"/>
    </row>
    <row r="28" spans="1:9" x14ac:dyDescent="0.25">
      <c r="A28" s="11" t="s">
        <v>65</v>
      </c>
      <c r="B28" s="12">
        <v>13181744</v>
      </c>
      <c r="C28" s="12">
        <v>12385024</v>
      </c>
      <c r="D28" s="12">
        <v>134274407</v>
      </c>
      <c r="E28" s="12">
        <v>128894829</v>
      </c>
      <c r="F28" s="13">
        <f t="shared" si="0"/>
        <v>-4.0064060755822197</v>
      </c>
      <c r="G28" s="1"/>
      <c r="H28" s="1"/>
      <c r="I28" s="1"/>
    </row>
    <row r="29" spans="1:9" x14ac:dyDescent="0.25">
      <c r="A29" s="8" t="s">
        <v>66</v>
      </c>
      <c r="B29" s="9">
        <v>2093850</v>
      </c>
      <c r="C29" s="9">
        <v>2407566</v>
      </c>
      <c r="D29" s="9">
        <v>15751511</v>
      </c>
      <c r="E29" s="9">
        <v>20533609</v>
      </c>
      <c r="F29" s="10">
        <f t="shared" si="0"/>
        <v>30.359614388740226</v>
      </c>
      <c r="G29" s="1"/>
      <c r="H29" s="1"/>
      <c r="I29" s="1"/>
    </row>
    <row r="30" spans="1:9" x14ac:dyDescent="0.25">
      <c r="A30" s="11" t="s">
        <v>67</v>
      </c>
      <c r="B30" s="12">
        <v>466129</v>
      </c>
      <c r="C30" s="12">
        <v>482847</v>
      </c>
      <c r="D30" s="12">
        <v>3925572</v>
      </c>
      <c r="E30" s="12">
        <v>3965698</v>
      </c>
      <c r="F30" s="13">
        <f t="shared" si="0"/>
        <v>1.0221695080360291</v>
      </c>
      <c r="G30" s="1"/>
      <c r="H30" s="1"/>
      <c r="I30" s="1"/>
    </row>
    <row r="31" spans="1:9" x14ac:dyDescent="0.25">
      <c r="A31" s="8" t="s">
        <v>68</v>
      </c>
      <c r="B31" s="9">
        <v>3113619</v>
      </c>
      <c r="C31" s="9">
        <v>3781738</v>
      </c>
      <c r="D31" s="9">
        <v>28008186</v>
      </c>
      <c r="E31" s="9">
        <v>30592416</v>
      </c>
      <c r="F31" s="10">
        <f t="shared" si="0"/>
        <v>9.2266953668473946</v>
      </c>
      <c r="G31" s="1"/>
      <c r="H31" s="1"/>
      <c r="I31" s="1"/>
    </row>
    <row r="32" spans="1:9" x14ac:dyDescent="0.25">
      <c r="A32" s="11" t="s">
        <v>69</v>
      </c>
      <c r="B32" s="12">
        <v>17873340</v>
      </c>
      <c r="C32" s="12">
        <v>17166750</v>
      </c>
      <c r="D32" s="12">
        <v>158501279</v>
      </c>
      <c r="E32" s="12">
        <v>159440936</v>
      </c>
      <c r="F32" s="13">
        <f t="shared" si="0"/>
        <v>0.59283874926964586</v>
      </c>
      <c r="G32" s="1"/>
      <c r="H32" s="1"/>
      <c r="I32" s="1"/>
    </row>
    <row r="33" spans="1:9" x14ac:dyDescent="0.25">
      <c r="A33" s="8" t="s">
        <v>70</v>
      </c>
      <c r="B33" s="9">
        <v>2739607</v>
      </c>
      <c r="C33" s="9">
        <v>3467897</v>
      </c>
      <c r="D33" s="9">
        <v>21739192</v>
      </c>
      <c r="E33" s="9">
        <v>20653739</v>
      </c>
      <c r="F33" s="10">
        <f t="shared" si="0"/>
        <v>-4.9930696596267268</v>
      </c>
      <c r="G33" s="1"/>
      <c r="H33" s="1"/>
      <c r="I33" s="1"/>
    </row>
    <row r="34" spans="1:9" x14ac:dyDescent="0.25">
      <c r="A34" s="11" t="s">
        <v>71</v>
      </c>
      <c r="B34" s="12">
        <v>142860</v>
      </c>
      <c r="C34" s="12">
        <v>151911</v>
      </c>
      <c r="D34" s="12">
        <v>1244296</v>
      </c>
      <c r="E34" s="12">
        <v>1285602</v>
      </c>
      <c r="F34" s="13">
        <f t="shared" si="0"/>
        <v>3.3196281270694499</v>
      </c>
      <c r="G34" s="1"/>
      <c r="H34" s="1"/>
      <c r="I34" s="1"/>
    </row>
    <row r="35" spans="1:9" x14ac:dyDescent="0.25">
      <c r="A35" s="14" t="s">
        <v>72</v>
      </c>
      <c r="B35" s="15">
        <f>SUM(B7:B34)</f>
        <v>161706576</v>
      </c>
      <c r="C35" s="15">
        <f t="shared" ref="C35:E35" si="1">SUM(C7:C34)</f>
        <v>170097691</v>
      </c>
      <c r="D35" s="15">
        <f t="shared" si="1"/>
        <v>1364322595</v>
      </c>
      <c r="E35" s="15">
        <f t="shared" si="1"/>
        <v>1420840051</v>
      </c>
      <c r="F35" s="16">
        <f t="shared" si="0"/>
        <v>4.1425287690115482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12834585</v>
      </c>
      <c r="C38" s="41">
        <f>D7</f>
        <v>13265336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299768705</v>
      </c>
      <c r="G38" s="42">
        <f>LOOKUP(E38,$A$38:$A$65,$C$38:$C$65)</f>
        <v>265527120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7555989</v>
      </c>
      <c r="C39" s="41">
        <f t="shared" ref="C39:C65" si="5">D8</f>
        <v>8301906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193367970</v>
      </c>
      <c r="G39" s="42">
        <f t="shared" ref="G39:G65" si="8">LOOKUP(E39,$A$38:$A$65,$C$38:$C$65)</f>
        <v>197640833</v>
      </c>
    </row>
    <row r="40" spans="1:9" x14ac:dyDescent="0.25">
      <c r="A40" s="42" t="str">
        <f t="shared" si="3"/>
        <v>ALMERIA</v>
      </c>
      <c r="B40" s="41">
        <f t="shared" si="4"/>
        <v>15989821</v>
      </c>
      <c r="C40" s="41">
        <f t="shared" si="5"/>
        <v>15817411</v>
      </c>
      <c r="D40" s="41">
        <f t="shared" si="6"/>
        <v>18</v>
      </c>
      <c r="E40" s="42" t="str">
        <f t="shared" si="2"/>
        <v>VALENCIA</v>
      </c>
      <c r="F40" s="42">
        <f t="shared" si="7"/>
        <v>159440936</v>
      </c>
      <c r="G40" s="42">
        <f t="shared" si="8"/>
        <v>158501279</v>
      </c>
    </row>
    <row r="41" spans="1:9" x14ac:dyDescent="0.25">
      <c r="A41" s="42" t="str">
        <f t="shared" si="3"/>
        <v>AVILES</v>
      </c>
      <c r="B41" s="41">
        <f t="shared" si="4"/>
        <v>4406601</v>
      </c>
      <c r="C41" s="41">
        <f t="shared" si="5"/>
        <v>4410902</v>
      </c>
      <c r="D41" s="41">
        <f t="shared" si="6"/>
        <v>25</v>
      </c>
      <c r="E41" s="42" t="str">
        <f t="shared" si="2"/>
        <v>LAS PALMAS</v>
      </c>
      <c r="F41" s="42">
        <f t="shared" si="7"/>
        <v>147364914</v>
      </c>
      <c r="G41" s="42">
        <f t="shared" si="8"/>
        <v>147361257</v>
      </c>
    </row>
    <row r="42" spans="1:9" x14ac:dyDescent="0.25">
      <c r="A42" s="42" t="str">
        <f t="shared" si="3"/>
        <v>BAHIA DE ALGECIRAS</v>
      </c>
      <c r="B42" s="41">
        <f t="shared" si="4"/>
        <v>299768705</v>
      </c>
      <c r="C42" s="41">
        <f t="shared" si="5"/>
        <v>265527120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128894829</v>
      </c>
      <c r="G42" s="42">
        <f t="shared" si="8"/>
        <v>134274407</v>
      </c>
    </row>
    <row r="43" spans="1:9" x14ac:dyDescent="0.25">
      <c r="A43" s="42" t="str">
        <f t="shared" si="3"/>
        <v>BAHIA DE CADIZ</v>
      </c>
      <c r="B43" s="41">
        <f t="shared" si="4"/>
        <v>18011698</v>
      </c>
      <c r="C43" s="41">
        <f t="shared" si="5"/>
        <v>18833443</v>
      </c>
      <c r="D43" s="41">
        <f t="shared" si="6"/>
        <v>16</v>
      </c>
      <c r="E43" s="42" t="str">
        <f t="shared" si="2"/>
        <v>BALEARES</v>
      </c>
      <c r="F43" s="42">
        <f t="shared" si="7"/>
        <v>122338829</v>
      </c>
      <c r="G43" s="42">
        <f t="shared" si="8"/>
        <v>102069271</v>
      </c>
    </row>
    <row r="44" spans="1:9" x14ac:dyDescent="0.25">
      <c r="A44" s="42" t="str">
        <f t="shared" si="3"/>
        <v>BALEARES</v>
      </c>
      <c r="B44" s="41">
        <f t="shared" si="4"/>
        <v>122338829</v>
      </c>
      <c r="C44" s="41">
        <f t="shared" si="5"/>
        <v>102069271</v>
      </c>
      <c r="D44" s="41">
        <f t="shared" si="6"/>
        <v>6</v>
      </c>
      <c r="E44" s="42" t="str">
        <f t="shared" si="2"/>
        <v>CEUTA</v>
      </c>
      <c r="F44" s="42">
        <f t="shared" si="7"/>
        <v>43484708</v>
      </c>
      <c r="G44" s="42">
        <f t="shared" si="8"/>
        <v>45555063</v>
      </c>
    </row>
    <row r="45" spans="1:9" x14ac:dyDescent="0.25">
      <c r="A45" s="42" t="str">
        <f t="shared" si="3"/>
        <v>BARCELONA</v>
      </c>
      <c r="B45" s="41">
        <f t="shared" si="4"/>
        <v>193367970</v>
      </c>
      <c r="C45" s="41">
        <f t="shared" si="5"/>
        <v>197640833</v>
      </c>
      <c r="D45" s="41">
        <f t="shared" si="6"/>
        <v>2</v>
      </c>
      <c r="E45" s="42" t="str">
        <f t="shared" si="2"/>
        <v>BILBAO</v>
      </c>
      <c r="F45" s="42">
        <f t="shared" si="7"/>
        <v>31879301</v>
      </c>
      <c r="G45" s="42">
        <f t="shared" si="8"/>
        <v>29952730</v>
      </c>
    </row>
    <row r="46" spans="1:9" x14ac:dyDescent="0.25">
      <c r="A46" s="42" t="str">
        <f t="shared" si="3"/>
        <v>BILBAO</v>
      </c>
      <c r="B46" s="41">
        <f t="shared" si="4"/>
        <v>31879301</v>
      </c>
      <c r="C46" s="41">
        <f t="shared" si="5"/>
        <v>29952730</v>
      </c>
      <c r="D46" s="41">
        <f t="shared" si="6"/>
        <v>8</v>
      </c>
      <c r="E46" s="42" t="str">
        <f t="shared" si="2"/>
        <v>TARRAGONA</v>
      </c>
      <c r="F46" s="42">
        <f t="shared" si="7"/>
        <v>30592416</v>
      </c>
      <c r="G46" s="42">
        <f t="shared" si="8"/>
        <v>28008186</v>
      </c>
    </row>
    <row r="47" spans="1:9" x14ac:dyDescent="0.25">
      <c r="A47" s="42" t="str">
        <f t="shared" si="3"/>
        <v>CARTAGENA</v>
      </c>
      <c r="B47" s="41">
        <f t="shared" si="4"/>
        <v>27098710</v>
      </c>
      <c r="C47" s="41">
        <f t="shared" si="5"/>
        <v>26086391</v>
      </c>
      <c r="D47" s="41">
        <f t="shared" si="6"/>
        <v>10</v>
      </c>
      <c r="E47" s="42" t="str">
        <f t="shared" si="2"/>
        <v>CARTAGENA</v>
      </c>
      <c r="F47" s="42">
        <f t="shared" si="7"/>
        <v>27098710</v>
      </c>
      <c r="G47" s="42">
        <f t="shared" si="8"/>
        <v>26086391</v>
      </c>
    </row>
    <row r="48" spans="1:9" x14ac:dyDescent="0.25">
      <c r="A48" s="42" t="str">
        <f t="shared" si="3"/>
        <v>CASTELLON</v>
      </c>
      <c r="B48" s="41">
        <f t="shared" si="4"/>
        <v>15436069</v>
      </c>
      <c r="C48" s="41">
        <f t="shared" si="5"/>
        <v>13271464</v>
      </c>
      <c r="D48" s="41">
        <f t="shared" si="6"/>
        <v>19</v>
      </c>
      <c r="E48" s="42" t="str">
        <f t="shared" si="2"/>
        <v>MALAGA</v>
      </c>
      <c r="F48" s="42">
        <f t="shared" si="7"/>
        <v>23184422</v>
      </c>
      <c r="G48" s="42">
        <f t="shared" si="8"/>
        <v>25063905</v>
      </c>
    </row>
    <row r="49" spans="1:7" x14ac:dyDescent="0.25">
      <c r="A49" s="42" t="str">
        <f t="shared" si="3"/>
        <v>CEUTA</v>
      </c>
      <c r="B49" s="41">
        <f t="shared" si="4"/>
        <v>43484708</v>
      </c>
      <c r="C49" s="41">
        <f t="shared" si="5"/>
        <v>45555063</v>
      </c>
      <c r="D49" s="41">
        <f t="shared" si="6"/>
        <v>7</v>
      </c>
      <c r="E49" s="42" t="str">
        <f t="shared" si="2"/>
        <v>MELILLA</v>
      </c>
      <c r="F49" s="42">
        <f t="shared" si="7"/>
        <v>21891548</v>
      </c>
      <c r="G49" s="42">
        <f t="shared" si="8"/>
        <v>21105322</v>
      </c>
    </row>
    <row r="50" spans="1:7" x14ac:dyDescent="0.25">
      <c r="A50" s="42" t="str">
        <f t="shared" si="3"/>
        <v>FERROL-SAN CIBRAO</v>
      </c>
      <c r="B50" s="41">
        <f t="shared" si="4"/>
        <v>12672919</v>
      </c>
      <c r="C50" s="41">
        <f t="shared" si="5"/>
        <v>11678820</v>
      </c>
      <c r="D50" s="41">
        <f t="shared" si="6"/>
        <v>22</v>
      </c>
      <c r="E50" s="42" t="str">
        <f t="shared" si="2"/>
        <v>VIGO</v>
      </c>
      <c r="F50" s="42">
        <f t="shared" si="7"/>
        <v>20653739</v>
      </c>
      <c r="G50" s="42">
        <f t="shared" si="8"/>
        <v>21739192</v>
      </c>
    </row>
    <row r="51" spans="1:7" x14ac:dyDescent="0.25">
      <c r="A51" s="42" t="str">
        <f t="shared" si="3"/>
        <v>GIJON</v>
      </c>
      <c r="B51" s="41">
        <f t="shared" si="4"/>
        <v>16766537</v>
      </c>
      <c r="C51" s="41">
        <f t="shared" si="5"/>
        <v>14970908</v>
      </c>
      <c r="D51" s="41">
        <f t="shared" si="6"/>
        <v>17</v>
      </c>
      <c r="E51" s="42" t="str">
        <f t="shared" si="2"/>
        <v>SANTANDER</v>
      </c>
      <c r="F51" s="42">
        <f t="shared" si="7"/>
        <v>20533609</v>
      </c>
      <c r="G51" s="42">
        <f t="shared" si="8"/>
        <v>15751511</v>
      </c>
    </row>
    <row r="52" spans="1:7" x14ac:dyDescent="0.25">
      <c r="A52" s="42" t="str">
        <f t="shared" si="3"/>
        <v>HUELVA</v>
      </c>
      <c r="B52" s="41">
        <f t="shared" si="4"/>
        <v>20078998</v>
      </c>
      <c r="C52" s="41">
        <f t="shared" si="5"/>
        <v>19765180</v>
      </c>
      <c r="D52" s="41">
        <f t="shared" si="6"/>
        <v>15</v>
      </c>
      <c r="E52" s="42" t="str">
        <f t="shared" si="2"/>
        <v>HUELVA</v>
      </c>
      <c r="F52" s="42">
        <f t="shared" si="7"/>
        <v>20078998</v>
      </c>
      <c r="G52" s="42">
        <f t="shared" si="8"/>
        <v>19765180</v>
      </c>
    </row>
    <row r="53" spans="1:7" x14ac:dyDescent="0.25">
      <c r="A53" s="42" t="str">
        <f t="shared" si="3"/>
        <v>LAS PALMAS</v>
      </c>
      <c r="B53" s="41">
        <f t="shared" si="4"/>
        <v>147364914</v>
      </c>
      <c r="C53" s="41">
        <f t="shared" si="5"/>
        <v>147361257</v>
      </c>
      <c r="D53" s="41">
        <f t="shared" si="6"/>
        <v>4</v>
      </c>
      <c r="E53" s="42" t="str">
        <f t="shared" si="2"/>
        <v>BAHIA DE CADIZ</v>
      </c>
      <c r="F53" s="42">
        <f t="shared" si="7"/>
        <v>18011698</v>
      </c>
      <c r="G53" s="42">
        <f t="shared" si="8"/>
        <v>18833443</v>
      </c>
    </row>
    <row r="54" spans="1:7" x14ac:dyDescent="0.25">
      <c r="A54" s="42" t="str">
        <f t="shared" si="3"/>
        <v>MALAGA</v>
      </c>
      <c r="B54" s="41">
        <f t="shared" si="4"/>
        <v>23184422</v>
      </c>
      <c r="C54" s="41">
        <f t="shared" si="5"/>
        <v>25063905</v>
      </c>
      <c r="D54" s="41">
        <f t="shared" si="6"/>
        <v>11</v>
      </c>
      <c r="E54" s="42" t="str">
        <f t="shared" si="2"/>
        <v>GIJON</v>
      </c>
      <c r="F54" s="42">
        <f t="shared" si="7"/>
        <v>16766537</v>
      </c>
      <c r="G54" s="42">
        <f t="shared" si="8"/>
        <v>14970908</v>
      </c>
    </row>
    <row r="55" spans="1:7" x14ac:dyDescent="0.25">
      <c r="A55" s="42" t="str">
        <f t="shared" si="3"/>
        <v>MARIN Y RIA DE PONTEVEDRA</v>
      </c>
      <c r="B55" s="41">
        <f t="shared" si="4"/>
        <v>2705420</v>
      </c>
      <c r="C55" s="41">
        <f t="shared" si="5"/>
        <v>2963997</v>
      </c>
      <c r="D55" s="41">
        <f t="shared" si="6"/>
        <v>27</v>
      </c>
      <c r="E55" s="42" t="str">
        <f t="shared" si="2"/>
        <v>ALMERIA</v>
      </c>
      <c r="F55" s="42">
        <f t="shared" ref="F55:F65" si="9">LOOKUP(E55,$A$38:$A$65,$B$38:$B$65)</f>
        <v>15989821</v>
      </c>
      <c r="G55" s="42">
        <f t="shared" si="8"/>
        <v>15817411</v>
      </c>
    </row>
    <row r="56" spans="1:7" x14ac:dyDescent="0.25">
      <c r="A56" s="42" t="str">
        <f t="shared" si="3"/>
        <v>MELILLA</v>
      </c>
      <c r="B56" s="41">
        <f t="shared" si="4"/>
        <v>21891548</v>
      </c>
      <c r="C56" s="41">
        <f t="shared" si="5"/>
        <v>21105322</v>
      </c>
      <c r="D56" s="41">
        <f t="shared" si="6"/>
        <v>12</v>
      </c>
      <c r="E56" s="42" t="str">
        <f t="shared" si="2"/>
        <v>CASTELLON</v>
      </c>
      <c r="F56" s="42">
        <f t="shared" si="9"/>
        <v>15436069</v>
      </c>
      <c r="G56" s="42">
        <f t="shared" si="8"/>
        <v>13271464</v>
      </c>
    </row>
    <row r="57" spans="1:7" x14ac:dyDescent="0.25">
      <c r="A57" s="42" t="str">
        <f t="shared" si="3"/>
        <v>MOTRIL</v>
      </c>
      <c r="B57" s="41">
        <f t="shared" si="4"/>
        <v>13806022</v>
      </c>
      <c r="C57" s="41">
        <f t="shared" si="5"/>
        <v>12766991</v>
      </c>
      <c r="D57" s="41">
        <f t="shared" si="6"/>
        <v>20</v>
      </c>
      <c r="E57" s="42" t="str">
        <f t="shared" si="2"/>
        <v>MOTRIL</v>
      </c>
      <c r="F57" s="42">
        <f t="shared" si="9"/>
        <v>13806022</v>
      </c>
      <c r="G57" s="42">
        <f t="shared" si="8"/>
        <v>12766991</v>
      </c>
    </row>
    <row r="58" spans="1:7" x14ac:dyDescent="0.25">
      <c r="A58" s="42" t="str">
        <f t="shared" si="3"/>
        <v>PASAIA</v>
      </c>
      <c r="B58" s="41">
        <f t="shared" si="4"/>
        <v>4829456</v>
      </c>
      <c r="C58" s="41">
        <f t="shared" si="5"/>
        <v>4469902</v>
      </c>
      <c r="D58" s="41">
        <f t="shared" si="6"/>
        <v>24</v>
      </c>
      <c r="E58" s="42" t="str">
        <f t="shared" si="2"/>
        <v>A CORUÑA</v>
      </c>
      <c r="F58" s="42">
        <f t="shared" si="9"/>
        <v>12834585</v>
      </c>
      <c r="G58" s="42">
        <f t="shared" si="8"/>
        <v>13265336</v>
      </c>
    </row>
    <row r="59" spans="1:7" x14ac:dyDescent="0.25">
      <c r="A59" s="42" t="str">
        <f t="shared" si="3"/>
        <v>SANTA CRUZ DE TENERIFE</v>
      </c>
      <c r="B59" s="41">
        <f t="shared" si="4"/>
        <v>128894829</v>
      </c>
      <c r="C59" s="41">
        <f t="shared" si="5"/>
        <v>134274407</v>
      </c>
      <c r="D59" s="41">
        <f t="shared" si="6"/>
        <v>5</v>
      </c>
      <c r="E59" s="42" t="str">
        <f t="shared" si="2"/>
        <v>FERROL-SAN CIBRAO</v>
      </c>
      <c r="F59" s="42">
        <f t="shared" si="9"/>
        <v>12672919</v>
      </c>
      <c r="G59" s="42">
        <f t="shared" si="8"/>
        <v>11678820</v>
      </c>
    </row>
    <row r="60" spans="1:7" x14ac:dyDescent="0.25">
      <c r="A60" s="42" t="str">
        <f t="shared" si="3"/>
        <v>SANTANDER</v>
      </c>
      <c r="B60" s="41">
        <f t="shared" si="4"/>
        <v>20533609</v>
      </c>
      <c r="C60" s="41">
        <f t="shared" si="5"/>
        <v>15751511</v>
      </c>
      <c r="D60" s="41">
        <f t="shared" si="6"/>
        <v>14</v>
      </c>
      <c r="E60" s="42" t="str">
        <f t="shared" si="2"/>
        <v>ALICANTE</v>
      </c>
      <c r="F60" s="42">
        <f t="shared" si="9"/>
        <v>7555989</v>
      </c>
      <c r="G60" s="42">
        <f t="shared" si="8"/>
        <v>8301906</v>
      </c>
    </row>
    <row r="61" spans="1:7" x14ac:dyDescent="0.25">
      <c r="A61" s="42" t="str">
        <f t="shared" si="3"/>
        <v>SEVILLA</v>
      </c>
      <c r="B61" s="41">
        <f t="shared" si="4"/>
        <v>3965698</v>
      </c>
      <c r="C61" s="41">
        <f t="shared" si="5"/>
        <v>3925572</v>
      </c>
      <c r="D61" s="41">
        <f t="shared" si="6"/>
        <v>26</v>
      </c>
      <c r="E61" s="42" t="str">
        <f t="shared" si="2"/>
        <v>PASAIA</v>
      </c>
      <c r="F61" s="42">
        <f t="shared" si="9"/>
        <v>4829456</v>
      </c>
      <c r="G61" s="42">
        <f t="shared" si="8"/>
        <v>4469902</v>
      </c>
    </row>
    <row r="62" spans="1:7" x14ac:dyDescent="0.25">
      <c r="A62" s="42" t="str">
        <f t="shared" si="3"/>
        <v>TARRAGONA</v>
      </c>
      <c r="B62" s="41">
        <f t="shared" si="4"/>
        <v>30592416</v>
      </c>
      <c r="C62" s="41">
        <f t="shared" si="5"/>
        <v>28008186</v>
      </c>
      <c r="D62" s="41">
        <f t="shared" si="6"/>
        <v>9</v>
      </c>
      <c r="E62" s="42" t="str">
        <f t="shared" si="2"/>
        <v>AVILES</v>
      </c>
      <c r="F62" s="42">
        <f t="shared" si="9"/>
        <v>4406601</v>
      </c>
      <c r="G62" s="42">
        <f t="shared" si="8"/>
        <v>4410902</v>
      </c>
    </row>
    <row r="63" spans="1:7" x14ac:dyDescent="0.25">
      <c r="A63" s="42" t="str">
        <f t="shared" si="3"/>
        <v>VALENCIA</v>
      </c>
      <c r="B63" s="41">
        <f t="shared" si="4"/>
        <v>159440936</v>
      </c>
      <c r="C63" s="41">
        <f t="shared" si="5"/>
        <v>158501279</v>
      </c>
      <c r="D63" s="41">
        <f t="shared" si="6"/>
        <v>3</v>
      </c>
      <c r="E63" s="42" t="str">
        <f t="shared" si="2"/>
        <v>SEVILLA</v>
      </c>
      <c r="F63" s="42">
        <f t="shared" si="9"/>
        <v>3965698</v>
      </c>
      <c r="G63" s="42">
        <f t="shared" si="8"/>
        <v>3925572</v>
      </c>
    </row>
    <row r="64" spans="1:7" x14ac:dyDescent="0.25">
      <c r="A64" s="42" t="str">
        <f t="shared" si="3"/>
        <v>VIGO</v>
      </c>
      <c r="B64" s="41">
        <f t="shared" si="4"/>
        <v>20653739</v>
      </c>
      <c r="C64" s="41">
        <f t="shared" si="5"/>
        <v>21739192</v>
      </c>
      <c r="D64" s="41">
        <f t="shared" si="6"/>
        <v>13</v>
      </c>
      <c r="E64" s="42" t="str">
        <f t="shared" si="2"/>
        <v>MARIN Y RIA DE PONTEVEDRA</v>
      </c>
      <c r="F64" s="42">
        <f t="shared" si="9"/>
        <v>2705420</v>
      </c>
      <c r="G64" s="42">
        <f t="shared" si="8"/>
        <v>2963997</v>
      </c>
    </row>
    <row r="65" spans="1:7" x14ac:dyDescent="0.25">
      <c r="A65" s="42" t="str">
        <f t="shared" si="3"/>
        <v>VILAGARCIA</v>
      </c>
      <c r="B65" s="41">
        <f t="shared" si="4"/>
        <v>1285602</v>
      </c>
      <c r="C65" s="41">
        <f t="shared" si="5"/>
        <v>1244296</v>
      </c>
      <c r="D65" s="41">
        <f t="shared" si="6"/>
        <v>28</v>
      </c>
      <c r="E65" s="42" t="str">
        <f t="shared" si="2"/>
        <v>VILAGARCIA</v>
      </c>
      <c r="F65" s="42">
        <f t="shared" si="9"/>
        <v>1285602</v>
      </c>
      <c r="G65" s="42">
        <f t="shared" si="8"/>
        <v>1244296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97" t="s">
        <v>97</v>
      </c>
      <c r="B5" s="95" t="str">
        <f>'Resumen general'!D6</f>
        <v>Mes Septiembre</v>
      </c>
      <c r="C5" s="96"/>
      <c r="D5" s="95" t="str">
        <f>'Resumen general'!F6</f>
        <v>Acumulado desde Enero</v>
      </c>
      <c r="E5" s="96"/>
      <c r="F5" s="96"/>
      <c r="L5" s="48">
        <f>'Resumen general'!I4</f>
        <v>41946</v>
      </c>
    </row>
    <row r="6" spans="1:12" x14ac:dyDescent="0.25">
      <c r="A6" s="98"/>
      <c r="B6" s="49">
        <f>'Resumen general'!D7</f>
        <v>2013</v>
      </c>
      <c r="C6" s="49">
        <f>'Resumen general'!E7</f>
        <v>2014</v>
      </c>
      <c r="D6" s="49">
        <f>'Resumen general'!F7</f>
        <v>2013</v>
      </c>
      <c r="E6" s="49">
        <f>'Resumen general'!G7</f>
        <v>2014</v>
      </c>
      <c r="F6" s="49" t="s">
        <v>43</v>
      </c>
    </row>
    <row r="7" spans="1:12" x14ac:dyDescent="0.25">
      <c r="A7" s="50" t="s">
        <v>44</v>
      </c>
      <c r="B7" s="51">
        <v>21</v>
      </c>
      <c r="C7" s="51">
        <v>15</v>
      </c>
      <c r="D7" s="51">
        <v>80</v>
      </c>
      <c r="E7" s="51">
        <v>66</v>
      </c>
      <c r="F7" s="52">
        <f>((E7*100)/D7)-100</f>
        <v>-17.5</v>
      </c>
      <c r="G7" s="53"/>
      <c r="H7" s="53"/>
      <c r="I7" s="53"/>
    </row>
    <row r="8" spans="1:12" x14ac:dyDescent="0.25">
      <c r="A8" s="54" t="s">
        <v>45</v>
      </c>
      <c r="B8" s="55">
        <v>4</v>
      </c>
      <c r="C8" s="55">
        <v>7</v>
      </c>
      <c r="D8" s="55">
        <v>19</v>
      </c>
      <c r="E8" s="55">
        <v>22</v>
      </c>
      <c r="F8" s="56">
        <f t="shared" ref="F8:F35" si="0">((E8*100)/D8)-100</f>
        <v>15.78947368421052</v>
      </c>
      <c r="G8" s="53"/>
      <c r="H8" s="53"/>
      <c r="I8" s="53"/>
    </row>
    <row r="9" spans="1:12" x14ac:dyDescent="0.25">
      <c r="A9" s="50" t="s">
        <v>46</v>
      </c>
      <c r="B9" s="51">
        <v>3</v>
      </c>
      <c r="C9" s="51">
        <v>5</v>
      </c>
      <c r="D9" s="51">
        <v>19</v>
      </c>
      <c r="E9" s="51">
        <v>15</v>
      </c>
      <c r="F9" s="52">
        <f t="shared" si="0"/>
        <v>-21.05263157894737</v>
      </c>
      <c r="G9" s="53"/>
      <c r="H9" s="53"/>
      <c r="I9" s="53"/>
    </row>
    <row r="10" spans="1:12" x14ac:dyDescent="0.25">
      <c r="A10" s="54" t="s">
        <v>47</v>
      </c>
      <c r="B10" s="55">
        <v>1</v>
      </c>
      <c r="C10" s="55">
        <v>0</v>
      </c>
      <c r="D10" s="55">
        <v>3</v>
      </c>
      <c r="E10" s="55">
        <v>1</v>
      </c>
      <c r="F10" s="56">
        <f t="shared" si="0"/>
        <v>-66.666666666666657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1</v>
      </c>
      <c r="E11" s="51">
        <v>0</v>
      </c>
      <c r="F11" s="57">
        <f t="shared" si="0"/>
        <v>-100</v>
      </c>
      <c r="G11" s="53"/>
      <c r="H11" s="53"/>
      <c r="I11" s="53"/>
    </row>
    <row r="12" spans="1:12" x14ac:dyDescent="0.25">
      <c r="A12" s="54" t="s">
        <v>49</v>
      </c>
      <c r="B12" s="55">
        <v>42</v>
      </c>
      <c r="C12" s="55">
        <v>37</v>
      </c>
      <c r="D12" s="55">
        <v>209</v>
      </c>
      <c r="E12" s="55">
        <v>198</v>
      </c>
      <c r="F12" s="56">
        <f t="shared" si="0"/>
        <v>-5.2631578947368354</v>
      </c>
      <c r="G12" s="53"/>
      <c r="H12" s="53"/>
      <c r="I12" s="53"/>
    </row>
    <row r="13" spans="1:12" x14ac:dyDescent="0.25">
      <c r="A13" s="50" t="s">
        <v>50</v>
      </c>
      <c r="B13" s="51">
        <v>83</v>
      </c>
      <c r="C13" s="51">
        <v>92</v>
      </c>
      <c r="D13" s="51">
        <v>518</v>
      </c>
      <c r="E13" s="51">
        <v>532</v>
      </c>
      <c r="F13" s="52">
        <f t="shared" si="0"/>
        <v>2.7027027027027088</v>
      </c>
      <c r="G13" s="53"/>
      <c r="H13" s="53"/>
      <c r="I13" s="53"/>
    </row>
    <row r="14" spans="1:12" x14ac:dyDescent="0.25">
      <c r="A14" s="54" t="s">
        <v>51</v>
      </c>
      <c r="B14" s="55">
        <v>97</v>
      </c>
      <c r="C14" s="55">
        <v>90</v>
      </c>
      <c r="D14" s="55">
        <v>616</v>
      </c>
      <c r="E14" s="55">
        <v>554</v>
      </c>
      <c r="F14" s="56">
        <f t="shared" si="0"/>
        <v>-10.064935064935071</v>
      </c>
      <c r="G14" s="53"/>
      <c r="H14" s="53"/>
      <c r="I14" s="53"/>
    </row>
    <row r="15" spans="1:12" x14ac:dyDescent="0.25">
      <c r="A15" s="50" t="s">
        <v>52</v>
      </c>
      <c r="B15" s="51">
        <v>15</v>
      </c>
      <c r="C15" s="51">
        <v>13</v>
      </c>
      <c r="D15" s="51">
        <v>38</v>
      </c>
      <c r="E15" s="51">
        <v>49</v>
      </c>
      <c r="F15" s="52">
        <f t="shared" si="0"/>
        <v>28.94736842105263</v>
      </c>
      <c r="G15" s="53"/>
      <c r="H15" s="53"/>
      <c r="I15" s="53"/>
    </row>
    <row r="16" spans="1:12" x14ac:dyDescent="0.25">
      <c r="A16" s="54" t="s">
        <v>53</v>
      </c>
      <c r="B16" s="55">
        <v>15</v>
      </c>
      <c r="C16" s="55">
        <v>11</v>
      </c>
      <c r="D16" s="55">
        <v>77</v>
      </c>
      <c r="E16" s="55">
        <v>70</v>
      </c>
      <c r="F16" s="56">
        <f t="shared" si="0"/>
        <v>-9.0909090909090935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1</v>
      </c>
      <c r="E17" s="51">
        <v>0</v>
      </c>
      <c r="F17" s="52">
        <f t="shared" si="0"/>
        <v>-100</v>
      </c>
      <c r="G17" s="53"/>
      <c r="H17" s="53"/>
      <c r="I17" s="53"/>
    </row>
    <row r="18" spans="1:9" x14ac:dyDescent="0.25">
      <c r="A18" s="54" t="s">
        <v>55</v>
      </c>
      <c r="B18" s="55">
        <v>0</v>
      </c>
      <c r="C18" s="55">
        <v>0</v>
      </c>
      <c r="D18" s="55">
        <v>2</v>
      </c>
      <c r="E18" s="55">
        <v>6</v>
      </c>
      <c r="F18" s="56">
        <f t="shared" si="0"/>
        <v>200</v>
      </c>
      <c r="G18" s="53"/>
      <c r="H18" s="53"/>
      <c r="I18" s="53"/>
    </row>
    <row r="19" spans="1:9" x14ac:dyDescent="0.25">
      <c r="A19" s="50" t="s">
        <v>56</v>
      </c>
      <c r="B19" s="51">
        <v>2</v>
      </c>
      <c r="C19" s="51">
        <v>5</v>
      </c>
      <c r="D19" s="51">
        <v>5</v>
      </c>
      <c r="E19" s="51">
        <v>18</v>
      </c>
      <c r="F19" s="52">
        <f t="shared" si="0"/>
        <v>260</v>
      </c>
      <c r="G19" s="53"/>
      <c r="H19" s="53"/>
      <c r="I19" s="53"/>
    </row>
    <row r="20" spans="1:9" x14ac:dyDescent="0.25">
      <c r="A20" s="54" t="s">
        <v>57</v>
      </c>
      <c r="B20" s="55">
        <v>2</v>
      </c>
      <c r="C20" s="55">
        <v>3</v>
      </c>
      <c r="D20" s="55">
        <v>8</v>
      </c>
      <c r="E20" s="55">
        <v>7</v>
      </c>
      <c r="F20" s="56">
        <f t="shared" si="0"/>
        <v>-12.5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1</v>
      </c>
      <c r="E21" s="51">
        <v>1</v>
      </c>
      <c r="F21" s="57">
        <f t="shared" si="0"/>
        <v>0</v>
      </c>
      <c r="G21" s="53"/>
      <c r="H21" s="53"/>
      <c r="I21" s="53"/>
    </row>
    <row r="22" spans="1:9" x14ac:dyDescent="0.25">
      <c r="A22" s="54" t="s">
        <v>59</v>
      </c>
      <c r="B22" s="55">
        <v>13</v>
      </c>
      <c r="C22" s="55">
        <v>12</v>
      </c>
      <c r="D22" s="55">
        <v>251</v>
      </c>
      <c r="E22" s="55">
        <v>299</v>
      </c>
      <c r="F22" s="56">
        <f t="shared" si="0"/>
        <v>19.123505976095615</v>
      </c>
      <c r="G22" s="53"/>
      <c r="H22" s="53"/>
      <c r="I22" s="53"/>
    </row>
    <row r="23" spans="1:9" x14ac:dyDescent="0.25">
      <c r="A23" s="50" t="s">
        <v>60</v>
      </c>
      <c r="B23" s="51">
        <v>28</v>
      </c>
      <c r="C23" s="51">
        <v>33</v>
      </c>
      <c r="D23" s="51">
        <v>161</v>
      </c>
      <c r="E23" s="51">
        <v>142</v>
      </c>
      <c r="F23" s="52">
        <f t="shared" si="0"/>
        <v>-11.801242236024848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1</v>
      </c>
      <c r="C25" s="51">
        <v>0</v>
      </c>
      <c r="D25" s="51">
        <v>5</v>
      </c>
      <c r="E25" s="51">
        <v>1</v>
      </c>
      <c r="F25" s="52">
        <f t="shared" si="0"/>
        <v>-80</v>
      </c>
      <c r="G25" s="53"/>
      <c r="H25" s="53"/>
      <c r="I25" s="53"/>
    </row>
    <row r="26" spans="1:9" x14ac:dyDescent="0.25">
      <c r="A26" s="54" t="s">
        <v>63</v>
      </c>
      <c r="B26" s="55">
        <v>3</v>
      </c>
      <c r="C26" s="55">
        <v>1</v>
      </c>
      <c r="D26" s="55">
        <v>18</v>
      </c>
      <c r="E26" s="55">
        <v>20</v>
      </c>
      <c r="F26" s="56">
        <f t="shared" si="0"/>
        <v>11.111111111111114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10</v>
      </c>
      <c r="C28" s="55">
        <v>13</v>
      </c>
      <c r="D28" s="55">
        <v>299</v>
      </c>
      <c r="E28" s="55">
        <v>298</v>
      </c>
      <c r="F28" s="56">
        <f t="shared" si="0"/>
        <v>-0.33444816053511772</v>
      </c>
      <c r="G28" s="53"/>
      <c r="H28" s="53"/>
      <c r="I28" s="53"/>
    </row>
    <row r="29" spans="1:9" x14ac:dyDescent="0.25">
      <c r="A29" s="50" t="s">
        <v>66</v>
      </c>
      <c r="B29" s="51">
        <v>2</v>
      </c>
      <c r="C29" s="51">
        <v>1</v>
      </c>
      <c r="D29" s="51">
        <v>11</v>
      </c>
      <c r="E29" s="51">
        <v>8</v>
      </c>
      <c r="F29" s="52">
        <f t="shared" si="0"/>
        <v>-27.272727272727266</v>
      </c>
      <c r="G29" s="53"/>
      <c r="H29" s="53"/>
      <c r="I29" s="53"/>
    </row>
    <row r="30" spans="1:9" x14ac:dyDescent="0.25">
      <c r="A30" s="54" t="s">
        <v>67</v>
      </c>
      <c r="B30" s="55">
        <v>5</v>
      </c>
      <c r="C30" s="55">
        <v>7</v>
      </c>
      <c r="D30" s="55">
        <v>41</v>
      </c>
      <c r="E30" s="55">
        <v>44</v>
      </c>
      <c r="F30" s="56">
        <f t="shared" si="0"/>
        <v>7.3170731707317032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2</v>
      </c>
      <c r="E31" s="51">
        <v>2</v>
      </c>
      <c r="F31" s="52">
        <f t="shared" si="0"/>
        <v>0</v>
      </c>
      <c r="G31" s="53"/>
      <c r="H31" s="53"/>
      <c r="I31" s="53"/>
    </row>
    <row r="32" spans="1:9" x14ac:dyDescent="0.25">
      <c r="A32" s="54" t="s">
        <v>69</v>
      </c>
      <c r="B32" s="55">
        <v>22</v>
      </c>
      <c r="C32" s="55">
        <v>20</v>
      </c>
      <c r="D32" s="55">
        <v>143</v>
      </c>
      <c r="E32" s="55">
        <v>123</v>
      </c>
      <c r="F32" s="56">
        <f t="shared" si="0"/>
        <v>-13.986013986013987</v>
      </c>
      <c r="G32" s="53"/>
      <c r="H32" s="53"/>
      <c r="I32" s="53"/>
    </row>
    <row r="33" spans="1:9" x14ac:dyDescent="0.25">
      <c r="A33" s="50" t="s">
        <v>70</v>
      </c>
      <c r="B33" s="51">
        <v>16</v>
      </c>
      <c r="C33" s="51">
        <v>20</v>
      </c>
      <c r="D33" s="51">
        <v>67</v>
      </c>
      <c r="E33" s="51">
        <v>58</v>
      </c>
      <c r="F33" s="52">
        <f t="shared" si="0"/>
        <v>-13.432835820895519</v>
      </c>
      <c r="G33" s="53"/>
      <c r="H33" s="53"/>
      <c r="I33" s="53"/>
    </row>
    <row r="34" spans="1:9" x14ac:dyDescent="0.25">
      <c r="A34" s="54" t="s">
        <v>71</v>
      </c>
      <c r="B34" s="55">
        <v>1</v>
      </c>
      <c r="C34" s="55">
        <v>1</v>
      </c>
      <c r="D34" s="55">
        <v>6</v>
      </c>
      <c r="E34" s="55">
        <v>5</v>
      </c>
      <c r="F34" s="56">
        <f t="shared" si="0"/>
        <v>-16.666666666666671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386</v>
      </c>
      <c r="C35" s="60">
        <f t="shared" ref="C35:E35" si="1">SUM(C7:C34)</f>
        <v>386</v>
      </c>
      <c r="D35" s="60">
        <f t="shared" si="1"/>
        <v>2601</v>
      </c>
      <c r="E35" s="60">
        <f t="shared" si="1"/>
        <v>2539</v>
      </c>
      <c r="F35" s="61">
        <f t="shared" si="0"/>
        <v>-2.3836985774701986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2014</v>
      </c>
      <c r="C37" s="62">
        <f>D6</f>
        <v>2013</v>
      </c>
      <c r="D37" s="62"/>
      <c r="E37" s="62"/>
      <c r="F37" s="62">
        <f>B37</f>
        <v>2014</v>
      </c>
      <c r="G37" s="62">
        <f>C37</f>
        <v>2013</v>
      </c>
    </row>
    <row r="38" spans="1:9" x14ac:dyDescent="0.25">
      <c r="A38" s="62" t="str">
        <f>A7</f>
        <v>A CORUÑA</v>
      </c>
      <c r="B38" s="63">
        <f>E7</f>
        <v>66</v>
      </c>
      <c r="C38" s="63">
        <f>D7</f>
        <v>80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BARCELONA</v>
      </c>
      <c r="F38" s="62">
        <f>LOOKUP(E38,$A$38:$A$65,$B$38:$B$65)</f>
        <v>554</v>
      </c>
      <c r="G38" s="62">
        <f>LOOKUP(E38,$A$38:$A$65,$C$38:$C$65)</f>
        <v>616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22</v>
      </c>
      <c r="C39" s="63">
        <f t="shared" ref="C39:C65" si="5">D8</f>
        <v>19</v>
      </c>
      <c r="D39" s="63">
        <f t="shared" ref="D39:D65" si="6">_xlfn.RANK.EQ(B39,$B$38:$B$65)+COUNTIF($B$38:$B$65,B39)-1</f>
        <v>13</v>
      </c>
      <c r="E39" s="62" t="str">
        <f t="shared" si="2"/>
        <v>BALEARES</v>
      </c>
      <c r="F39" s="62">
        <f t="shared" ref="F39:F54" si="7">LOOKUP(E39,$A$38:$A$65,$B$38:$B$65)</f>
        <v>532</v>
      </c>
      <c r="G39" s="62">
        <f t="shared" ref="G39:G65" si="8">LOOKUP(E39,$A$38:$A$65,$C$38:$C$65)</f>
        <v>518</v>
      </c>
    </row>
    <row r="40" spans="1:9" x14ac:dyDescent="0.25">
      <c r="A40" s="62" t="str">
        <f t="shared" si="3"/>
        <v>ALMERIA</v>
      </c>
      <c r="B40" s="63">
        <f t="shared" si="4"/>
        <v>15</v>
      </c>
      <c r="C40" s="63">
        <f t="shared" si="5"/>
        <v>19</v>
      </c>
      <c r="D40" s="63">
        <f t="shared" si="6"/>
        <v>16</v>
      </c>
      <c r="E40" s="62" t="str">
        <f t="shared" si="2"/>
        <v>LAS PALMAS</v>
      </c>
      <c r="F40" s="62">
        <f t="shared" si="7"/>
        <v>299</v>
      </c>
      <c r="G40" s="62">
        <f t="shared" si="8"/>
        <v>251</v>
      </c>
    </row>
    <row r="41" spans="1:9" x14ac:dyDescent="0.25">
      <c r="A41" s="62" t="str">
        <f t="shared" si="3"/>
        <v>AVILES</v>
      </c>
      <c r="B41" s="63">
        <f t="shared" si="4"/>
        <v>1</v>
      </c>
      <c r="C41" s="63">
        <f t="shared" si="5"/>
        <v>3</v>
      </c>
      <c r="D41" s="63">
        <f t="shared" si="6"/>
        <v>24</v>
      </c>
      <c r="E41" s="62" t="str">
        <f t="shared" si="2"/>
        <v>SANTA CRUZ DE TENERIFE</v>
      </c>
      <c r="F41" s="62">
        <f t="shared" si="7"/>
        <v>298</v>
      </c>
      <c r="G41" s="62">
        <f t="shared" si="8"/>
        <v>299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1</v>
      </c>
      <c r="D42" s="63">
        <f t="shared" si="6"/>
        <v>28</v>
      </c>
      <c r="E42" s="62" t="str">
        <f t="shared" si="2"/>
        <v>BAHIA DE CADIZ</v>
      </c>
      <c r="F42" s="62">
        <f t="shared" si="7"/>
        <v>198</v>
      </c>
      <c r="G42" s="62">
        <f t="shared" si="8"/>
        <v>209</v>
      </c>
    </row>
    <row r="43" spans="1:9" x14ac:dyDescent="0.25">
      <c r="A43" s="62" t="str">
        <f t="shared" si="3"/>
        <v>BAHIA DE CADIZ</v>
      </c>
      <c r="B43" s="63">
        <f t="shared" si="4"/>
        <v>198</v>
      </c>
      <c r="C43" s="63">
        <f t="shared" si="5"/>
        <v>209</v>
      </c>
      <c r="D43" s="63">
        <f t="shared" si="6"/>
        <v>5</v>
      </c>
      <c r="E43" s="62" t="str">
        <f t="shared" si="2"/>
        <v>MALAGA</v>
      </c>
      <c r="F43" s="62">
        <f t="shared" si="7"/>
        <v>142</v>
      </c>
      <c r="G43" s="62">
        <f t="shared" si="8"/>
        <v>161</v>
      </c>
    </row>
    <row r="44" spans="1:9" x14ac:dyDescent="0.25">
      <c r="A44" s="62" t="str">
        <f t="shared" si="3"/>
        <v>BALEARES</v>
      </c>
      <c r="B44" s="63">
        <f t="shared" si="4"/>
        <v>532</v>
      </c>
      <c r="C44" s="63">
        <f t="shared" si="5"/>
        <v>518</v>
      </c>
      <c r="D44" s="63">
        <f t="shared" si="6"/>
        <v>2</v>
      </c>
      <c r="E44" s="62" t="str">
        <f t="shared" si="2"/>
        <v>VALENCIA</v>
      </c>
      <c r="F44" s="62">
        <f t="shared" si="7"/>
        <v>123</v>
      </c>
      <c r="G44" s="62">
        <f t="shared" si="8"/>
        <v>143</v>
      </c>
    </row>
    <row r="45" spans="1:9" x14ac:dyDescent="0.25">
      <c r="A45" s="62" t="str">
        <f t="shared" si="3"/>
        <v>BARCELONA</v>
      </c>
      <c r="B45" s="63">
        <f t="shared" si="4"/>
        <v>554</v>
      </c>
      <c r="C45" s="63">
        <f t="shared" si="5"/>
        <v>616</v>
      </c>
      <c r="D45" s="63">
        <f t="shared" si="6"/>
        <v>1</v>
      </c>
      <c r="E45" s="62" t="str">
        <f>INDEX($A$38:$B$65,MATCH(ROW()-37,$D$38:$D$65,0),1)</f>
        <v>CARTAGENA</v>
      </c>
      <c r="F45" s="62">
        <f t="shared" si="7"/>
        <v>70</v>
      </c>
      <c r="G45" s="62">
        <f t="shared" si="8"/>
        <v>77</v>
      </c>
    </row>
    <row r="46" spans="1:9" x14ac:dyDescent="0.25">
      <c r="A46" s="62" t="str">
        <f t="shared" si="3"/>
        <v>BILBAO</v>
      </c>
      <c r="B46" s="63">
        <f t="shared" si="4"/>
        <v>49</v>
      </c>
      <c r="C46" s="63">
        <f t="shared" si="5"/>
        <v>38</v>
      </c>
      <c r="D46" s="63">
        <f t="shared" si="6"/>
        <v>11</v>
      </c>
      <c r="E46" s="62" t="str">
        <f>A47</f>
        <v>CARTAGENA</v>
      </c>
      <c r="F46" s="62">
        <f>LOOKUP(E46,$A$38:$A$65,$B$38:$B$65)</f>
        <v>70</v>
      </c>
      <c r="G46" s="62">
        <f>LOOKUP(E46,$A$38:$A$65,$C$38:$C$65)</f>
        <v>77</v>
      </c>
    </row>
    <row r="47" spans="1:9" x14ac:dyDescent="0.25">
      <c r="A47" s="62" t="str">
        <f t="shared" si="3"/>
        <v>CARTAGENA</v>
      </c>
      <c r="B47" s="63">
        <f t="shared" si="4"/>
        <v>70</v>
      </c>
      <c r="C47" s="63">
        <f t="shared" si="5"/>
        <v>77</v>
      </c>
      <c r="D47" s="63">
        <f t="shared" si="6"/>
        <v>8</v>
      </c>
      <c r="E47" s="62" t="str">
        <f t="shared" si="2"/>
        <v>VIGO</v>
      </c>
      <c r="F47" s="62">
        <f t="shared" si="7"/>
        <v>58</v>
      </c>
      <c r="G47" s="62">
        <f t="shared" si="8"/>
        <v>67</v>
      </c>
    </row>
    <row r="48" spans="1:9" x14ac:dyDescent="0.25">
      <c r="A48" s="62" t="str">
        <f t="shared" si="3"/>
        <v>CASTELLON</v>
      </c>
      <c r="B48" s="63">
        <f t="shared" si="4"/>
        <v>0</v>
      </c>
      <c r="C48" s="63">
        <f t="shared" si="5"/>
        <v>1</v>
      </c>
      <c r="D48" s="63">
        <f t="shared" si="6"/>
        <v>28</v>
      </c>
      <c r="E48" s="62" t="str">
        <f t="shared" si="2"/>
        <v>BILBAO</v>
      </c>
      <c r="F48" s="62">
        <f t="shared" si="7"/>
        <v>49</v>
      </c>
      <c r="G48" s="62">
        <f t="shared" si="8"/>
        <v>38</v>
      </c>
    </row>
    <row r="49" spans="1:7" x14ac:dyDescent="0.25">
      <c r="A49" s="62" t="str">
        <f t="shared" si="3"/>
        <v>CEUTA</v>
      </c>
      <c r="B49" s="63">
        <f t="shared" si="4"/>
        <v>6</v>
      </c>
      <c r="C49" s="63">
        <f t="shared" si="5"/>
        <v>2</v>
      </c>
      <c r="D49" s="63">
        <f t="shared" si="6"/>
        <v>19</v>
      </c>
      <c r="E49" s="62" t="str">
        <f t="shared" si="2"/>
        <v>SEVILLA</v>
      </c>
      <c r="F49" s="62">
        <f t="shared" si="7"/>
        <v>44</v>
      </c>
      <c r="G49" s="62">
        <f t="shared" si="8"/>
        <v>41</v>
      </c>
    </row>
    <row r="50" spans="1:7" x14ac:dyDescent="0.25">
      <c r="A50" s="62" t="str">
        <f t="shared" si="3"/>
        <v>FERROL-SAN CIBRAO</v>
      </c>
      <c r="B50" s="63">
        <f t="shared" si="4"/>
        <v>18</v>
      </c>
      <c r="C50" s="63">
        <f t="shared" si="5"/>
        <v>5</v>
      </c>
      <c r="D50" s="63">
        <f t="shared" si="6"/>
        <v>15</v>
      </c>
      <c r="E50" s="62" t="str">
        <f t="shared" si="2"/>
        <v>ALICANTE</v>
      </c>
      <c r="F50" s="62">
        <f t="shared" si="7"/>
        <v>22</v>
      </c>
      <c r="G50" s="62">
        <f t="shared" si="8"/>
        <v>19</v>
      </c>
    </row>
    <row r="51" spans="1:7" x14ac:dyDescent="0.25">
      <c r="A51" s="62" t="str">
        <f t="shared" si="3"/>
        <v>GIJON</v>
      </c>
      <c r="B51" s="63">
        <f t="shared" si="4"/>
        <v>7</v>
      </c>
      <c r="C51" s="63">
        <f t="shared" si="5"/>
        <v>8</v>
      </c>
      <c r="D51" s="63">
        <f t="shared" si="6"/>
        <v>18</v>
      </c>
      <c r="E51" s="62" t="str">
        <f t="shared" si="2"/>
        <v>MOTRIL</v>
      </c>
      <c r="F51" s="62">
        <f t="shared" si="7"/>
        <v>20</v>
      </c>
      <c r="G51" s="62">
        <f t="shared" si="8"/>
        <v>18</v>
      </c>
    </row>
    <row r="52" spans="1:7" x14ac:dyDescent="0.25">
      <c r="A52" s="62" t="str">
        <f t="shared" si="3"/>
        <v>HUELVA</v>
      </c>
      <c r="B52" s="63">
        <f t="shared" si="4"/>
        <v>1</v>
      </c>
      <c r="C52" s="63">
        <f t="shared" si="5"/>
        <v>1</v>
      </c>
      <c r="D52" s="63">
        <f t="shared" si="6"/>
        <v>24</v>
      </c>
      <c r="E52" s="62" t="str">
        <f t="shared" si="2"/>
        <v>FERROL-SAN CIBRAO</v>
      </c>
      <c r="F52" s="62">
        <f t="shared" si="7"/>
        <v>18</v>
      </c>
      <c r="G52" s="62">
        <f t="shared" si="8"/>
        <v>5</v>
      </c>
    </row>
    <row r="53" spans="1:7" x14ac:dyDescent="0.25">
      <c r="A53" s="62" t="str">
        <f t="shared" si="3"/>
        <v>LAS PALMAS</v>
      </c>
      <c r="B53" s="63">
        <f t="shared" si="4"/>
        <v>299</v>
      </c>
      <c r="C53" s="63">
        <f t="shared" si="5"/>
        <v>251</v>
      </c>
      <c r="D53" s="63">
        <f t="shared" si="6"/>
        <v>3</v>
      </c>
      <c r="E53" s="62" t="str">
        <f t="shared" si="2"/>
        <v>ALMERIA</v>
      </c>
      <c r="F53" s="62">
        <f t="shared" si="7"/>
        <v>15</v>
      </c>
      <c r="G53" s="62">
        <f t="shared" si="8"/>
        <v>19</v>
      </c>
    </row>
    <row r="54" spans="1:7" x14ac:dyDescent="0.25">
      <c r="A54" s="62" t="str">
        <f t="shared" si="3"/>
        <v>MALAGA</v>
      </c>
      <c r="B54" s="63">
        <f t="shared" si="4"/>
        <v>142</v>
      </c>
      <c r="C54" s="63">
        <f t="shared" si="5"/>
        <v>161</v>
      </c>
      <c r="D54" s="63">
        <f t="shared" si="6"/>
        <v>6</v>
      </c>
      <c r="E54" s="62" t="str">
        <f t="shared" si="2"/>
        <v>SANTANDER</v>
      </c>
      <c r="F54" s="62">
        <f t="shared" si="7"/>
        <v>8</v>
      </c>
      <c r="G54" s="62">
        <f t="shared" si="8"/>
        <v>11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str">
        <f t="shared" si="2"/>
        <v>GIJON</v>
      </c>
      <c r="F55" s="62">
        <f t="shared" ref="F55:F65" si="9">LOOKUP(E55,$A$38:$A$65,$B$38:$B$65)</f>
        <v>7</v>
      </c>
      <c r="G55" s="62">
        <f t="shared" si="8"/>
        <v>8</v>
      </c>
    </row>
    <row r="56" spans="1:7" x14ac:dyDescent="0.25">
      <c r="A56" s="62" t="str">
        <f t="shared" si="3"/>
        <v>MELILLA</v>
      </c>
      <c r="B56" s="63">
        <f t="shared" si="4"/>
        <v>1</v>
      </c>
      <c r="C56" s="63">
        <f t="shared" si="5"/>
        <v>5</v>
      </c>
      <c r="D56" s="63">
        <f t="shared" si="6"/>
        <v>24</v>
      </c>
      <c r="E56" s="62" t="str">
        <f t="shared" si="2"/>
        <v>CEUTA</v>
      </c>
      <c r="F56" s="62">
        <f t="shared" si="9"/>
        <v>6</v>
      </c>
      <c r="G56" s="62">
        <f t="shared" si="8"/>
        <v>2</v>
      </c>
    </row>
    <row r="57" spans="1:7" x14ac:dyDescent="0.25">
      <c r="A57" s="62" t="str">
        <f t="shared" si="3"/>
        <v>MOTRIL</v>
      </c>
      <c r="B57" s="63">
        <f t="shared" si="4"/>
        <v>20</v>
      </c>
      <c r="C57" s="63">
        <f t="shared" si="5"/>
        <v>18</v>
      </c>
      <c r="D57" s="63">
        <f t="shared" si="6"/>
        <v>14</v>
      </c>
      <c r="E57" s="62" t="str">
        <f t="shared" si="2"/>
        <v>VILAGARCIA</v>
      </c>
      <c r="F57" s="62">
        <f t="shared" si="9"/>
        <v>5</v>
      </c>
      <c r="G57" s="62">
        <f t="shared" si="8"/>
        <v>6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TARRAGONA</v>
      </c>
      <c r="F58" s="62">
        <f t="shared" si="9"/>
        <v>2</v>
      </c>
      <c r="G58" s="62">
        <f t="shared" si="8"/>
        <v>2</v>
      </c>
    </row>
    <row r="59" spans="1:7" x14ac:dyDescent="0.25">
      <c r="A59" s="62" t="str">
        <f t="shared" si="3"/>
        <v>SANTA CRUZ DE TENERIFE</v>
      </c>
      <c r="B59" s="63">
        <f t="shared" si="4"/>
        <v>298</v>
      </c>
      <c r="C59" s="63">
        <f t="shared" si="5"/>
        <v>299</v>
      </c>
      <c r="D59" s="63">
        <f t="shared" si="6"/>
        <v>4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8</v>
      </c>
      <c r="C60" s="63">
        <f t="shared" si="5"/>
        <v>11</v>
      </c>
      <c r="D60" s="63">
        <f t="shared" si="6"/>
        <v>17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44</v>
      </c>
      <c r="C61" s="63">
        <f t="shared" si="5"/>
        <v>41</v>
      </c>
      <c r="D61" s="63">
        <f t="shared" si="6"/>
        <v>12</v>
      </c>
      <c r="E61" s="62" t="str">
        <f t="shared" si="2"/>
        <v>AVILES</v>
      </c>
      <c r="F61" s="62">
        <f t="shared" si="9"/>
        <v>1</v>
      </c>
      <c r="G61" s="62">
        <f t="shared" si="8"/>
        <v>3</v>
      </c>
    </row>
    <row r="62" spans="1:7" x14ac:dyDescent="0.25">
      <c r="A62" s="62" t="str">
        <f t="shared" si="3"/>
        <v>TARRAGONA</v>
      </c>
      <c r="B62" s="63">
        <f t="shared" si="4"/>
        <v>2</v>
      </c>
      <c r="C62" s="63">
        <f t="shared" si="5"/>
        <v>2</v>
      </c>
      <c r="D62" s="63">
        <f t="shared" si="6"/>
        <v>21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123</v>
      </c>
      <c r="C63" s="63">
        <f t="shared" si="5"/>
        <v>143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58</v>
      </c>
      <c r="C64" s="63">
        <f t="shared" si="5"/>
        <v>67</v>
      </c>
      <c r="D64" s="63">
        <f t="shared" si="6"/>
        <v>10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5</v>
      </c>
      <c r="C65" s="63">
        <f t="shared" si="5"/>
        <v>6</v>
      </c>
      <c r="D65" s="63">
        <f t="shared" si="6"/>
        <v>20</v>
      </c>
      <c r="E65" s="62" t="str">
        <f t="shared" si="2"/>
        <v>BAHIA DE ALGECIRAS</v>
      </c>
      <c r="F65" s="62">
        <f t="shared" si="9"/>
        <v>0</v>
      </c>
      <c r="G65" s="62">
        <f t="shared" si="8"/>
        <v>1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9</A_x00f1_o>
  </documentManagement>
</p:properties>
</file>

<file path=customXml/itemProps1.xml><?xml version="1.0" encoding="utf-8"?>
<ds:datastoreItem xmlns:ds="http://schemas.openxmlformats.org/officeDocument/2006/customXml" ds:itemID="{6B55C19F-933B-4ABE-AC14-1ABE079D5DC8}"/>
</file>

<file path=customXml/itemProps2.xml><?xml version="1.0" encoding="utf-8"?>
<ds:datastoreItem xmlns:ds="http://schemas.openxmlformats.org/officeDocument/2006/customXml" ds:itemID="{F5C9072C-1B13-4C22-88F7-048561BDA03E}"/>
</file>

<file path=customXml/itemProps3.xml><?xml version="1.0" encoding="utf-8"?>
<ds:datastoreItem xmlns:ds="http://schemas.openxmlformats.org/officeDocument/2006/customXml" ds:itemID="{E51AA97C-CE02-4EB9-BA37-85F6C06852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2017-09-25T11:53:27Z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